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1733" documentId="8_{8A9109FA-8A6A-40C8-8714-0409522CFE10}" xr6:coauthVersionLast="47" xr6:coauthVersionMax="47" xr10:uidLastSave="{FEBF7D82-A0F1-41B0-8A77-13A34E2A4AB3}"/>
  <bookViews>
    <workbookView xWindow="28680" yWindow="-120" windowWidth="38640" windowHeight="15720" activeTab="2" xr2:uid="{E47B881B-045D-4DA5-86C9-FB7DC74372BC}"/>
  </bookViews>
  <sheets>
    <sheet name="All_Data COPY (Pre-CERF)" sheetId="23" r:id="rId1"/>
    <sheet name="All_Data_Final-Initial (PreCERF" sheetId="29" r:id="rId2"/>
    <sheet name="All_Data" sheetId="1" r:id="rId3"/>
    <sheet name="Metadata" sheetId="30" r:id="rId4"/>
    <sheet name="All_Data_no_REFS(PreCERF)" sheetId="31" r:id="rId5"/>
    <sheet name="All_Data_no_REFS_RTKstartmatch " sheetId="33" r:id="rId6"/>
    <sheet name="Metadata_no_REFS(Pre-CERF)" sheetId="32" r:id="rId7"/>
    <sheet name="Mon Rep Base Change 2022 ONLY" sheetId="10" r:id="rId8"/>
    <sheet name="Mon Rep Base Change ALL" sheetId="7" r:id="rId9"/>
    <sheet name="Mon Rep Base Change ALL THESIS" sheetId="17" r:id="rId10"/>
    <sheet name="Log vs BW Calculations THESIS" sheetId="18" r:id="rId11"/>
    <sheet name="Mon Rep Calculations ALL " sheetId="8" r:id="rId12"/>
    <sheet name="Jun-Nov 2022 Change" sheetId="11" r:id="rId13"/>
    <sheet name="Jun-Nov 2022 Change THESIS" sheetId="12" r:id="rId14"/>
    <sheet name="Mon Rep Calculations ALL THESIS" sheetId="13" r:id="rId15"/>
    <sheet name="BW" sheetId="16" r:id="rId16"/>
    <sheet name="Log" sheetId="15" r:id="rId17"/>
  </sheets>
  <definedNames>
    <definedName name="_xlnm._FilterDatabase" localSheetId="2" hidden="1">All_Data!$A$1:$I$407</definedName>
    <definedName name="_xlnm._FilterDatabase" localSheetId="0" hidden="1">'All_Data COPY (Pre-CERF)'!$D$1:$D$408</definedName>
    <definedName name="_xlnm._FilterDatabase" localSheetId="1" hidden="1">'All_Data_Final-Initial (PreCERF'!$A$1:$A$43</definedName>
    <definedName name="_xlnm._FilterDatabase" localSheetId="4" hidden="1">'All_Data_no_REFS(PreCERF)'!$D$1:$D$367</definedName>
    <definedName name="_xlnm._FilterDatabase" localSheetId="5" hidden="1">'All_Data_no_REFS_RTKstartmatch '!$D$1:$D$327</definedName>
    <definedName name="_xlnm._FilterDatabase" localSheetId="3" hidden="1">Metadata!$A$1:$A$43</definedName>
    <definedName name="_xlnm._FilterDatabase" localSheetId="6" hidden="1">'Metadata_no_REFS(Pre-CERF)'!$A$1:$A$38</definedName>
    <definedName name="_xlnm._FilterDatabase" localSheetId="8" hidden="1">'Mon Rep Base Change ALL'!$B$1:$B$57</definedName>
    <definedName name="_xlnm._FilterDatabase" localSheetId="9" hidden="1">'Mon Rep Base Change ALL THESIS'!$B$2:$B$46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9" i="23" l="1"/>
  <c r="K389" i="23"/>
  <c r="K399" i="23"/>
  <c r="I2" i="29"/>
  <c r="K369" i="23"/>
  <c r="H3" i="29"/>
  <c r="G3" i="29"/>
  <c r="H2" i="29"/>
  <c r="G2" i="29"/>
  <c r="K3" i="23"/>
  <c r="J12" i="23"/>
  <c r="K12" i="23"/>
  <c r="K22" i="23"/>
  <c r="J32" i="23"/>
  <c r="K32" i="23"/>
  <c r="J42" i="23"/>
  <c r="K42" i="23"/>
  <c r="J52" i="23"/>
  <c r="K52" i="23"/>
  <c r="J62" i="23"/>
  <c r="K62" i="23"/>
  <c r="J72" i="23"/>
  <c r="K72" i="23"/>
  <c r="J82" i="23"/>
  <c r="K82" i="23"/>
  <c r="J92" i="23"/>
  <c r="K92" i="23"/>
  <c r="J101" i="23"/>
  <c r="K101" i="23"/>
  <c r="J110" i="23"/>
  <c r="K110" i="23"/>
  <c r="J119" i="23"/>
  <c r="K119" i="23"/>
  <c r="J129" i="23"/>
  <c r="K129" i="23"/>
  <c r="J138" i="23"/>
  <c r="K138" i="23"/>
  <c r="J148" i="23"/>
  <c r="K148" i="23"/>
  <c r="J158" i="23"/>
  <c r="K158" i="23"/>
  <c r="J168" i="23"/>
  <c r="K168" i="23"/>
  <c r="J178" i="23"/>
  <c r="K178" i="23"/>
  <c r="J188" i="23"/>
  <c r="K188" i="23"/>
  <c r="K198" i="23"/>
  <c r="I198" i="23"/>
  <c r="J207" i="23"/>
  <c r="K207" i="23"/>
  <c r="J216" i="23"/>
  <c r="K216" i="23"/>
  <c r="J225" i="23"/>
  <c r="K225" i="23"/>
  <c r="J235" i="23"/>
  <c r="K235" i="23"/>
  <c r="I235" i="23"/>
  <c r="J245" i="23"/>
  <c r="K245" i="23"/>
  <c r="J255" i="23"/>
  <c r="K255" i="23"/>
  <c r="J265" i="23"/>
  <c r="K265" i="23"/>
  <c r="J274" i="23"/>
  <c r="K274" i="23"/>
  <c r="J284" i="23"/>
  <c r="K284" i="23"/>
  <c r="J294" i="23"/>
  <c r="K294" i="23"/>
  <c r="I294" i="23"/>
  <c r="J303" i="23"/>
  <c r="K303" i="23"/>
  <c r="J312" i="23"/>
  <c r="K312" i="23"/>
  <c r="J321" i="23"/>
  <c r="K321" i="23"/>
  <c r="J330" i="23"/>
  <c r="K330" i="23"/>
  <c r="J339" i="23"/>
  <c r="K339" i="23"/>
  <c r="J349" i="23"/>
  <c r="K349" i="23"/>
  <c r="J359" i="23"/>
  <c r="K359" i="23"/>
  <c r="J369" i="23"/>
  <c r="J379" i="23"/>
  <c r="J389" i="23"/>
  <c r="I399" i="23"/>
  <c r="I389" i="23"/>
  <c r="I379" i="23"/>
  <c r="I369" i="23"/>
  <c r="I359" i="23"/>
  <c r="I349" i="23"/>
  <c r="I339" i="23"/>
  <c r="I330" i="23"/>
  <c r="I321" i="23"/>
  <c r="I312" i="23"/>
  <c r="I303" i="23"/>
  <c r="I265" i="23"/>
  <c r="I255" i="23"/>
  <c r="I245" i="23"/>
  <c r="I225" i="23"/>
  <c r="I216" i="23"/>
  <c r="I207" i="23"/>
  <c r="I101" i="23"/>
  <c r="I92" i="23"/>
  <c r="I82" i="23"/>
  <c r="I72" i="23"/>
  <c r="I52" i="23"/>
  <c r="I42" i="23"/>
  <c r="I32" i="23"/>
  <c r="I12" i="23"/>
  <c r="I129" i="23"/>
  <c r="I110" i="23"/>
  <c r="I148" i="23"/>
  <c r="I138" i="23"/>
  <c r="J22" i="23"/>
  <c r="I62" i="23"/>
  <c r="I119" i="23"/>
  <c r="I158" i="23"/>
  <c r="I168" i="23"/>
  <c r="I178" i="23"/>
  <c r="I188" i="23"/>
  <c r="I274" i="23"/>
  <c r="I284" i="23"/>
  <c r="J399" i="23"/>
  <c r="J3" i="23"/>
  <c r="N8" i="18"/>
  <c r="O10" i="18"/>
  <c r="P10" i="18"/>
  <c r="J30" i="18"/>
  <c r="I30" i="18"/>
  <c r="H30" i="18"/>
  <c r="J19" i="18"/>
  <c r="I19" i="18"/>
  <c r="H19" i="18"/>
  <c r="E30" i="18"/>
  <c r="F30" i="18"/>
  <c r="D30" i="18"/>
  <c r="E19" i="18"/>
  <c r="F19" i="18"/>
  <c r="D19" i="18"/>
  <c r="AJ46" i="17"/>
  <c r="P7" i="18" s="1"/>
  <c r="AI46" i="17"/>
  <c r="O7" i="18" s="1"/>
  <c r="AH46" i="17"/>
  <c r="N7" i="18" s="1"/>
  <c r="AD46" i="17"/>
  <c r="AC46" i="17"/>
  <c r="AB46" i="17"/>
  <c r="X46" i="17"/>
  <c r="W46" i="17"/>
  <c r="V46" i="17"/>
  <c r="R46" i="17"/>
  <c r="Q46" i="17"/>
  <c r="P46" i="17"/>
  <c r="L46" i="17"/>
  <c r="K46" i="17"/>
  <c r="AJ45" i="17"/>
  <c r="AI45" i="17"/>
  <c r="AH45" i="17"/>
  <c r="AD45" i="17"/>
  <c r="AC45" i="17"/>
  <c r="AB45" i="17"/>
  <c r="X45" i="17"/>
  <c r="W45" i="17"/>
  <c r="V45" i="17"/>
  <c r="R45" i="17"/>
  <c r="Q45" i="17"/>
  <c r="P45" i="17"/>
  <c r="L45" i="17"/>
  <c r="K45" i="17"/>
  <c r="J45" i="17"/>
  <c r="AJ44" i="17"/>
  <c r="AI44" i="17"/>
  <c r="AH44" i="17"/>
  <c r="AD44" i="17"/>
  <c r="AC44" i="17"/>
  <c r="AB44" i="17"/>
  <c r="X44" i="17"/>
  <c r="W44" i="17"/>
  <c r="V44" i="17"/>
  <c r="R44" i="17"/>
  <c r="Q44" i="17"/>
  <c r="P44" i="17"/>
  <c r="L44" i="17"/>
  <c r="K44" i="17"/>
  <c r="J44" i="17"/>
  <c r="AJ43" i="17"/>
  <c r="AI43" i="17"/>
  <c r="AH43" i="17"/>
  <c r="AD43" i="17"/>
  <c r="AC43" i="17"/>
  <c r="AB43" i="17"/>
  <c r="X43" i="17"/>
  <c r="W43" i="17"/>
  <c r="V43" i="17"/>
  <c r="R43" i="17"/>
  <c r="Q43" i="17"/>
  <c r="P43" i="17"/>
  <c r="L43" i="17"/>
  <c r="K43" i="17"/>
  <c r="J43" i="17"/>
  <c r="AJ42" i="17"/>
  <c r="P8" i="18" s="1"/>
  <c r="AI42" i="17"/>
  <c r="O8" i="18" s="1"/>
  <c r="AH42" i="17"/>
  <c r="AD42" i="17"/>
  <c r="AC42" i="17"/>
  <c r="AB42" i="17"/>
  <c r="X42" i="17"/>
  <c r="W42" i="17"/>
  <c r="V42" i="17"/>
  <c r="R42" i="17"/>
  <c r="Q42" i="17"/>
  <c r="P42" i="17"/>
  <c r="L42" i="17"/>
  <c r="K42" i="17"/>
  <c r="J42" i="17"/>
  <c r="AJ41" i="17"/>
  <c r="AI41" i="17"/>
  <c r="AH41" i="17"/>
  <c r="AD41" i="17"/>
  <c r="AC41" i="17"/>
  <c r="AB41" i="17"/>
  <c r="X41" i="17"/>
  <c r="W41" i="17"/>
  <c r="V41" i="17"/>
  <c r="R41" i="17"/>
  <c r="Q41" i="17"/>
  <c r="P41" i="17"/>
  <c r="L41" i="17"/>
  <c r="K41" i="17"/>
  <c r="J41" i="17"/>
  <c r="AJ40" i="17"/>
  <c r="AI40" i="17"/>
  <c r="AH40" i="17"/>
  <c r="AD40" i="17"/>
  <c r="AC40" i="17"/>
  <c r="AB40" i="17"/>
  <c r="X40" i="17"/>
  <c r="W40" i="17"/>
  <c r="V40" i="17"/>
  <c r="R40" i="17"/>
  <c r="Q40" i="17"/>
  <c r="P40" i="17"/>
  <c r="L40" i="17"/>
  <c r="K40" i="17"/>
  <c r="J40" i="17"/>
  <c r="AJ39" i="17"/>
  <c r="AI39" i="17"/>
  <c r="AH39" i="17"/>
  <c r="AD39" i="17"/>
  <c r="AC39" i="17"/>
  <c r="AB39" i="17"/>
  <c r="X39" i="17"/>
  <c r="W39" i="17"/>
  <c r="V39" i="17"/>
  <c r="R39" i="17"/>
  <c r="Q39" i="17"/>
  <c r="P39" i="17"/>
  <c r="L39" i="17"/>
  <c r="K39" i="17"/>
  <c r="J39" i="17"/>
  <c r="AJ38" i="17"/>
  <c r="AI38" i="17"/>
  <c r="AH38" i="17"/>
  <c r="AD38" i="17"/>
  <c r="AC38" i="17"/>
  <c r="AB38" i="17"/>
  <c r="X38" i="17"/>
  <c r="W38" i="17"/>
  <c r="V38" i="17"/>
  <c r="R38" i="17"/>
  <c r="Q38" i="17"/>
  <c r="P38" i="17"/>
  <c r="L38" i="17"/>
  <c r="K38" i="17"/>
  <c r="J38" i="17"/>
  <c r="AJ37" i="17"/>
  <c r="AI37" i="17"/>
  <c r="AH37" i="17"/>
  <c r="AD37" i="17"/>
  <c r="AC37" i="17"/>
  <c r="AB37" i="17"/>
  <c r="X37" i="17"/>
  <c r="W37" i="17"/>
  <c r="V37" i="17"/>
  <c r="R37" i="17"/>
  <c r="Q37" i="17"/>
  <c r="P37" i="17"/>
  <c r="L37" i="17"/>
  <c r="K37" i="17"/>
  <c r="J37" i="17"/>
  <c r="AJ36" i="17"/>
  <c r="AI36" i="17"/>
  <c r="AH36" i="17"/>
  <c r="AD36" i="17"/>
  <c r="AC36" i="17"/>
  <c r="AB36" i="17"/>
  <c r="X36" i="17"/>
  <c r="W36" i="17"/>
  <c r="V36" i="17"/>
  <c r="R36" i="17"/>
  <c r="Q36" i="17"/>
  <c r="P36" i="17"/>
  <c r="L36" i="17"/>
  <c r="K36" i="17"/>
  <c r="J36" i="17"/>
  <c r="AJ35" i="17"/>
  <c r="AI35" i="17"/>
  <c r="AH35" i="17"/>
  <c r="AD35" i="17"/>
  <c r="AC35" i="17"/>
  <c r="AB35" i="17"/>
  <c r="X35" i="17"/>
  <c r="W35" i="17"/>
  <c r="V35" i="17"/>
  <c r="R35" i="17"/>
  <c r="Q35" i="17"/>
  <c r="P35" i="17"/>
  <c r="L35" i="17"/>
  <c r="K35" i="17"/>
  <c r="J35" i="17"/>
  <c r="AJ34" i="17"/>
  <c r="AI34" i="17"/>
  <c r="AH34" i="17"/>
  <c r="AD34" i="17"/>
  <c r="AC34" i="17"/>
  <c r="AB34" i="17"/>
  <c r="X34" i="17"/>
  <c r="W34" i="17"/>
  <c r="V34" i="17"/>
  <c r="R34" i="17"/>
  <c r="Q34" i="17"/>
  <c r="P34" i="17"/>
  <c r="L34" i="17"/>
  <c r="K34" i="17"/>
  <c r="J34" i="17"/>
  <c r="AJ33" i="17"/>
  <c r="AI33" i="17"/>
  <c r="AH33" i="17"/>
  <c r="AD33" i="17"/>
  <c r="AC33" i="17"/>
  <c r="AB33" i="17"/>
  <c r="X33" i="17"/>
  <c r="W33" i="17"/>
  <c r="V33" i="17"/>
  <c r="R33" i="17"/>
  <c r="Q33" i="17"/>
  <c r="P33" i="17"/>
  <c r="L33" i="17"/>
  <c r="K33" i="17"/>
  <c r="J33" i="17"/>
  <c r="AJ32" i="17"/>
  <c r="AI32" i="17"/>
  <c r="AH32" i="17"/>
  <c r="AD32" i="17"/>
  <c r="AC32" i="17"/>
  <c r="AB32" i="17"/>
  <c r="X32" i="17"/>
  <c r="W32" i="17"/>
  <c r="V32" i="17"/>
  <c r="R32" i="17"/>
  <c r="Q32" i="17"/>
  <c r="P32" i="17"/>
  <c r="L32" i="17"/>
  <c r="K32" i="17"/>
  <c r="J32" i="17"/>
  <c r="AJ31" i="17"/>
  <c r="AI31" i="17"/>
  <c r="AH31" i="17"/>
  <c r="AD31" i="17"/>
  <c r="AC31" i="17"/>
  <c r="AB31" i="17"/>
  <c r="X31" i="17"/>
  <c r="W31" i="17"/>
  <c r="V31" i="17"/>
  <c r="R31" i="17"/>
  <c r="Q31" i="17"/>
  <c r="P31" i="17"/>
  <c r="L31" i="17"/>
  <c r="K31" i="17"/>
  <c r="J31" i="17"/>
  <c r="AJ30" i="17"/>
  <c r="AI30" i="17"/>
  <c r="AH30" i="17"/>
  <c r="AD30" i="17"/>
  <c r="AC30" i="17"/>
  <c r="AB30" i="17"/>
  <c r="X30" i="17"/>
  <c r="W30" i="17"/>
  <c r="V30" i="17"/>
  <c r="R30" i="17"/>
  <c r="Q30" i="17"/>
  <c r="P30" i="17"/>
  <c r="L30" i="17"/>
  <c r="K30" i="17"/>
  <c r="J30" i="17"/>
  <c r="AJ29" i="17"/>
  <c r="AI29" i="17"/>
  <c r="AH29" i="17"/>
  <c r="AD29" i="17"/>
  <c r="AC29" i="17"/>
  <c r="AB29" i="17"/>
  <c r="X29" i="17"/>
  <c r="W29" i="17"/>
  <c r="V29" i="17"/>
  <c r="R29" i="17"/>
  <c r="Q29" i="17"/>
  <c r="P29" i="17"/>
  <c r="AJ28" i="17"/>
  <c r="AI28" i="17"/>
  <c r="AH28" i="17"/>
  <c r="AD28" i="17"/>
  <c r="AC28" i="17"/>
  <c r="AB28" i="17"/>
  <c r="X28" i="17"/>
  <c r="W28" i="17"/>
  <c r="V28" i="17"/>
  <c r="R28" i="17"/>
  <c r="Q28" i="17"/>
  <c r="P28" i="17"/>
  <c r="L28" i="17"/>
  <c r="K28" i="17"/>
  <c r="J28" i="17"/>
  <c r="AJ27" i="17"/>
  <c r="P9" i="18" s="1"/>
  <c r="AI27" i="17"/>
  <c r="O9" i="18" s="1"/>
  <c r="AH27" i="17"/>
  <c r="N9" i="18" s="1"/>
  <c r="AD27" i="17"/>
  <c r="AC27" i="17"/>
  <c r="AB27" i="17"/>
  <c r="X27" i="17"/>
  <c r="W27" i="17"/>
  <c r="V27" i="17"/>
  <c r="R27" i="17"/>
  <c r="Q27" i="17"/>
  <c r="P27" i="17"/>
  <c r="L27" i="17"/>
  <c r="K27" i="17"/>
  <c r="J27" i="17"/>
  <c r="AJ26" i="17"/>
  <c r="AI26" i="17"/>
  <c r="AH26" i="17"/>
  <c r="AD26" i="17"/>
  <c r="AC26" i="17"/>
  <c r="AB26" i="17"/>
  <c r="X26" i="17"/>
  <c r="W26" i="17"/>
  <c r="V26" i="17"/>
  <c r="R26" i="17"/>
  <c r="Q26" i="17"/>
  <c r="P26" i="17"/>
  <c r="L26" i="17"/>
  <c r="K26" i="17"/>
  <c r="J26" i="17"/>
  <c r="AJ25" i="17"/>
  <c r="AI25" i="17"/>
  <c r="AH25" i="17"/>
  <c r="AD25" i="17"/>
  <c r="AC25" i="17"/>
  <c r="AB25" i="17"/>
  <c r="X25" i="17"/>
  <c r="W25" i="17"/>
  <c r="V25" i="17"/>
  <c r="R25" i="17"/>
  <c r="Q25" i="17"/>
  <c r="P25" i="17"/>
  <c r="L25" i="17"/>
  <c r="K25" i="17"/>
  <c r="J25" i="17"/>
  <c r="AJ24" i="17"/>
  <c r="AI24" i="17"/>
  <c r="AH24" i="17"/>
  <c r="AD24" i="17"/>
  <c r="AC24" i="17"/>
  <c r="AB24" i="17"/>
  <c r="X24" i="17"/>
  <c r="W24" i="17"/>
  <c r="V24" i="17"/>
  <c r="R24" i="17"/>
  <c r="Q24" i="17"/>
  <c r="P24" i="17"/>
  <c r="L24" i="17"/>
  <c r="K24" i="17"/>
  <c r="J24" i="17"/>
  <c r="AJ23" i="17"/>
  <c r="AI23" i="17"/>
  <c r="AH23" i="17"/>
  <c r="AD23" i="17"/>
  <c r="AC23" i="17"/>
  <c r="AB23" i="17"/>
  <c r="X23" i="17"/>
  <c r="W23" i="17"/>
  <c r="V23" i="17"/>
  <c r="R23" i="17"/>
  <c r="Q23" i="17"/>
  <c r="P23" i="17"/>
  <c r="L23" i="17"/>
  <c r="K23" i="17"/>
  <c r="J23" i="17"/>
  <c r="AJ22" i="17"/>
  <c r="AI22" i="17"/>
  <c r="AH22" i="17"/>
  <c r="AD22" i="17"/>
  <c r="AC22" i="17"/>
  <c r="AB22" i="17"/>
  <c r="X22" i="17"/>
  <c r="W22" i="17"/>
  <c r="V22" i="17"/>
  <c r="R22" i="17"/>
  <c r="Q22" i="17"/>
  <c r="P22" i="17"/>
  <c r="L22" i="17"/>
  <c r="K22" i="17"/>
  <c r="J22" i="17"/>
  <c r="AJ21" i="17"/>
  <c r="AI21" i="17"/>
  <c r="AH21" i="17"/>
  <c r="AD21" i="17"/>
  <c r="AC21" i="17"/>
  <c r="AB21" i="17"/>
  <c r="X21" i="17"/>
  <c r="W21" i="17"/>
  <c r="V21" i="17"/>
  <c r="R21" i="17"/>
  <c r="Q21" i="17"/>
  <c r="P21" i="17"/>
  <c r="L21" i="17"/>
  <c r="K21" i="17"/>
  <c r="J21" i="17"/>
  <c r="AJ20" i="17"/>
  <c r="AI20" i="17"/>
  <c r="AH20" i="17"/>
  <c r="AD20" i="17"/>
  <c r="AC20" i="17"/>
  <c r="AB20" i="17"/>
  <c r="X20" i="17"/>
  <c r="W20" i="17"/>
  <c r="V20" i="17"/>
  <c r="R20" i="17"/>
  <c r="Q20" i="17"/>
  <c r="P20" i="17"/>
  <c r="L20" i="17"/>
  <c r="K20" i="17"/>
  <c r="J20" i="17"/>
  <c r="AJ19" i="17"/>
  <c r="AI19" i="17"/>
  <c r="AH19" i="17"/>
  <c r="AD19" i="17"/>
  <c r="AC19" i="17"/>
  <c r="AB19" i="17"/>
  <c r="X19" i="17"/>
  <c r="W19" i="17"/>
  <c r="V19" i="17"/>
  <c r="R19" i="17"/>
  <c r="Q19" i="17"/>
  <c r="P19" i="17"/>
  <c r="L19" i="17"/>
  <c r="K19" i="17"/>
  <c r="J19" i="17"/>
  <c r="AJ18" i="17"/>
  <c r="AI18" i="17"/>
  <c r="AH18" i="17"/>
  <c r="AD18" i="17"/>
  <c r="AC18" i="17"/>
  <c r="AB18" i="17"/>
  <c r="X18" i="17"/>
  <c r="W18" i="17"/>
  <c r="V18" i="17"/>
  <c r="R18" i="17"/>
  <c r="Q18" i="17"/>
  <c r="P18" i="17"/>
  <c r="L18" i="17"/>
  <c r="K18" i="17"/>
  <c r="J18" i="17"/>
  <c r="AJ17" i="17"/>
  <c r="AI17" i="17"/>
  <c r="AH17" i="17"/>
  <c r="AD17" i="17"/>
  <c r="AC17" i="17"/>
  <c r="AB17" i="17"/>
  <c r="X17" i="17"/>
  <c r="W17" i="17"/>
  <c r="V17" i="17"/>
  <c r="R17" i="17"/>
  <c r="Q17" i="17"/>
  <c r="P17" i="17"/>
  <c r="L17" i="17"/>
  <c r="K17" i="17"/>
  <c r="J17" i="17"/>
  <c r="AJ16" i="17"/>
  <c r="AH16" i="17"/>
  <c r="N10" i="18" s="1"/>
  <c r="AD16" i="17"/>
  <c r="AB16" i="17"/>
  <c r="X16" i="17"/>
  <c r="V16" i="17"/>
  <c r="R16" i="17"/>
  <c r="P16" i="17"/>
  <c r="L16" i="17"/>
  <c r="J16" i="17"/>
  <c r="AJ15" i="17"/>
  <c r="AI15" i="17"/>
  <c r="AH15" i="17"/>
  <c r="AD15" i="17"/>
  <c r="AC15" i="17"/>
  <c r="AB15" i="17"/>
  <c r="X15" i="17"/>
  <c r="W15" i="17"/>
  <c r="V15" i="17"/>
  <c r="R15" i="17"/>
  <c r="Q15" i="17"/>
  <c r="P15" i="17"/>
  <c r="L15" i="17"/>
  <c r="K15" i="17"/>
  <c r="J15" i="17"/>
  <c r="AJ14" i="17"/>
  <c r="AI14" i="17"/>
  <c r="AH14" i="17"/>
  <c r="AD14" i="17"/>
  <c r="AC14" i="17"/>
  <c r="AB14" i="17"/>
  <c r="X14" i="17"/>
  <c r="W14" i="17"/>
  <c r="V14" i="17"/>
  <c r="R14" i="17"/>
  <c r="Q14" i="17"/>
  <c r="P14" i="17"/>
  <c r="L14" i="17"/>
  <c r="K14" i="17"/>
  <c r="J14" i="17"/>
  <c r="AJ13" i="17"/>
  <c r="AI13" i="17"/>
  <c r="AH13" i="17"/>
  <c r="AD13" i="17"/>
  <c r="AC13" i="17"/>
  <c r="AB13" i="17"/>
  <c r="X13" i="17"/>
  <c r="W13" i="17"/>
  <c r="V13" i="17"/>
  <c r="R13" i="17"/>
  <c r="Q13" i="17"/>
  <c r="P13" i="17"/>
  <c r="L13" i="17"/>
  <c r="K13" i="17"/>
  <c r="J13" i="17"/>
  <c r="AJ12" i="17"/>
  <c r="AI12" i="17"/>
  <c r="AH12" i="17"/>
  <c r="AD12" i="17"/>
  <c r="AC12" i="17"/>
  <c r="AB12" i="17"/>
  <c r="X12" i="17"/>
  <c r="W12" i="17"/>
  <c r="V12" i="17"/>
  <c r="R12" i="17"/>
  <c r="Q12" i="17"/>
  <c r="P12" i="17"/>
  <c r="L12" i="17"/>
  <c r="K12" i="17"/>
  <c r="J12" i="17"/>
  <c r="AJ11" i="17"/>
  <c r="AI11" i="17"/>
  <c r="AH11" i="17"/>
  <c r="AD11" i="17"/>
  <c r="AC11" i="17"/>
  <c r="AB11" i="17"/>
  <c r="X11" i="17"/>
  <c r="W11" i="17"/>
  <c r="V11" i="17"/>
  <c r="R11" i="17"/>
  <c r="Q11" i="17"/>
  <c r="P11" i="17"/>
  <c r="L11" i="17"/>
  <c r="K11" i="17"/>
  <c r="J11" i="17"/>
  <c r="AJ10" i="17"/>
  <c r="AI10" i="17"/>
  <c r="AH10" i="17"/>
  <c r="AD10" i="17"/>
  <c r="AC10" i="17"/>
  <c r="AB10" i="17"/>
  <c r="X10" i="17"/>
  <c r="W10" i="17"/>
  <c r="V10" i="17"/>
  <c r="R10" i="17"/>
  <c r="Q10" i="17"/>
  <c r="P10" i="17"/>
  <c r="L10" i="17"/>
  <c r="K10" i="17"/>
  <c r="J10" i="17"/>
  <c r="AJ9" i="17"/>
  <c r="AI9" i="17"/>
  <c r="AH9" i="17"/>
  <c r="AD9" i="17"/>
  <c r="AC9" i="17"/>
  <c r="AB9" i="17"/>
  <c r="X9" i="17"/>
  <c r="W9" i="17"/>
  <c r="V9" i="17"/>
  <c r="R9" i="17"/>
  <c r="Q9" i="17"/>
  <c r="P9" i="17"/>
  <c r="L9" i="17"/>
  <c r="K9" i="17"/>
  <c r="J9" i="17"/>
  <c r="AJ8" i="17"/>
  <c r="AI8" i="17"/>
  <c r="AH8" i="17"/>
  <c r="AD8" i="17"/>
  <c r="AC8" i="17"/>
  <c r="AB8" i="17"/>
  <c r="X8" i="17"/>
  <c r="W8" i="17"/>
  <c r="V8" i="17"/>
  <c r="R8" i="17"/>
  <c r="Q8" i="17"/>
  <c r="P8" i="17"/>
  <c r="L8" i="17"/>
  <c r="K8" i="17"/>
  <c r="J8" i="17"/>
  <c r="AJ7" i="17"/>
  <c r="AI7" i="17"/>
  <c r="AH7" i="17"/>
  <c r="AD7" i="17"/>
  <c r="AC7" i="17"/>
  <c r="AB7" i="17"/>
  <c r="X7" i="17"/>
  <c r="W7" i="17"/>
  <c r="V7" i="17"/>
  <c r="R7" i="17"/>
  <c r="Q7" i="17"/>
  <c r="P7" i="17"/>
  <c r="L7" i="17"/>
  <c r="K7" i="17"/>
  <c r="J7" i="17"/>
  <c r="AJ6" i="17"/>
  <c r="AI6" i="17"/>
  <c r="AH6" i="17"/>
  <c r="AD6" i="17"/>
  <c r="AC6" i="17"/>
  <c r="AB6" i="17"/>
  <c r="X6" i="17"/>
  <c r="W6" i="17"/>
  <c r="V6" i="17"/>
  <c r="R6" i="17"/>
  <c r="Q6" i="17"/>
  <c r="P6" i="17"/>
  <c r="L6" i="17"/>
  <c r="K6" i="17"/>
  <c r="J6" i="17"/>
  <c r="AJ5" i="17"/>
  <c r="AI5" i="17"/>
  <c r="AH5" i="17"/>
  <c r="AD5" i="17"/>
  <c r="AC5" i="17"/>
  <c r="AB5" i="17"/>
  <c r="X5" i="17"/>
  <c r="W5" i="17"/>
  <c r="V5" i="17"/>
  <c r="R5" i="17"/>
  <c r="Q5" i="17"/>
  <c r="P5" i="17"/>
  <c r="L5" i="17"/>
  <c r="K5" i="17"/>
  <c r="J5" i="17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H17" i="11"/>
  <c r="M10" i="11"/>
  <c r="N10" i="11"/>
  <c r="L10" i="11"/>
  <c r="D12" i="11"/>
  <c r="E12" i="11"/>
  <c r="C12" i="11"/>
  <c r="D11" i="11"/>
  <c r="E11" i="11"/>
  <c r="D9" i="11"/>
  <c r="E9" i="11"/>
  <c r="C9" i="11"/>
  <c r="D8" i="11"/>
  <c r="E8" i="11"/>
  <c r="Q17" i="11"/>
  <c r="O17" i="11"/>
  <c r="P16" i="11"/>
  <c r="Q16" i="11"/>
  <c r="O16" i="11"/>
  <c r="P15" i="11"/>
  <c r="Q15" i="11"/>
  <c r="O15" i="11"/>
  <c r="P14" i="11"/>
  <c r="Q14" i="11"/>
  <c r="O14" i="11"/>
  <c r="P13" i="11"/>
  <c r="Q13" i="11"/>
  <c r="O13" i="11"/>
  <c r="P12" i="11"/>
  <c r="Q12" i="11"/>
  <c r="O12" i="11"/>
  <c r="P11" i="11"/>
  <c r="Q11" i="11"/>
  <c r="O11" i="11"/>
  <c r="P10" i="11"/>
  <c r="Q10" i="11"/>
  <c r="O10" i="11"/>
  <c r="P9" i="11"/>
  <c r="Q9" i="11"/>
  <c r="O9" i="11"/>
  <c r="P8" i="11"/>
  <c r="Q8" i="11"/>
  <c r="O8" i="11"/>
  <c r="L8" i="11"/>
  <c r="P7" i="11"/>
  <c r="Q7" i="11"/>
  <c r="O7" i="11"/>
  <c r="L7" i="11"/>
  <c r="P6" i="11"/>
  <c r="Q6" i="11"/>
  <c r="O6" i="11"/>
  <c r="M16" i="11"/>
  <c r="N16" i="11"/>
  <c r="N17" i="11"/>
  <c r="L17" i="11"/>
  <c r="L16" i="11"/>
  <c r="M15" i="11"/>
  <c r="N15" i="11"/>
  <c r="L15" i="11"/>
  <c r="M14" i="11"/>
  <c r="N14" i="11"/>
  <c r="L14" i="11"/>
  <c r="M13" i="11"/>
  <c r="N13" i="11"/>
  <c r="L13" i="11"/>
  <c r="M12" i="11"/>
  <c r="N12" i="11"/>
  <c r="L12" i="11"/>
  <c r="M11" i="11"/>
  <c r="N11" i="11"/>
  <c r="L11" i="11"/>
  <c r="M8" i="11"/>
  <c r="N8" i="11"/>
  <c r="M9" i="11"/>
  <c r="N9" i="11"/>
  <c r="L9" i="11"/>
  <c r="M7" i="11"/>
  <c r="N7" i="11"/>
  <c r="M6" i="11"/>
  <c r="N6" i="11"/>
  <c r="L6" i="11"/>
  <c r="J16" i="11"/>
  <c r="K16" i="11"/>
  <c r="I16" i="11"/>
  <c r="K17" i="11"/>
  <c r="I17" i="11"/>
  <c r="J15" i="11"/>
  <c r="K15" i="11"/>
  <c r="I15" i="11"/>
  <c r="J14" i="11"/>
  <c r="K14" i="11"/>
  <c r="I14" i="11"/>
  <c r="J13" i="11"/>
  <c r="K13" i="11"/>
  <c r="I13" i="11"/>
  <c r="J12" i="11"/>
  <c r="K12" i="11"/>
  <c r="I12" i="11"/>
  <c r="J11" i="11"/>
  <c r="K11" i="11"/>
  <c r="I11" i="11"/>
  <c r="J10" i="11"/>
  <c r="K10" i="11"/>
  <c r="I10" i="11"/>
  <c r="J9" i="11"/>
  <c r="K9" i="11"/>
  <c r="I9" i="11"/>
  <c r="J8" i="11"/>
  <c r="K8" i="11"/>
  <c r="I8" i="11"/>
  <c r="J7" i="11"/>
  <c r="K7" i="11"/>
  <c r="I7" i="11"/>
  <c r="I6" i="11"/>
  <c r="J6" i="11"/>
  <c r="K6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H7" i="11"/>
  <c r="G7" i="11"/>
  <c r="F17" i="11"/>
  <c r="F16" i="11"/>
  <c r="F15" i="11"/>
  <c r="F14" i="11"/>
  <c r="F13" i="11"/>
  <c r="F12" i="11"/>
  <c r="F11" i="11"/>
  <c r="F10" i="11"/>
  <c r="F9" i="11"/>
  <c r="F8" i="11"/>
  <c r="F7" i="11"/>
  <c r="H6" i="11"/>
  <c r="G6" i="11"/>
  <c r="F6" i="11"/>
  <c r="E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C11" i="11"/>
  <c r="E10" i="11"/>
  <c r="D10" i="11"/>
  <c r="C10" i="11"/>
  <c r="C8" i="11"/>
  <c r="E7" i="11"/>
  <c r="D7" i="11"/>
  <c r="C7" i="11"/>
  <c r="E6" i="11"/>
  <c r="D6" i="11"/>
  <c r="C6" i="11"/>
  <c r="J16" i="8"/>
  <c r="J15" i="8"/>
  <c r="J14" i="8"/>
  <c r="J13" i="8"/>
  <c r="J12" i="8"/>
  <c r="J11" i="8"/>
  <c r="J10" i="8"/>
  <c r="J9" i="8"/>
  <c r="J8" i="8"/>
  <c r="J7" i="8"/>
  <c r="J6" i="8"/>
  <c r="O16" i="8"/>
  <c r="L16" i="8"/>
  <c r="I16" i="8"/>
  <c r="O17" i="8"/>
  <c r="O15" i="8"/>
  <c r="O14" i="8"/>
  <c r="O13" i="8"/>
  <c r="O12" i="8"/>
  <c r="O11" i="8"/>
  <c r="O10" i="8"/>
  <c r="O9" i="8"/>
  <c r="O8" i="8"/>
  <c r="O7" i="8"/>
  <c r="O6" i="8"/>
  <c r="L17" i="8"/>
  <c r="L15" i="8"/>
  <c r="L14" i="8"/>
  <c r="L13" i="8"/>
  <c r="L12" i="8"/>
  <c r="L11" i="8"/>
  <c r="L10" i="8"/>
  <c r="L9" i="8"/>
  <c r="L8" i="8"/>
  <c r="L7" i="8"/>
  <c r="L6" i="8"/>
  <c r="I13" i="8"/>
  <c r="I17" i="8"/>
  <c r="I15" i="8"/>
  <c r="I14" i="8"/>
  <c r="I12" i="8"/>
  <c r="I11" i="8"/>
  <c r="I10" i="8"/>
  <c r="I9" i="8"/>
  <c r="I8" i="8"/>
  <c r="I7" i="8"/>
  <c r="I6" i="8"/>
  <c r="Q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N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W57" i="10"/>
  <c r="U57" i="10"/>
  <c r="Q57" i="10"/>
  <c r="O57" i="10"/>
  <c r="K57" i="10"/>
  <c r="I57" i="10"/>
  <c r="W56" i="10"/>
  <c r="U56" i="10"/>
  <c r="Q56" i="10"/>
  <c r="O56" i="10"/>
  <c r="K56" i="10"/>
  <c r="I56" i="10"/>
  <c r="W55" i="10"/>
  <c r="U55" i="10"/>
  <c r="Q55" i="10"/>
  <c r="O55" i="10"/>
  <c r="K55" i="10"/>
  <c r="I55" i="10"/>
  <c r="W54" i="10"/>
  <c r="V54" i="10"/>
  <c r="U54" i="10"/>
  <c r="Q54" i="10"/>
  <c r="P54" i="10"/>
  <c r="O54" i="10"/>
  <c r="K54" i="10"/>
  <c r="J54" i="10"/>
  <c r="W53" i="10"/>
  <c r="V53" i="10"/>
  <c r="U53" i="10"/>
  <c r="Q53" i="10"/>
  <c r="P53" i="10"/>
  <c r="O53" i="10"/>
  <c r="K53" i="10"/>
  <c r="J53" i="10"/>
  <c r="I53" i="10"/>
  <c r="W52" i="10"/>
  <c r="V52" i="10"/>
  <c r="U52" i="10"/>
  <c r="Q52" i="10"/>
  <c r="P52" i="10"/>
  <c r="O52" i="10"/>
  <c r="K52" i="10"/>
  <c r="J52" i="10"/>
  <c r="I52" i="10"/>
  <c r="W51" i="10"/>
  <c r="V51" i="10"/>
  <c r="U51" i="10"/>
  <c r="Q51" i="10"/>
  <c r="P51" i="10"/>
  <c r="O51" i="10"/>
  <c r="K51" i="10"/>
  <c r="J51" i="10"/>
  <c r="I51" i="10"/>
  <c r="W50" i="10"/>
  <c r="V50" i="10"/>
  <c r="U50" i="10"/>
  <c r="Q50" i="10"/>
  <c r="P50" i="10"/>
  <c r="O50" i="10"/>
  <c r="K50" i="10"/>
  <c r="J50" i="10"/>
  <c r="I50" i="10"/>
  <c r="W49" i="10"/>
  <c r="V49" i="10"/>
  <c r="U49" i="10"/>
  <c r="Q49" i="10"/>
  <c r="P49" i="10"/>
  <c r="O49" i="10"/>
  <c r="K49" i="10"/>
  <c r="J49" i="10"/>
  <c r="I49" i="10"/>
  <c r="W48" i="10"/>
  <c r="V48" i="10"/>
  <c r="U48" i="10"/>
  <c r="Q48" i="10"/>
  <c r="P48" i="10"/>
  <c r="O48" i="10"/>
  <c r="K48" i="10"/>
  <c r="J48" i="10"/>
  <c r="I48" i="10"/>
  <c r="W47" i="10"/>
  <c r="V47" i="10"/>
  <c r="U47" i="10"/>
  <c r="Q47" i="10"/>
  <c r="P47" i="10"/>
  <c r="O47" i="10"/>
  <c r="K47" i="10"/>
  <c r="J47" i="10"/>
  <c r="I47" i="10"/>
  <c r="W46" i="10"/>
  <c r="V46" i="10"/>
  <c r="U46" i="10"/>
  <c r="Q46" i="10"/>
  <c r="P46" i="10"/>
  <c r="O46" i="10"/>
  <c r="K46" i="10"/>
  <c r="J46" i="10"/>
  <c r="I46" i="10"/>
  <c r="W45" i="10"/>
  <c r="V45" i="10"/>
  <c r="U45" i="10"/>
  <c r="Q45" i="10"/>
  <c r="P45" i="10"/>
  <c r="O45" i="10"/>
  <c r="K45" i="10"/>
  <c r="J45" i="10"/>
  <c r="I45" i="10"/>
  <c r="W44" i="10"/>
  <c r="V44" i="10"/>
  <c r="U44" i="10"/>
  <c r="Q44" i="10"/>
  <c r="P44" i="10"/>
  <c r="O44" i="10"/>
  <c r="K44" i="10"/>
  <c r="J44" i="10"/>
  <c r="I44" i="10"/>
  <c r="W43" i="10"/>
  <c r="V43" i="10"/>
  <c r="U43" i="10"/>
  <c r="Q43" i="10"/>
  <c r="P43" i="10"/>
  <c r="O43" i="10"/>
  <c r="K43" i="10"/>
  <c r="J43" i="10"/>
  <c r="I43" i="10"/>
  <c r="W42" i="10"/>
  <c r="V42" i="10"/>
  <c r="U42" i="10"/>
  <c r="Q42" i="10"/>
  <c r="P42" i="10"/>
  <c r="O42" i="10"/>
  <c r="K42" i="10"/>
  <c r="J42" i="10"/>
  <c r="I42" i="10"/>
  <c r="W41" i="10"/>
  <c r="V41" i="10"/>
  <c r="U41" i="10"/>
  <c r="Q41" i="10"/>
  <c r="P41" i="10"/>
  <c r="O41" i="10"/>
  <c r="K41" i="10"/>
  <c r="J41" i="10"/>
  <c r="I41" i="10"/>
  <c r="W40" i="10"/>
  <c r="V40" i="10"/>
  <c r="U40" i="10"/>
  <c r="Q40" i="10"/>
  <c r="P40" i="10"/>
  <c r="O40" i="10"/>
  <c r="K40" i="10"/>
  <c r="J40" i="10"/>
  <c r="I40" i="10"/>
  <c r="W39" i="10"/>
  <c r="V39" i="10"/>
  <c r="U39" i="10"/>
  <c r="Q39" i="10"/>
  <c r="P39" i="10"/>
  <c r="O39" i="10"/>
  <c r="K39" i="10"/>
  <c r="J39" i="10"/>
  <c r="I39" i="10"/>
  <c r="W38" i="10"/>
  <c r="V38" i="10"/>
  <c r="U38" i="10"/>
  <c r="Q38" i="10"/>
  <c r="P38" i="10"/>
  <c r="O38" i="10"/>
  <c r="K38" i="10"/>
  <c r="J38" i="10"/>
  <c r="I38" i="10"/>
  <c r="W37" i="10"/>
  <c r="V37" i="10"/>
  <c r="U37" i="10"/>
  <c r="Q37" i="10"/>
  <c r="P37" i="10"/>
  <c r="O37" i="10"/>
  <c r="K37" i="10"/>
  <c r="J37" i="10"/>
  <c r="I37" i="10"/>
  <c r="W36" i="10"/>
  <c r="V36" i="10"/>
  <c r="U36" i="10"/>
  <c r="Q36" i="10"/>
  <c r="P36" i="10"/>
  <c r="O36" i="10"/>
  <c r="K36" i="10"/>
  <c r="J36" i="10"/>
  <c r="I36" i="10"/>
  <c r="W35" i="10"/>
  <c r="V35" i="10"/>
  <c r="U35" i="10"/>
  <c r="Q35" i="10"/>
  <c r="P35" i="10"/>
  <c r="O35" i="10"/>
  <c r="K35" i="10"/>
  <c r="J35" i="10"/>
  <c r="I35" i="10"/>
  <c r="W34" i="10"/>
  <c r="V34" i="10"/>
  <c r="U34" i="10"/>
  <c r="Q34" i="10"/>
  <c r="P34" i="10"/>
  <c r="O34" i="10"/>
  <c r="K34" i="10"/>
  <c r="J34" i="10"/>
  <c r="I34" i="10"/>
  <c r="W33" i="10"/>
  <c r="V33" i="10"/>
  <c r="U33" i="10"/>
  <c r="Q33" i="10"/>
  <c r="P33" i="10"/>
  <c r="O33" i="10"/>
  <c r="W32" i="10"/>
  <c r="V32" i="10"/>
  <c r="U32" i="10"/>
  <c r="Q32" i="10"/>
  <c r="P32" i="10"/>
  <c r="O32" i="10"/>
  <c r="K32" i="10"/>
  <c r="J32" i="10"/>
  <c r="I32" i="10"/>
  <c r="W31" i="10"/>
  <c r="V31" i="10"/>
  <c r="U31" i="10"/>
  <c r="Q31" i="10"/>
  <c r="P31" i="10"/>
  <c r="O31" i="10"/>
  <c r="K31" i="10"/>
  <c r="J31" i="10"/>
  <c r="I31" i="10"/>
  <c r="W30" i="10"/>
  <c r="V30" i="10"/>
  <c r="U30" i="10"/>
  <c r="Q30" i="10"/>
  <c r="P30" i="10"/>
  <c r="O30" i="10"/>
  <c r="K30" i="10"/>
  <c r="J30" i="10"/>
  <c r="I30" i="10"/>
  <c r="W29" i="10"/>
  <c r="V29" i="10"/>
  <c r="U29" i="10"/>
  <c r="Q29" i="10"/>
  <c r="P29" i="10"/>
  <c r="O29" i="10"/>
  <c r="K29" i="10"/>
  <c r="J29" i="10"/>
  <c r="I29" i="10"/>
  <c r="W28" i="10"/>
  <c r="V28" i="10"/>
  <c r="U28" i="10"/>
  <c r="Q28" i="10"/>
  <c r="P28" i="10"/>
  <c r="O28" i="10"/>
  <c r="K28" i="10"/>
  <c r="J28" i="10"/>
  <c r="I28" i="10"/>
  <c r="W27" i="10"/>
  <c r="V27" i="10"/>
  <c r="U27" i="10"/>
  <c r="Q27" i="10"/>
  <c r="P27" i="10"/>
  <c r="O27" i="10"/>
  <c r="K27" i="10"/>
  <c r="J27" i="10"/>
  <c r="I27" i="10"/>
  <c r="W26" i="10"/>
  <c r="V26" i="10"/>
  <c r="U26" i="10"/>
  <c r="Q26" i="10"/>
  <c r="P26" i="10"/>
  <c r="O26" i="10"/>
  <c r="K26" i="10"/>
  <c r="J26" i="10"/>
  <c r="I26" i="10"/>
  <c r="W25" i="10"/>
  <c r="V25" i="10"/>
  <c r="U25" i="10"/>
  <c r="Q25" i="10"/>
  <c r="P25" i="10"/>
  <c r="O25" i="10"/>
  <c r="K25" i="10"/>
  <c r="J25" i="10"/>
  <c r="I25" i="10"/>
  <c r="W24" i="10"/>
  <c r="V24" i="10"/>
  <c r="U24" i="10"/>
  <c r="Q24" i="10"/>
  <c r="P24" i="10"/>
  <c r="O24" i="10"/>
  <c r="K24" i="10"/>
  <c r="J24" i="10"/>
  <c r="I24" i="10"/>
  <c r="W23" i="10"/>
  <c r="V23" i="10"/>
  <c r="U23" i="10"/>
  <c r="Q23" i="10"/>
  <c r="P23" i="10"/>
  <c r="O23" i="10"/>
  <c r="K23" i="10"/>
  <c r="J23" i="10"/>
  <c r="I23" i="10"/>
  <c r="W22" i="10"/>
  <c r="V22" i="10"/>
  <c r="U22" i="10"/>
  <c r="Q22" i="10"/>
  <c r="P22" i="10"/>
  <c r="O22" i="10"/>
  <c r="K22" i="10"/>
  <c r="J22" i="10"/>
  <c r="I22" i="10"/>
  <c r="W21" i="10"/>
  <c r="V21" i="10"/>
  <c r="U21" i="10"/>
  <c r="Q21" i="10"/>
  <c r="P21" i="10"/>
  <c r="O21" i="10"/>
  <c r="K21" i="10"/>
  <c r="J21" i="10"/>
  <c r="I21" i="10"/>
  <c r="W20" i="10"/>
  <c r="V20" i="10"/>
  <c r="U20" i="10"/>
  <c r="Q20" i="10"/>
  <c r="P20" i="10"/>
  <c r="O20" i="10"/>
  <c r="K20" i="10"/>
  <c r="J20" i="10"/>
  <c r="I20" i="10"/>
  <c r="W19" i="10"/>
  <c r="V19" i="10"/>
  <c r="U19" i="10"/>
  <c r="Q19" i="10"/>
  <c r="P19" i="10"/>
  <c r="O19" i="10"/>
  <c r="K19" i="10"/>
  <c r="J19" i="10"/>
  <c r="I19" i="10"/>
  <c r="W18" i="10"/>
  <c r="V18" i="10"/>
  <c r="U18" i="10"/>
  <c r="Q18" i="10"/>
  <c r="P18" i="10"/>
  <c r="O18" i="10"/>
  <c r="K18" i="10"/>
  <c r="J18" i="10"/>
  <c r="I18" i="10"/>
  <c r="W17" i="10"/>
  <c r="U17" i="10"/>
  <c r="Q17" i="10"/>
  <c r="O17" i="10"/>
  <c r="K17" i="10"/>
  <c r="I17" i="10"/>
  <c r="W16" i="10"/>
  <c r="V16" i="10"/>
  <c r="U16" i="10"/>
  <c r="Q16" i="10"/>
  <c r="P16" i="10"/>
  <c r="O16" i="10"/>
  <c r="K16" i="10"/>
  <c r="J16" i="10"/>
  <c r="I16" i="10"/>
  <c r="W15" i="10"/>
  <c r="V15" i="10"/>
  <c r="U15" i="10"/>
  <c r="Q15" i="10"/>
  <c r="P15" i="10"/>
  <c r="O15" i="10"/>
  <c r="K15" i="10"/>
  <c r="J15" i="10"/>
  <c r="I15" i="10"/>
  <c r="W14" i="10"/>
  <c r="V14" i="10"/>
  <c r="U14" i="10"/>
  <c r="Q14" i="10"/>
  <c r="P14" i="10"/>
  <c r="O14" i="10"/>
  <c r="K14" i="10"/>
  <c r="J14" i="10"/>
  <c r="I14" i="10"/>
  <c r="W13" i="10"/>
  <c r="V13" i="10"/>
  <c r="U13" i="10"/>
  <c r="Q13" i="10"/>
  <c r="P13" i="10"/>
  <c r="O13" i="10"/>
  <c r="K13" i="10"/>
  <c r="J13" i="10"/>
  <c r="I13" i="10"/>
  <c r="W12" i="10"/>
  <c r="V12" i="10"/>
  <c r="U12" i="10"/>
  <c r="Q12" i="10"/>
  <c r="P12" i="10"/>
  <c r="O12" i="10"/>
  <c r="K12" i="10"/>
  <c r="J12" i="10"/>
  <c r="I12" i="10"/>
  <c r="W11" i="10"/>
  <c r="V11" i="10"/>
  <c r="U11" i="10"/>
  <c r="Q11" i="10"/>
  <c r="P11" i="10"/>
  <c r="O11" i="10"/>
  <c r="K11" i="10"/>
  <c r="J11" i="10"/>
  <c r="I11" i="10"/>
  <c r="W10" i="10"/>
  <c r="V10" i="10"/>
  <c r="U10" i="10"/>
  <c r="Q10" i="10"/>
  <c r="P10" i="10"/>
  <c r="O10" i="10"/>
  <c r="K10" i="10"/>
  <c r="J10" i="10"/>
  <c r="I10" i="10"/>
  <c r="W9" i="10"/>
  <c r="V9" i="10"/>
  <c r="U9" i="10"/>
  <c r="Q9" i="10"/>
  <c r="P9" i="10"/>
  <c r="O9" i="10"/>
  <c r="K9" i="10"/>
  <c r="J9" i="10"/>
  <c r="I9" i="10"/>
  <c r="W8" i="10"/>
  <c r="V8" i="10"/>
  <c r="U8" i="10"/>
  <c r="Q8" i="10"/>
  <c r="P8" i="10"/>
  <c r="O8" i="10"/>
  <c r="K8" i="10"/>
  <c r="J8" i="10"/>
  <c r="I8" i="10"/>
  <c r="W7" i="10"/>
  <c r="V7" i="10"/>
  <c r="U7" i="10"/>
  <c r="Q7" i="10"/>
  <c r="P7" i="10"/>
  <c r="O7" i="10"/>
  <c r="K7" i="10"/>
  <c r="J7" i="10"/>
  <c r="I7" i="10"/>
  <c r="W6" i="10"/>
  <c r="V6" i="10"/>
  <c r="U6" i="10"/>
  <c r="Q6" i="10"/>
  <c r="P6" i="10"/>
  <c r="O6" i="10"/>
  <c r="K6" i="10"/>
  <c r="J6" i="10"/>
  <c r="I6" i="10"/>
  <c r="W5" i="10"/>
  <c r="V5" i="10"/>
  <c r="U5" i="10"/>
  <c r="Q5" i="10"/>
  <c r="P5" i="10"/>
  <c r="O5" i="10"/>
  <c r="K5" i="10"/>
  <c r="J5" i="10"/>
  <c r="I5" i="10"/>
  <c r="W4" i="10"/>
  <c r="V4" i="10"/>
  <c r="U4" i="10"/>
  <c r="Q4" i="10"/>
  <c r="P4" i="10"/>
  <c r="O4" i="10"/>
  <c r="K4" i="10"/>
  <c r="J4" i="10"/>
  <c r="I4" i="10"/>
  <c r="H17" i="8"/>
  <c r="K17" i="8"/>
  <c r="K6" i="8"/>
  <c r="K13" i="8"/>
  <c r="K7" i="8"/>
  <c r="K14" i="8"/>
  <c r="K8" i="8"/>
  <c r="K9" i="8"/>
  <c r="K10" i="8"/>
  <c r="K11" i="8"/>
  <c r="K15" i="8"/>
  <c r="K12" i="8"/>
  <c r="K16" i="8"/>
  <c r="F17" i="8"/>
  <c r="G6" i="8"/>
  <c r="H6" i="8"/>
  <c r="F6" i="8"/>
  <c r="G13" i="8"/>
  <c r="H13" i="8"/>
  <c r="F13" i="8"/>
  <c r="G7" i="8"/>
  <c r="H7" i="8"/>
  <c r="F7" i="8"/>
  <c r="G14" i="8"/>
  <c r="H14" i="8"/>
  <c r="F14" i="8"/>
  <c r="G8" i="8"/>
  <c r="H8" i="8"/>
  <c r="F8" i="8"/>
  <c r="G9" i="8"/>
  <c r="H9" i="8"/>
  <c r="F9" i="8"/>
  <c r="G10" i="8"/>
  <c r="H10" i="8"/>
  <c r="F10" i="8"/>
  <c r="G11" i="8"/>
  <c r="H11" i="8"/>
  <c r="F11" i="8"/>
  <c r="G15" i="8"/>
  <c r="H15" i="8"/>
  <c r="E15" i="8"/>
  <c r="D15" i="8"/>
  <c r="C15" i="8"/>
  <c r="F15" i="8"/>
  <c r="G12" i="8"/>
  <c r="H12" i="8"/>
  <c r="F12" i="8"/>
  <c r="G16" i="8"/>
  <c r="H16" i="8"/>
  <c r="F16" i="8"/>
  <c r="AG5" i="7"/>
  <c r="AH5" i="7"/>
  <c r="AI5" i="7"/>
  <c r="AG6" i="7"/>
  <c r="AH6" i="7"/>
  <c r="AI6" i="7"/>
  <c r="AG7" i="7"/>
  <c r="AH7" i="7"/>
  <c r="AI7" i="7"/>
  <c r="AG8" i="7"/>
  <c r="AH8" i="7"/>
  <c r="AI8" i="7"/>
  <c r="AG9" i="7"/>
  <c r="AH9" i="7"/>
  <c r="AI9" i="7"/>
  <c r="AG10" i="7"/>
  <c r="AH10" i="7"/>
  <c r="AI10" i="7"/>
  <c r="AG11" i="7"/>
  <c r="AH11" i="7"/>
  <c r="AI11" i="7"/>
  <c r="AG12" i="7"/>
  <c r="AH12" i="7"/>
  <c r="AI12" i="7"/>
  <c r="AG13" i="7"/>
  <c r="AH13" i="7"/>
  <c r="AI13" i="7"/>
  <c r="AG14" i="7"/>
  <c r="AH14" i="7"/>
  <c r="AI14" i="7"/>
  <c r="AG15" i="7"/>
  <c r="AH15" i="7"/>
  <c r="AI15" i="7"/>
  <c r="AG16" i="7"/>
  <c r="AH16" i="7"/>
  <c r="AI16" i="7"/>
  <c r="AG17" i="7"/>
  <c r="AI17" i="7"/>
  <c r="AG18" i="7"/>
  <c r="AH18" i="7"/>
  <c r="AI18" i="7"/>
  <c r="AG19" i="7"/>
  <c r="AH19" i="7"/>
  <c r="AI19" i="7"/>
  <c r="AG20" i="7"/>
  <c r="AH20" i="7"/>
  <c r="AI20" i="7"/>
  <c r="AG21" i="7"/>
  <c r="AH21" i="7"/>
  <c r="AI21" i="7"/>
  <c r="AG22" i="7"/>
  <c r="AH22" i="7"/>
  <c r="AI22" i="7"/>
  <c r="AG23" i="7"/>
  <c r="AH23" i="7"/>
  <c r="AI23" i="7"/>
  <c r="AG24" i="7"/>
  <c r="AH24" i="7"/>
  <c r="AI24" i="7"/>
  <c r="AG25" i="7"/>
  <c r="AH25" i="7"/>
  <c r="AI25" i="7"/>
  <c r="AG26" i="7"/>
  <c r="AH26" i="7"/>
  <c r="AI26" i="7"/>
  <c r="AG27" i="7"/>
  <c r="AH27" i="7"/>
  <c r="AI27" i="7"/>
  <c r="AG28" i="7"/>
  <c r="AH28" i="7"/>
  <c r="AI28" i="7"/>
  <c r="AG29" i="7"/>
  <c r="AH29" i="7"/>
  <c r="AI29" i="7"/>
  <c r="AG30" i="7"/>
  <c r="AH30" i="7"/>
  <c r="AI30" i="7"/>
  <c r="AG31" i="7"/>
  <c r="AH31" i="7"/>
  <c r="AI31" i="7"/>
  <c r="AG32" i="7"/>
  <c r="AH32" i="7"/>
  <c r="AI32" i="7"/>
  <c r="AG33" i="7"/>
  <c r="AH33" i="7"/>
  <c r="AI33" i="7"/>
  <c r="AG34" i="7"/>
  <c r="AH34" i="7"/>
  <c r="AI34" i="7"/>
  <c r="AG35" i="7"/>
  <c r="AH35" i="7"/>
  <c r="AI35" i="7"/>
  <c r="AG36" i="7"/>
  <c r="AH36" i="7"/>
  <c r="AI36" i="7"/>
  <c r="AG37" i="7"/>
  <c r="AH37" i="7"/>
  <c r="AI37" i="7"/>
  <c r="AG38" i="7"/>
  <c r="AH38" i="7"/>
  <c r="AI38" i="7"/>
  <c r="AG39" i="7"/>
  <c r="AH39" i="7"/>
  <c r="AI39" i="7"/>
  <c r="AG40" i="7"/>
  <c r="AH40" i="7"/>
  <c r="AI40" i="7"/>
  <c r="AG41" i="7"/>
  <c r="AH41" i="7"/>
  <c r="AI41" i="7"/>
  <c r="AG42" i="7"/>
  <c r="AH42" i="7"/>
  <c r="AI42" i="7"/>
  <c r="AG43" i="7"/>
  <c r="AH43" i="7"/>
  <c r="AI43" i="7"/>
  <c r="AG44" i="7"/>
  <c r="AH44" i="7"/>
  <c r="AI44" i="7"/>
  <c r="AG45" i="7"/>
  <c r="AH45" i="7"/>
  <c r="AI45" i="7"/>
  <c r="AG46" i="7"/>
  <c r="AH46" i="7"/>
  <c r="AI46" i="7"/>
  <c r="AG47" i="7"/>
  <c r="AH47" i="7"/>
  <c r="AI47" i="7"/>
  <c r="AG48" i="7"/>
  <c r="AH48" i="7"/>
  <c r="AI48" i="7"/>
  <c r="AG49" i="7"/>
  <c r="AH49" i="7"/>
  <c r="AI49" i="7"/>
  <c r="AG50" i="7"/>
  <c r="AH50" i="7"/>
  <c r="AI50" i="7"/>
  <c r="AG51" i="7"/>
  <c r="AH51" i="7"/>
  <c r="AI51" i="7"/>
  <c r="AG52" i="7"/>
  <c r="AH52" i="7"/>
  <c r="AI52" i="7"/>
  <c r="AG53" i="7"/>
  <c r="AH53" i="7"/>
  <c r="AI53" i="7"/>
  <c r="AG54" i="7"/>
  <c r="AH54" i="7"/>
  <c r="AI54" i="7"/>
  <c r="AG55" i="7"/>
  <c r="AI55" i="7"/>
  <c r="AG56" i="7"/>
  <c r="AI56" i="7"/>
  <c r="AG57" i="7"/>
  <c r="AI57" i="7"/>
  <c r="AH4" i="7"/>
  <c r="AI4" i="7"/>
  <c r="AG4" i="7"/>
  <c r="AA5" i="7"/>
  <c r="AB5" i="7"/>
  <c r="AC5" i="7"/>
  <c r="AA6" i="7"/>
  <c r="AB6" i="7"/>
  <c r="AC6" i="7"/>
  <c r="AA7" i="7"/>
  <c r="AB7" i="7"/>
  <c r="AC7" i="7"/>
  <c r="AA8" i="7"/>
  <c r="AB8" i="7"/>
  <c r="AC8" i="7"/>
  <c r="AA9" i="7"/>
  <c r="AB9" i="7"/>
  <c r="AC9" i="7"/>
  <c r="AA10" i="7"/>
  <c r="AB10" i="7"/>
  <c r="AC10" i="7"/>
  <c r="AA11" i="7"/>
  <c r="AB11" i="7"/>
  <c r="AC11" i="7"/>
  <c r="AA12" i="7"/>
  <c r="AB12" i="7"/>
  <c r="AC12" i="7"/>
  <c r="AA13" i="7"/>
  <c r="AB13" i="7"/>
  <c r="AC13" i="7"/>
  <c r="AA14" i="7"/>
  <c r="AB14" i="7"/>
  <c r="AC14" i="7"/>
  <c r="AA15" i="7"/>
  <c r="AB15" i="7"/>
  <c r="AC15" i="7"/>
  <c r="AA16" i="7"/>
  <c r="AB16" i="7"/>
  <c r="AC16" i="7"/>
  <c r="AA17" i="7"/>
  <c r="AC17" i="7"/>
  <c r="AA18" i="7"/>
  <c r="AB18" i="7"/>
  <c r="AC18" i="7"/>
  <c r="AA19" i="7"/>
  <c r="AB19" i="7"/>
  <c r="AC19" i="7"/>
  <c r="AA20" i="7"/>
  <c r="AB20" i="7"/>
  <c r="AC20" i="7"/>
  <c r="AA21" i="7"/>
  <c r="AB21" i="7"/>
  <c r="AC21" i="7"/>
  <c r="AA22" i="7"/>
  <c r="AB22" i="7"/>
  <c r="AC22" i="7"/>
  <c r="AA23" i="7"/>
  <c r="AB23" i="7"/>
  <c r="AC23" i="7"/>
  <c r="AA24" i="7"/>
  <c r="AB24" i="7"/>
  <c r="AC24" i="7"/>
  <c r="AA25" i="7"/>
  <c r="AB25" i="7"/>
  <c r="AC25" i="7"/>
  <c r="AA26" i="7"/>
  <c r="AB26" i="7"/>
  <c r="AC26" i="7"/>
  <c r="AA27" i="7"/>
  <c r="AB27" i="7"/>
  <c r="AC27" i="7"/>
  <c r="AA28" i="7"/>
  <c r="AB28" i="7"/>
  <c r="AC28" i="7"/>
  <c r="AA29" i="7"/>
  <c r="AB29" i="7"/>
  <c r="AC29" i="7"/>
  <c r="AA30" i="7"/>
  <c r="AB30" i="7"/>
  <c r="AC30" i="7"/>
  <c r="AA31" i="7"/>
  <c r="AB31" i="7"/>
  <c r="AC31" i="7"/>
  <c r="AA32" i="7"/>
  <c r="AB32" i="7"/>
  <c r="AC32" i="7"/>
  <c r="AA33" i="7"/>
  <c r="AB33" i="7"/>
  <c r="AC33" i="7"/>
  <c r="AA34" i="7"/>
  <c r="AB34" i="7"/>
  <c r="AC34" i="7"/>
  <c r="AA35" i="7"/>
  <c r="AB35" i="7"/>
  <c r="AC35" i="7"/>
  <c r="AA36" i="7"/>
  <c r="AB36" i="7"/>
  <c r="AC36" i="7"/>
  <c r="AA37" i="7"/>
  <c r="AB37" i="7"/>
  <c r="AC37" i="7"/>
  <c r="AA38" i="7"/>
  <c r="AB38" i="7"/>
  <c r="AC38" i="7"/>
  <c r="AA39" i="7"/>
  <c r="AB39" i="7"/>
  <c r="AC39" i="7"/>
  <c r="AA40" i="7"/>
  <c r="AB40" i="7"/>
  <c r="AC40" i="7"/>
  <c r="AA41" i="7"/>
  <c r="AB41" i="7"/>
  <c r="AC41" i="7"/>
  <c r="AA42" i="7"/>
  <c r="AB42" i="7"/>
  <c r="AC42" i="7"/>
  <c r="AA43" i="7"/>
  <c r="AB43" i="7"/>
  <c r="AC43" i="7"/>
  <c r="AA44" i="7"/>
  <c r="AB44" i="7"/>
  <c r="AC44" i="7"/>
  <c r="AA45" i="7"/>
  <c r="AB45" i="7"/>
  <c r="AC45" i="7"/>
  <c r="AA46" i="7"/>
  <c r="AB46" i="7"/>
  <c r="AC46" i="7"/>
  <c r="AA47" i="7"/>
  <c r="AB47" i="7"/>
  <c r="AC47" i="7"/>
  <c r="AA48" i="7"/>
  <c r="AB48" i="7"/>
  <c r="AC48" i="7"/>
  <c r="AA49" i="7"/>
  <c r="AB49" i="7"/>
  <c r="AC49" i="7"/>
  <c r="AA50" i="7"/>
  <c r="AB50" i="7"/>
  <c r="AC50" i="7"/>
  <c r="AA51" i="7"/>
  <c r="AB51" i="7"/>
  <c r="AC51" i="7"/>
  <c r="AA52" i="7"/>
  <c r="AB52" i="7"/>
  <c r="AC52" i="7"/>
  <c r="AA53" i="7"/>
  <c r="AB53" i="7"/>
  <c r="AC53" i="7"/>
  <c r="AA54" i="7"/>
  <c r="AB54" i="7"/>
  <c r="AC54" i="7"/>
  <c r="AA55" i="7"/>
  <c r="AC55" i="7"/>
  <c r="AA56" i="7"/>
  <c r="AC56" i="7"/>
  <c r="AA57" i="7"/>
  <c r="AC57" i="7"/>
  <c r="AB4" i="7"/>
  <c r="AC4" i="7"/>
  <c r="AA4" i="7"/>
  <c r="O41" i="7"/>
  <c r="P41" i="7"/>
  <c r="Q41" i="7"/>
  <c r="O39" i="7"/>
  <c r="P39" i="7"/>
  <c r="Q39" i="7"/>
  <c r="O40" i="7"/>
  <c r="P40" i="7"/>
  <c r="Q40" i="7"/>
  <c r="W20" i="7"/>
  <c r="I5" i="7"/>
  <c r="J5" i="7"/>
  <c r="K5" i="7"/>
  <c r="I6" i="7"/>
  <c r="C12" i="8" s="1"/>
  <c r="J6" i="7"/>
  <c r="D12" i="8" s="1"/>
  <c r="K6" i="7"/>
  <c r="E12" i="8" s="1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K17" i="7"/>
  <c r="I18" i="7"/>
  <c r="J18" i="7"/>
  <c r="K18" i="7"/>
  <c r="I19" i="7"/>
  <c r="C11" i="8" s="1"/>
  <c r="J19" i="7"/>
  <c r="K19" i="7"/>
  <c r="E11" i="8" s="1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D11" i="8" s="1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D10" i="8" s="1"/>
  <c r="K29" i="7"/>
  <c r="E10" i="8" s="1"/>
  <c r="I30" i="7"/>
  <c r="J30" i="7"/>
  <c r="K30" i="7"/>
  <c r="I31" i="7"/>
  <c r="C9" i="8" s="1"/>
  <c r="J31" i="7"/>
  <c r="D9" i="8" s="1"/>
  <c r="K31" i="7"/>
  <c r="E9" i="8" s="1"/>
  <c r="I32" i="7"/>
  <c r="J32" i="7"/>
  <c r="K32" i="7"/>
  <c r="I34" i="7"/>
  <c r="C8" i="8" s="1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D8" i="8" s="1"/>
  <c r="K38" i="7"/>
  <c r="E8" i="8" s="1"/>
  <c r="I39" i="7"/>
  <c r="J39" i="7"/>
  <c r="K39" i="7"/>
  <c r="I40" i="7"/>
  <c r="J40" i="7"/>
  <c r="K40" i="7"/>
  <c r="I41" i="7"/>
  <c r="J41" i="7"/>
  <c r="K41" i="7"/>
  <c r="I42" i="7"/>
  <c r="C14" i="8" s="1"/>
  <c r="J42" i="7"/>
  <c r="D14" i="8" s="1"/>
  <c r="K42" i="7"/>
  <c r="E14" i="8" s="1"/>
  <c r="I43" i="7"/>
  <c r="J43" i="7"/>
  <c r="K43" i="7"/>
  <c r="I44" i="7"/>
  <c r="C7" i="8" s="1"/>
  <c r="J44" i="7"/>
  <c r="D7" i="8" s="1"/>
  <c r="K44" i="7"/>
  <c r="E7" i="8" s="1"/>
  <c r="I45" i="7"/>
  <c r="J45" i="7"/>
  <c r="K45" i="7"/>
  <c r="I46" i="7"/>
  <c r="J46" i="7"/>
  <c r="K46" i="7"/>
  <c r="I47" i="7"/>
  <c r="J47" i="7"/>
  <c r="K47" i="7"/>
  <c r="I48" i="7"/>
  <c r="J48" i="7"/>
  <c r="K48" i="7"/>
  <c r="I49" i="7"/>
  <c r="J49" i="7"/>
  <c r="D13" i="8" s="1"/>
  <c r="K49" i="7"/>
  <c r="I50" i="7"/>
  <c r="J50" i="7"/>
  <c r="K50" i="7"/>
  <c r="I51" i="7"/>
  <c r="C6" i="8" s="1"/>
  <c r="J51" i="7"/>
  <c r="D6" i="8" s="1"/>
  <c r="K51" i="7"/>
  <c r="E6" i="8" s="1"/>
  <c r="I52" i="7"/>
  <c r="J52" i="7"/>
  <c r="K52" i="7"/>
  <c r="I53" i="7"/>
  <c r="J53" i="7"/>
  <c r="K53" i="7"/>
  <c r="J54" i="7"/>
  <c r="K54" i="7"/>
  <c r="I55" i="7"/>
  <c r="C17" i="8" s="1"/>
  <c r="K55" i="7"/>
  <c r="E17" i="8" s="1"/>
  <c r="I56" i="7"/>
  <c r="K56" i="7"/>
  <c r="I57" i="7"/>
  <c r="K57" i="7"/>
  <c r="J4" i="7"/>
  <c r="D16" i="8" s="1"/>
  <c r="K4" i="7"/>
  <c r="E16" i="8" s="1"/>
  <c r="I4" i="7"/>
  <c r="C16" i="8" s="1"/>
  <c r="W57" i="7"/>
  <c r="U57" i="7"/>
  <c r="Q57" i="7"/>
  <c r="O57" i="7"/>
  <c r="W56" i="7"/>
  <c r="U56" i="7"/>
  <c r="Q56" i="7"/>
  <c r="O56" i="7"/>
  <c r="W55" i="7"/>
  <c r="U55" i="7"/>
  <c r="Q55" i="7"/>
  <c r="O55" i="7"/>
  <c r="W54" i="7"/>
  <c r="V54" i="7"/>
  <c r="U54" i="7"/>
  <c r="Q54" i="7"/>
  <c r="P54" i="7"/>
  <c r="O54" i="7"/>
  <c r="W53" i="7"/>
  <c r="V53" i="7"/>
  <c r="U53" i="7"/>
  <c r="Q53" i="7"/>
  <c r="P53" i="7"/>
  <c r="O53" i="7"/>
  <c r="W52" i="7"/>
  <c r="V52" i="7"/>
  <c r="U52" i="7"/>
  <c r="Q52" i="7"/>
  <c r="P52" i="7"/>
  <c r="O52" i="7"/>
  <c r="W51" i="7"/>
  <c r="V51" i="7"/>
  <c r="U51" i="7"/>
  <c r="Q51" i="7"/>
  <c r="P51" i="7"/>
  <c r="O51" i="7"/>
  <c r="W50" i="7"/>
  <c r="V50" i="7"/>
  <c r="U50" i="7"/>
  <c r="Q50" i="7"/>
  <c r="E13" i="8" s="1"/>
  <c r="P50" i="7"/>
  <c r="O50" i="7"/>
  <c r="W49" i="7"/>
  <c r="V49" i="7"/>
  <c r="U49" i="7"/>
  <c r="Q49" i="7"/>
  <c r="P49" i="7"/>
  <c r="O49" i="7"/>
  <c r="C13" i="8" s="1"/>
  <c r="W48" i="7"/>
  <c r="V48" i="7"/>
  <c r="U48" i="7"/>
  <c r="Q48" i="7"/>
  <c r="P48" i="7"/>
  <c r="O48" i="7"/>
  <c r="W47" i="7"/>
  <c r="V47" i="7"/>
  <c r="U47" i="7"/>
  <c r="Q47" i="7"/>
  <c r="P47" i="7"/>
  <c r="O47" i="7"/>
  <c r="W46" i="7"/>
  <c r="V46" i="7"/>
  <c r="U46" i="7"/>
  <c r="Q46" i="7"/>
  <c r="P46" i="7"/>
  <c r="O46" i="7"/>
  <c r="W45" i="7"/>
  <c r="V45" i="7"/>
  <c r="U45" i="7"/>
  <c r="Q45" i="7"/>
  <c r="P45" i="7"/>
  <c r="O45" i="7"/>
  <c r="W44" i="7"/>
  <c r="V44" i="7"/>
  <c r="U44" i="7"/>
  <c r="Q44" i="7"/>
  <c r="P44" i="7"/>
  <c r="O44" i="7"/>
  <c r="W43" i="7"/>
  <c r="V43" i="7"/>
  <c r="U43" i="7"/>
  <c r="Q43" i="7"/>
  <c r="P43" i="7"/>
  <c r="O43" i="7"/>
  <c r="W42" i="7"/>
  <c r="V42" i="7"/>
  <c r="U42" i="7"/>
  <c r="Q42" i="7"/>
  <c r="P42" i="7"/>
  <c r="O42" i="7"/>
  <c r="W41" i="7"/>
  <c r="V41" i="7"/>
  <c r="U41" i="7"/>
  <c r="W40" i="7"/>
  <c r="V40" i="7"/>
  <c r="U40" i="7"/>
  <c r="W39" i="7"/>
  <c r="V39" i="7"/>
  <c r="U39" i="7"/>
  <c r="W38" i="7"/>
  <c r="V38" i="7"/>
  <c r="U38" i="7"/>
  <c r="Q38" i="7"/>
  <c r="P38" i="7"/>
  <c r="O38" i="7"/>
  <c r="W37" i="7"/>
  <c r="V37" i="7"/>
  <c r="U37" i="7"/>
  <c r="Q37" i="7"/>
  <c r="P37" i="7"/>
  <c r="O37" i="7"/>
  <c r="W36" i="7"/>
  <c r="V36" i="7"/>
  <c r="U36" i="7"/>
  <c r="Q36" i="7"/>
  <c r="P36" i="7"/>
  <c r="O36" i="7"/>
  <c r="W35" i="7"/>
  <c r="V35" i="7"/>
  <c r="U35" i="7"/>
  <c r="Q35" i="7"/>
  <c r="P35" i="7"/>
  <c r="O35" i="7"/>
  <c r="W34" i="7"/>
  <c r="V34" i="7"/>
  <c r="U34" i="7"/>
  <c r="Q34" i="7"/>
  <c r="P34" i="7"/>
  <c r="O34" i="7"/>
  <c r="W33" i="7"/>
  <c r="V33" i="7"/>
  <c r="U33" i="7"/>
  <c r="Q33" i="7"/>
  <c r="P33" i="7"/>
  <c r="O33" i="7"/>
  <c r="W32" i="7"/>
  <c r="V32" i="7"/>
  <c r="U32" i="7"/>
  <c r="Q32" i="7"/>
  <c r="P32" i="7"/>
  <c r="O32" i="7"/>
  <c r="W31" i="7"/>
  <c r="V31" i="7"/>
  <c r="U31" i="7"/>
  <c r="Q31" i="7"/>
  <c r="P31" i="7"/>
  <c r="O31" i="7"/>
  <c r="W30" i="7"/>
  <c r="V30" i="7"/>
  <c r="U30" i="7"/>
  <c r="Q30" i="7"/>
  <c r="P30" i="7"/>
  <c r="O30" i="7"/>
  <c r="W29" i="7"/>
  <c r="V29" i="7"/>
  <c r="U29" i="7"/>
  <c r="Q29" i="7"/>
  <c r="P29" i="7"/>
  <c r="O29" i="7"/>
  <c r="C10" i="8" s="1"/>
  <c r="W28" i="7"/>
  <c r="V28" i="7"/>
  <c r="U28" i="7"/>
  <c r="Q28" i="7"/>
  <c r="P28" i="7"/>
  <c r="O28" i="7"/>
  <c r="W27" i="7"/>
  <c r="V27" i="7"/>
  <c r="U27" i="7"/>
  <c r="Q27" i="7"/>
  <c r="P27" i="7"/>
  <c r="O27" i="7"/>
  <c r="W26" i="7"/>
  <c r="V26" i="7"/>
  <c r="U26" i="7"/>
  <c r="Q26" i="7"/>
  <c r="P26" i="7"/>
  <c r="O26" i="7"/>
  <c r="W25" i="7"/>
  <c r="V25" i="7"/>
  <c r="U25" i="7"/>
  <c r="Q25" i="7"/>
  <c r="P25" i="7"/>
  <c r="O25" i="7"/>
  <c r="W24" i="7"/>
  <c r="V24" i="7"/>
  <c r="U24" i="7"/>
  <c r="Q24" i="7"/>
  <c r="P24" i="7"/>
  <c r="O24" i="7"/>
  <c r="W23" i="7"/>
  <c r="V23" i="7"/>
  <c r="U23" i="7"/>
  <c r="Q23" i="7"/>
  <c r="P23" i="7"/>
  <c r="O23" i="7"/>
  <c r="W22" i="7"/>
  <c r="V22" i="7"/>
  <c r="U22" i="7"/>
  <c r="Q22" i="7"/>
  <c r="P22" i="7"/>
  <c r="O22" i="7"/>
  <c r="W21" i="7"/>
  <c r="V21" i="7"/>
  <c r="U21" i="7"/>
  <c r="Q21" i="7"/>
  <c r="P21" i="7"/>
  <c r="O21" i="7"/>
  <c r="V20" i="7"/>
  <c r="U20" i="7"/>
  <c r="Q20" i="7"/>
  <c r="P20" i="7"/>
  <c r="O20" i="7"/>
  <c r="W19" i="7"/>
  <c r="V19" i="7"/>
  <c r="U19" i="7"/>
  <c r="Q19" i="7"/>
  <c r="P19" i="7"/>
  <c r="O19" i="7"/>
  <c r="W18" i="7"/>
  <c r="V18" i="7"/>
  <c r="U18" i="7"/>
  <c r="Q18" i="7"/>
  <c r="P18" i="7"/>
  <c r="O18" i="7"/>
  <c r="W17" i="7"/>
  <c r="U17" i="7"/>
  <c r="Q17" i="7"/>
  <c r="O17" i="7"/>
  <c r="W16" i="7"/>
  <c r="V16" i="7"/>
  <c r="U16" i="7"/>
  <c r="Q16" i="7"/>
  <c r="P16" i="7"/>
  <c r="O16" i="7"/>
  <c r="W15" i="7"/>
  <c r="V15" i="7"/>
  <c r="U15" i="7"/>
  <c r="Q15" i="7"/>
  <c r="P15" i="7"/>
  <c r="O15" i="7"/>
  <c r="W14" i="7"/>
  <c r="V14" i="7"/>
  <c r="U14" i="7"/>
  <c r="Q14" i="7"/>
  <c r="P14" i="7"/>
  <c r="O14" i="7"/>
  <c r="W13" i="7"/>
  <c r="V13" i="7"/>
  <c r="U13" i="7"/>
  <c r="Q13" i="7"/>
  <c r="P13" i="7"/>
  <c r="O13" i="7"/>
  <c r="W12" i="7"/>
  <c r="V12" i="7"/>
  <c r="U12" i="7"/>
  <c r="Q12" i="7"/>
  <c r="P12" i="7"/>
  <c r="O12" i="7"/>
  <c r="W11" i="7"/>
  <c r="V11" i="7"/>
  <c r="U11" i="7"/>
  <c r="Q11" i="7"/>
  <c r="P11" i="7"/>
  <c r="O11" i="7"/>
  <c r="W10" i="7"/>
  <c r="V10" i="7"/>
  <c r="U10" i="7"/>
  <c r="Q10" i="7"/>
  <c r="P10" i="7"/>
  <c r="O10" i="7"/>
  <c r="W9" i="7"/>
  <c r="V9" i="7"/>
  <c r="U9" i="7"/>
  <c r="Q9" i="7"/>
  <c r="P9" i="7"/>
  <c r="O9" i="7"/>
  <c r="W8" i="7"/>
  <c r="V8" i="7"/>
  <c r="U8" i="7"/>
  <c r="Q8" i="7"/>
  <c r="P8" i="7"/>
  <c r="O8" i="7"/>
  <c r="W7" i="7"/>
  <c r="V7" i="7"/>
  <c r="U7" i="7"/>
  <c r="Q7" i="7"/>
  <c r="P7" i="7"/>
  <c r="O7" i="7"/>
  <c r="W6" i="7"/>
  <c r="V6" i="7"/>
  <c r="U6" i="7"/>
  <c r="Q6" i="7"/>
  <c r="P6" i="7"/>
  <c r="O6" i="7"/>
  <c r="W5" i="7"/>
  <c r="V5" i="7"/>
  <c r="U5" i="7"/>
  <c r="Q5" i="7"/>
  <c r="P5" i="7"/>
  <c r="O5" i="7"/>
  <c r="W4" i="7"/>
  <c r="V4" i="7"/>
  <c r="U4" i="7"/>
  <c r="Q4" i="7"/>
  <c r="P4" i="7"/>
  <c r="O4" i="7"/>
  <c r="I3" i="29" l="1"/>
  <c r="Q3" i="23"/>
  <c r="L5" i="23"/>
  <c r="O3" i="23"/>
  <c r="M5" i="23"/>
  <c r="P3" i="23"/>
  <c r="Q5" i="23"/>
  <c r="P5" i="23"/>
  <c r="O4" i="23"/>
  <c r="Q4" i="23"/>
  <c r="P4" i="23"/>
  <c r="M4" i="23"/>
  <c r="N4" i="23"/>
  <c r="O5" i="23"/>
  <c r="N5" i="23"/>
  <c r="M3" i="23"/>
  <c r="N3" i="23"/>
  <c r="L3" i="23"/>
  <c r="L4" i="23"/>
  <c r="L6" i="23" l="1"/>
  <c r="M6" i="23"/>
  <c r="Q6" i="23"/>
  <c r="P6" i="23"/>
  <c r="O6" i="23"/>
  <c r="N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tc={9B187C4D-4AB9-4D9A-93A6-6BD2271F8869}</author>
    <author>tc={C17359CD-4351-499D-A302-0D5C3DEB87FF}</author>
    <author>tc={6BDB27E6-9647-4B92-BA25-622145F19D4B}</author>
    <author>tc={1F70E11E-FF49-4BF2-82C4-3C4A5AEB15B2}</author>
    <author>tc={C2B293E3-C502-4EAD-96F1-3001650D1037}</author>
    <author>tc={BF85AC2E-8AA2-4192-9E1A-A87F8F71CFF9}</author>
    <author>tc={B288ED7C-70A7-4E4D-8B2E-E5E910015DA0}</author>
    <author>tc={B13FCADC-CBD3-42EF-8976-32569E777EF0}</author>
    <author>tc={64648603-138C-4DA9-B02B-B893BAF6B423}</author>
    <author>tc={79EF68D1-96AE-4DD1-8544-38DE50EF4F9F}</author>
    <author>tc={648FD3ED-00EC-4AEB-8861-5A91794CEE0C}</author>
    <author>tc={5F9493D1-C4CC-4B8E-AC1C-20BF30D07B0A}</author>
    <author>tc={46C59EB5-45CF-4C32-9C46-7B8F87F1220C}</author>
    <author>tc={855D6C39-AB07-4553-9AE3-3CF397E488FF}</author>
    <author>tc={50FB3ABB-15C0-4690-9C36-A681DE96DA93}</author>
    <author>tc={A67EE614-2432-4997-AFA0-6D74B5A4F7E7}</author>
    <author>tc={B2EBA53F-DCAA-443B-838E-F1F532807F5D}</author>
  </authors>
  <commentList>
    <comment ref="K8" authorId="0" shapeId="0" xr:uid="{9B187C4D-4AB9-4D9A-93A6-6BD2271F886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C17359CD-4351-499D-A302-0D5C3DEB87F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6BDB27E6-9647-4B92-BA25-622145F19D4B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1F70E11E-FF49-4BF2-82C4-3C4A5AEB15B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C2B293E3-C502-4EAD-96F1-3001650D103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BF85AC2E-8AA2-4192-9E1A-A87F8F71CFF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B288ED7C-70A7-4E4D-8B2E-E5E910015D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B13FCADC-CBD3-42EF-8976-32569E777EF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64648603-138C-4DA9-B02B-B893BAF6B423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79EF68D1-96AE-4DD1-8544-38DE50EF4F9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648FD3ED-00EC-4AEB-8861-5A91794CEE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5F9493D1-C4CC-4B8E-AC1C-20BF30D07B0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46C59EB5-45CF-4C32-9C46-7B8F87F122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855D6C39-AB07-4553-9AE3-3CF397E488F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50FB3ABB-15C0-4690-9C36-A681DE96DA93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A67EE614-2432-4997-AFA0-6D74B5A4F7E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B2EBA53F-DCAA-443B-838E-F1F532807F5D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tc={273D61BA-D84B-484B-AC22-906DE16A74C6}</author>
    <author>tc={6FFB3253-2C93-4652-BD78-5709769F588D}</author>
    <author>tc={986AD181-3638-4748-8EEB-34C40D0AF83E}</author>
    <author>tc={708A9A1C-5067-42A6-9D05-96AE840D4E35}</author>
    <author>tc={1ACCBDBE-F76C-45ED-B0C4-C26C598596AF}</author>
    <author>tc={9A053297-E563-4101-814B-460AF6A21DAC}</author>
    <author>tc={57A2B66D-FDE2-4868-B279-03658FE0440C}</author>
    <author>tc={007910C1-65C8-424D-852A-FF9CB4C9DDA1}</author>
    <author>tc={54B269FE-3005-4E36-9F54-913E9FCE676E}</author>
    <author>tc={45EBDC17-4A1A-4633-9557-EBF68FB781F4}</author>
    <author>tc={583533E4-ABF1-45C7-BD12-F2FE8D0647F0}</author>
    <author>tc={97E588F9-4D80-4941-94FB-03BBC0874887}</author>
    <author>tc={9150BE04-64A1-45AF-926F-01A6310C4167}</author>
    <author>tc={218058EF-56BD-4085-93A8-3B3E056B006C}</author>
    <author>tc={AD171F79-9E42-431B-8EC8-855794D534B6}</author>
    <author>tc={F9219B75-425A-44F5-97DF-D16553DEB665}</author>
    <author>tc={76E66373-BD77-420E-9FE0-926813CF9636}</author>
  </authors>
  <commentList>
    <comment ref="K8" authorId="0" shapeId="0" xr:uid="{273D61BA-D84B-484B-AC22-906DE16A74C6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6FFB3253-2C93-4652-BD78-5709769F588D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986AD181-3638-4748-8EEB-34C40D0AF83E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708A9A1C-5067-42A6-9D05-96AE840D4E3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1ACCBDBE-F76C-45ED-B0C4-C26C598596A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9A053297-E563-4101-814B-460AF6A2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57A2B66D-FDE2-4868-B279-03658FE044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007910C1-65C8-424D-852A-FF9CB4C9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54B269FE-3005-4E36-9F54-913E9FCE676E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45EBDC17-4A1A-4633-9557-EBF68FB781F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583533E4-ABF1-45C7-BD12-F2FE8D06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97E588F9-4D80-4941-94FB-03BBC087488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9150BE04-64A1-45AF-926F-01A6310C416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218058EF-56BD-4085-93A8-3B3E056B006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AD171F79-9E42-431B-8EC8-855794D534B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F9219B75-425A-44F5-97DF-D16553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76E66373-BD77-420E-9FE0-926813CF963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tc={ED5F5E94-6699-4533-B10A-13CA9B070F3A}</author>
    <author>tc={B5D28757-AF05-4BAC-94A3-2CD38BBF5F3F}</author>
    <author>tc={E258A8B9-AF1B-4DFB-AD59-8D1E18E68900}</author>
    <author>tc={EBFC86D2-6BC1-4219-A209-30023E6E0516}</author>
    <author>tc={61F8E913-E82E-4E0F-BDA8-BF66D3983098}</author>
    <author>tc={C7F89C0D-8C16-4442-BDCA-C4A6CFCCEEE7}</author>
    <author>tc={4BD9ACCE-F9FD-4DAE-8CD5-7B782F73E1B4}</author>
    <author>tc={73060276-7ACA-4C0D-ACB6-030EAE35B8BA}</author>
    <author>tc={E3E3985E-2150-4372-8622-B555FC26B0D6}</author>
    <author>tc={CEB82391-4B11-4E43-A2D8-341A90283F68}</author>
  </authors>
  <commentList>
    <comment ref="L7" authorId="0" shapeId="0" xr:uid="{ED5F5E94-6699-4533-B10A-13CA9B070F3A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R7" authorId="1" shapeId="0" xr:uid="{B5D28757-AF05-4BAC-94A3-2CD38BBF5F3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X7" authorId="2" shapeId="0" xr:uid="{E258A8B9-AF1B-4DFB-AD59-8D1E18E689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L18" authorId="3" shapeId="0" xr:uid="{EBFC86D2-6BC1-4219-A209-30023E6E05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R18" authorId="4" shapeId="0" xr:uid="{61F8E913-E82E-4E0F-BDA8-BF66D3983098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X18" authorId="5" shapeId="0" xr:uid="{C7F89C0D-8C16-4442-BDCA-C4A6CFCCEE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P39" authorId="6" shapeId="0" xr:uid="{4BD9ACCE-F9FD-4DAE-8CD5-7B782F73E1B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39" authorId="7" shapeId="0" xr:uid="{73060276-7ACA-4C0D-ACB6-030EAE35B8B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42" authorId="8" shapeId="0" xr:uid="{E3E3985E-2150-4372-8622-B555FC26B0D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42" authorId="9" shapeId="0" xr:uid="{CEB82391-4B11-4E43-A2D8-341A90283F6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sharedStrings.xml><?xml version="1.0" encoding="utf-8"?>
<sst xmlns="http://schemas.openxmlformats.org/spreadsheetml/2006/main" count="6283" uniqueCount="166">
  <si>
    <t>Month</t>
  </si>
  <si>
    <t>Year</t>
  </si>
  <si>
    <t>Sample ID #</t>
  </si>
  <si>
    <t>Upper</t>
  </si>
  <si>
    <t>Middle</t>
  </si>
  <si>
    <t>Lower</t>
  </si>
  <si>
    <t>Notes</t>
  </si>
  <si>
    <t>April</t>
  </si>
  <si>
    <t>HL7-L230</t>
  </si>
  <si>
    <t>HL7-BW228</t>
  </si>
  <si>
    <t>C7-L223</t>
  </si>
  <si>
    <t>C7-L217</t>
  </si>
  <si>
    <t>C7-L207</t>
  </si>
  <si>
    <t>C7-L196</t>
  </si>
  <si>
    <t>C7-L188</t>
  </si>
  <si>
    <t>C7-L185</t>
  </si>
  <si>
    <t>C7-REF1</t>
  </si>
  <si>
    <t>NA</t>
  </si>
  <si>
    <t>HL6-L181</t>
  </si>
  <si>
    <t>C6-L177</t>
  </si>
  <si>
    <t>C6-BW174</t>
  </si>
  <si>
    <t>C6-L174</t>
  </si>
  <si>
    <t>C6-L169</t>
  </si>
  <si>
    <t>C6-L164</t>
  </si>
  <si>
    <t>C6-L161</t>
  </si>
  <si>
    <t>C5-L140</t>
  </si>
  <si>
    <t>C5-BW140</t>
  </si>
  <si>
    <t>C4-REF1</t>
  </si>
  <si>
    <t>C4-L109</t>
  </si>
  <si>
    <t>C4-L95</t>
  </si>
  <si>
    <t>C3-L65</t>
  </si>
  <si>
    <t>C3-L58</t>
  </si>
  <si>
    <t>C3-BW58</t>
  </si>
  <si>
    <t>C3-L47</t>
  </si>
  <si>
    <t>HL2-REF1</t>
  </si>
  <si>
    <t>HL2-L38</t>
  </si>
  <si>
    <t>C2-L37</t>
  </si>
  <si>
    <t>C2-L27</t>
  </si>
  <si>
    <t>C2-BW27</t>
  </si>
  <si>
    <t>C2-L22</t>
  </si>
  <si>
    <t>C2-REF1</t>
  </si>
  <si>
    <t>HL1-L19</t>
  </si>
  <si>
    <t>HL1-REF1</t>
  </si>
  <si>
    <t>C1-L11</t>
  </si>
  <si>
    <t>C1-L5</t>
  </si>
  <si>
    <t>C1-REF1</t>
  </si>
  <si>
    <t>WL-REF1</t>
  </si>
  <si>
    <t>WL-REF2</t>
  </si>
  <si>
    <t>WL-REF3</t>
  </si>
  <si>
    <t>June</t>
  </si>
  <si>
    <t>C7-BW220</t>
  </si>
  <si>
    <t>C7-BW204</t>
  </si>
  <si>
    <t>C7-BW202</t>
  </si>
  <si>
    <t>C7-BW198</t>
  </si>
  <si>
    <t>C7-BW188</t>
  </si>
  <si>
    <t>C6-L171</t>
  </si>
  <si>
    <t>C6-BW171</t>
  </si>
  <si>
    <t>C6-BW168</t>
  </si>
  <si>
    <t>C6-BW164</t>
  </si>
  <si>
    <t>C3-BW66</t>
  </si>
  <si>
    <t>C3-BW51</t>
  </si>
  <si>
    <t>C3-BW45</t>
  </si>
  <si>
    <t>C3-BW43</t>
  </si>
  <si>
    <t>C1-BW6</t>
  </si>
  <si>
    <t>July</t>
  </si>
  <si>
    <t>September</t>
  </si>
  <si>
    <t>U pin found laying on side, but base was still deeply embedded in mud.  I straightened it and this is the new measurement.</t>
  </si>
  <si>
    <t>November</t>
  </si>
  <si>
    <t>TB right up to U pin</t>
  </si>
  <si>
    <t>slight bend at base of L pin</t>
  </si>
  <si>
    <t>January</t>
  </si>
  <si>
    <t>L pin slightly bent toward shore</t>
  </si>
  <si>
    <t>March</t>
  </si>
  <si>
    <t>Log is practically laying on top of this pin.  Only about a 1' clearance.</t>
  </si>
  <si>
    <t>L pin bent and spins freely in hole</t>
  </si>
  <si>
    <t>Baseline Jun</t>
  </si>
  <si>
    <t>Jul</t>
  </si>
  <si>
    <t>Change from Baseline June to July</t>
  </si>
  <si>
    <t>Sep</t>
  </si>
  <si>
    <t>Change from Baseline June to September</t>
  </si>
  <si>
    <t>Nov</t>
  </si>
  <si>
    <t>Change from Baseline June to November</t>
  </si>
  <si>
    <t>Location</t>
  </si>
  <si>
    <t>Mid</t>
  </si>
  <si>
    <t>Headland 7</t>
  </si>
  <si>
    <t>Cell 7</t>
  </si>
  <si>
    <t>Headland 6</t>
  </si>
  <si>
    <t>Cell 6</t>
  </si>
  <si>
    <t>Cell 5</t>
  </si>
  <si>
    <t>Cell 4</t>
  </si>
  <si>
    <t>Cell 3</t>
  </si>
  <si>
    <t>Headland 2</t>
  </si>
  <si>
    <t>Cell 2</t>
  </si>
  <si>
    <t>Headland 1</t>
  </si>
  <si>
    <t>Cell 1</t>
  </si>
  <si>
    <t>West Levee</t>
  </si>
  <si>
    <t>Jun</t>
  </si>
  <si>
    <t>Change from Baseline June 22 to Jan 23</t>
  </si>
  <si>
    <t>Change from Baseline June 22 to Mar 23</t>
  </si>
  <si>
    <t>Aggregated Sediment Pin Ground Surface Changes, June to November 2022</t>
  </si>
  <si>
    <t># Sediment Pins each zone</t>
  </si>
  <si>
    <t>Mean Change Jun-Nov 2022*</t>
  </si>
  <si>
    <t>Median Change Jun-Nov 2022*</t>
  </si>
  <si>
    <t>Range of Change Jun-Nov 2022*</t>
  </si>
  <si>
    <t>Min Change Jun-Nov 2022*</t>
  </si>
  <si>
    <t>Max Change Jun-Nov 2022*</t>
  </si>
  <si>
    <t>Sediment Pin Locations</t>
  </si>
  <si>
    <t xml:space="preserve">Upper </t>
  </si>
  <si>
    <t xml:space="preserve">Mid </t>
  </si>
  <si>
    <t xml:space="preserve">Lower </t>
  </si>
  <si>
    <t>* All measurements are in centimeters</t>
  </si>
  <si>
    <t>Aggregated Sediment Pin Ground Surface Changes, June 2022 to March 2023</t>
  </si>
  <si>
    <t>Mean Change Jun 2022-Mar 2023*</t>
  </si>
  <si>
    <t>Median Change Jun 2022-Mar 2023*</t>
  </si>
  <si>
    <t>Range of Change Jun 2022-Mar 2023*</t>
  </si>
  <si>
    <t>Min Change Jun 2022-Mar 2023*</t>
  </si>
  <si>
    <t>Max Change Jun 2022-Mar 2023*</t>
  </si>
  <si>
    <t>End of Shoreline</t>
  </si>
  <si>
    <t>west</t>
  </si>
  <si>
    <t>east</t>
  </si>
  <si>
    <t>Log or BW</t>
  </si>
  <si>
    <t>L</t>
  </si>
  <si>
    <t>BW</t>
  </si>
  <si>
    <t>REF</t>
  </si>
  <si>
    <t>W or E</t>
  </si>
  <si>
    <t>Mean Change East</t>
  </si>
  <si>
    <t>Mean Change West</t>
  </si>
  <si>
    <t>Logs</t>
  </si>
  <si>
    <t>BW Logs</t>
  </si>
  <si>
    <t>Reference</t>
  </si>
  <si>
    <t>*All measurements are in centimeters</t>
  </si>
  <si>
    <t>Sediment Pin Ground Surface Changes, June 2022 to March 2023</t>
  </si>
  <si>
    <t>May</t>
  </si>
  <si>
    <t>C7-L224</t>
  </si>
  <si>
    <t>Log sitting on top of pin.  This pin is now completely out of commission.</t>
  </si>
  <si>
    <t>upper pin completeley bent (87 degrees)</t>
  </si>
  <si>
    <t xml:space="preserve">Low pin value inserted into theis data sheet correctly. Probably miswritten in the field.  </t>
  </si>
  <si>
    <t>Month #</t>
  </si>
  <si>
    <t>U pin is bent</t>
  </si>
  <si>
    <t>M pin has log sitting on top of it</t>
  </si>
  <si>
    <t>∆Middle</t>
  </si>
  <si>
    <t>∆Lower</t>
  </si>
  <si>
    <r>
      <rPr>
        <b/>
        <sz val="11"/>
        <color theme="1"/>
        <rFont val="Georgia"/>
        <family val="1"/>
      </rPr>
      <t>∆</t>
    </r>
    <r>
      <rPr>
        <b/>
        <sz val="11"/>
        <color theme="1"/>
        <rFont val="Calibri"/>
        <family val="2"/>
      </rPr>
      <t>Upper</t>
    </r>
  </si>
  <si>
    <t>Measurement (cm)</t>
  </si>
  <si>
    <t>Month_#</t>
  </si>
  <si>
    <t>Pin_ID</t>
  </si>
  <si>
    <t>Shoreline_End</t>
  </si>
  <si>
    <t>Mean Upper West</t>
  </si>
  <si>
    <t>Mean Middle West</t>
  </si>
  <si>
    <t>Mean Lower West</t>
  </si>
  <si>
    <t>Mean Upper East</t>
  </si>
  <si>
    <t>Mean Middle East</t>
  </si>
  <si>
    <t>Mean Lower East</t>
  </si>
  <si>
    <t>∆Upper</t>
  </si>
  <si>
    <t>Transect_ID</t>
  </si>
  <si>
    <t>Log_Presence</t>
  </si>
  <si>
    <t>no log</t>
  </si>
  <si>
    <t>log</t>
  </si>
  <si>
    <t>reference</t>
  </si>
  <si>
    <t>C3-BW52</t>
  </si>
  <si>
    <t>*PRE-CERF!!</t>
  </si>
  <si>
    <t>Bigger decrease in middle pin bc it sits in a small panne</t>
  </si>
  <si>
    <t>Middle pin sits in a small panne</t>
  </si>
  <si>
    <t>Middle pin sits behind a log with no veg. Small bowl forming, but not water in it. Perhaps wave reflectance is prevent veg establishment</t>
  </si>
  <si>
    <t>Middle pin sitting in small bcyanbacterial matted bowl behind log</t>
  </si>
  <si>
    <t>Could have been misheard by Erick in the field?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</si>
</sst>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</font>
    <font>
      <b/>
      <sz val="11"/>
      <color theme="1"/>
      <name val="Georgia"/>
      <family val="1"/>
    </font>
    <font>
      <b/>
      <sz val="11"/>
      <color theme="1"/>
      <name val="Calibri"/>
      <family val="2"/>
    </font>
    <font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2" fillId="0" borderId="6" xfId="0" applyFont="1" applyBorder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2" borderId="0" xfId="0" applyNumberFormat="1" applyFill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0" xfId="0" applyFill="1"/>
    <xf numFmtId="0" fontId="0" fillId="2" borderId="3" xfId="0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4" xfId="0" applyNumberFormat="1" applyFill="1" applyBorder="1" applyAlignment="1">
      <alignment horizontal="right"/>
    </xf>
    <xf numFmtId="0" fontId="0" fillId="2" borderId="5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2" fillId="2" borderId="5" xfId="0" applyFont="1" applyFill="1" applyBorder="1"/>
    <xf numFmtId="0" fontId="0" fillId="2" borderId="11" xfId="0" applyFill="1" applyBorder="1"/>
    <xf numFmtId="0" fontId="2" fillId="0" borderId="3" xfId="0" applyFont="1" applyBorder="1"/>
    <xf numFmtId="0" fontId="0" fillId="3" borderId="0" xfId="0" applyFill="1"/>
    <xf numFmtId="0" fontId="0" fillId="3" borderId="3" xfId="0" applyFill="1" applyBorder="1"/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2" fillId="0" borderId="1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0" xfId="0" applyFill="1"/>
    <xf numFmtId="0" fontId="0" fillId="4" borderId="4" xfId="0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3" xfId="0" applyFont="1" applyFill="1" applyBorder="1"/>
    <xf numFmtId="0" fontId="0" fillId="5" borderId="13" xfId="0" applyFill="1" applyBorder="1"/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2" fillId="3" borderId="22" xfId="0" applyFont="1" applyFill="1" applyBorder="1" applyAlignment="1">
      <alignment horizontal="center" wrapText="1"/>
    </xf>
    <xf numFmtId="0" fontId="0" fillId="3" borderId="23" xfId="0" applyFill="1" applyBorder="1" applyAlignment="1">
      <alignment vertical="center"/>
    </xf>
    <xf numFmtId="2" fontId="2" fillId="3" borderId="25" xfId="0" applyNumberFormat="1" applyFont="1" applyFill="1" applyBorder="1"/>
    <xf numFmtId="2" fontId="2" fillId="5" borderId="25" xfId="0" applyNumberFormat="1" applyFont="1" applyFill="1" applyBorder="1"/>
    <xf numFmtId="0" fontId="2" fillId="5" borderId="22" xfId="0" applyFont="1" applyFill="1" applyBorder="1" applyAlignment="1">
      <alignment wrapText="1"/>
    </xf>
    <xf numFmtId="0" fontId="0" fillId="5" borderId="23" xfId="0" applyFill="1" applyBorder="1"/>
    <xf numFmtId="0" fontId="0" fillId="5" borderId="16" xfId="0" applyFill="1" applyBorder="1"/>
    <xf numFmtId="0" fontId="0" fillId="3" borderId="23" xfId="0" applyFill="1" applyBorder="1"/>
    <xf numFmtId="2" fontId="2" fillId="3" borderId="24" xfId="0" applyNumberFormat="1" applyFont="1" applyFill="1" applyBorder="1"/>
    <xf numFmtId="0" fontId="2" fillId="5" borderId="24" xfId="0" applyFont="1" applyFill="1" applyBorder="1"/>
    <xf numFmtId="0" fontId="2" fillId="5" borderId="28" xfId="0" applyFont="1" applyFill="1" applyBorder="1"/>
    <xf numFmtId="0" fontId="2" fillId="5" borderId="25" xfId="0" applyFont="1" applyFill="1" applyBorder="1"/>
    <xf numFmtId="2" fontId="2" fillId="3" borderId="28" xfId="0" applyNumberFormat="1" applyFont="1" applyFill="1" applyBorder="1"/>
    <xf numFmtId="2" fontId="2" fillId="5" borderId="24" xfId="0" applyNumberFormat="1" applyFont="1" applyFill="1" applyBorder="1"/>
    <xf numFmtId="2" fontId="2" fillId="5" borderId="28" xfId="0" applyNumberFormat="1" applyFont="1" applyFill="1" applyBorder="1"/>
    <xf numFmtId="0" fontId="2" fillId="4" borderId="20" xfId="0" applyFont="1" applyFill="1" applyBorder="1" applyAlignment="1">
      <alignment vertical="center"/>
    </xf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2" fillId="4" borderId="26" xfId="0" applyFont="1" applyFill="1" applyBorder="1"/>
    <xf numFmtId="0" fontId="2" fillId="4" borderId="34" xfId="0" applyFont="1" applyFill="1" applyBorder="1"/>
    <xf numFmtId="0" fontId="0" fillId="3" borderId="35" xfId="0" applyFill="1" applyBorder="1"/>
    <xf numFmtId="0" fontId="0" fillId="3" borderId="36" xfId="0" applyFill="1" applyBorder="1"/>
    <xf numFmtId="0" fontId="0" fillId="0" borderId="3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9" xfId="0" applyBorder="1"/>
    <xf numFmtId="0" fontId="0" fillId="0" borderId="37" xfId="0" applyBorder="1"/>
    <xf numFmtId="0" fontId="0" fillId="0" borderId="2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/>
    <xf numFmtId="0" fontId="0" fillId="0" borderId="40" xfId="0" applyBorder="1" applyAlignment="1">
      <alignment vertical="center"/>
    </xf>
    <xf numFmtId="0" fontId="0" fillId="0" borderId="41" xfId="0" applyBorder="1"/>
    <xf numFmtId="0" fontId="0" fillId="0" borderId="26" xfId="0" applyBorder="1"/>
    <xf numFmtId="0" fontId="0" fillId="0" borderId="26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/>
    <xf numFmtId="164" fontId="0" fillId="0" borderId="29" xfId="0" applyNumberFormat="1" applyBorder="1" applyAlignment="1">
      <alignment vertical="center"/>
    </xf>
    <xf numFmtId="164" fontId="0" fillId="0" borderId="38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0" fontId="0" fillId="0" borderId="38" xfId="0" applyBorder="1"/>
    <xf numFmtId="0" fontId="0" fillId="0" borderId="42" xfId="0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0" fillId="0" borderId="40" xfId="0" applyNumberFormat="1" applyBorder="1" applyAlignment="1">
      <alignment vertical="center"/>
    </xf>
    <xf numFmtId="164" fontId="0" fillId="0" borderId="0" xfId="0" applyNumberFormat="1"/>
    <xf numFmtId="164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16" fontId="2" fillId="0" borderId="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Border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0" borderId="0" xfId="0" applyNumberForma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C-4572-A7B6-550C1AB1B569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C-4572-A7B6-550C1AB1B569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C-4572-A7B6-550C1AB1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EDB-9ACB-CC499DF024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4-4EDB-9ACB-CC499DF0248F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4-4EDB-9ACB-CC499DF0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43FA-A72C-EF00154764D7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D-43FA-A72C-EF00154764D7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D-43FA-A72C-EF001547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4902-8825-20CFCF0C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658-86E2-91D083EF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B1E-94EE-D14F413A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C76-B327-5E71455664AE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THESIS'!$O$6:$O$11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C76-B327-5E71455664AE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THESIS'!$L$6:$L$11</c:f>
              <c:numCache>
                <c:formatCode>General</c:formatCode>
                <c:ptCount val="6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C76-B327-5E714556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C67-B813-1D973F97F4B0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7-4C67-B813-1D973F97F4B0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7-4C67-B813-1D973F97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909-89D9-EFCFA9C6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A52-B4C1-F5556227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B05-9B62-E4FA966C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43F-8714-A01EB52B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6-45ED-97F1-EBB7FAFE0F9C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THESIS'!$P$6:$P$11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6-45ED-97F1-EBB7FAFE0F9C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THESIS'!$M$6:$M$11</c:f>
              <c:numCache>
                <c:formatCode>General</c:formatCode>
                <c:ptCount val="6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6-45ED-97F1-EBB7FAFE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E-4B93-8460-D5879EC0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B0B-896D-03B2EC91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F56-98B5-12E7D0CC1ABB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F56-98B5-12E7D0CC1ABB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F56-98B5-12E7D0CC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F-4822-BC01-059BBAEDC646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F-4822-BC01-059BBAEDC646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F-4822-BC01-059BBAED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5E4-8FA4-C22F195A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D-4991-A27E-8680201A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1-43AE-8740-267A77B7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3CEBB-EBC4-8694-11C8-7E31A566C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69D1A-61FB-4C5A-B523-14BBF9D8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31962-7C5E-4741-986B-2C3144F8E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65162-42A8-48D3-A641-ABAE3A87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D5C97-45FE-46F6-8A5C-165B67499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C1208-A69E-4FC8-8DC5-0EFA693A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74445-8910-4226-8EFF-0F0C1E20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C0029-0102-438B-8F22-655F3687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C2C9A-5E8E-4E23-9EF6-3F9EDF63B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EC4F6-8FCB-431D-9673-B348EE5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53975</xdr:rowOff>
    </xdr:from>
    <xdr:to>
      <xdr:col>6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92646-8F19-48CE-9011-D228863E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21</xdr:row>
      <xdr:rowOff>76198</xdr:rowOff>
    </xdr:from>
    <xdr:to>
      <xdr:col>22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5CD31-0707-4836-9CAA-AB15335D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44A96-4BF8-4416-876C-55E8872A9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35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3CCCCF-2233-4613-B819-203C13ADB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15</xdr:row>
      <xdr:rowOff>69847</xdr:rowOff>
    </xdr:from>
    <xdr:to>
      <xdr:col>14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55F63-6894-48E1-9523-B9F184C9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17</xdr:row>
      <xdr:rowOff>53975</xdr:rowOff>
    </xdr:from>
    <xdr:to>
      <xdr:col>7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ADF70-A282-4CE1-84A7-7FD582712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21</xdr:row>
      <xdr:rowOff>76198</xdr:rowOff>
    </xdr:from>
    <xdr:to>
      <xdr:col>23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0B9BE-5364-4D6D-ACEE-7A7BB89D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28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89CC9-F92D-4CFF-9A2E-E0FF05AA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36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F94F5-EB99-4BDD-A94C-7AD9B0BD6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244475</xdr:colOff>
      <xdr:row>15</xdr:row>
      <xdr:rowOff>69847</xdr:rowOff>
    </xdr:from>
    <xdr:to>
      <xdr:col>15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45492-C3E9-4DC0-B6EB-ECEAE625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cca morris" id="{D7F59104-A42F-470B-B6EB-39496DB204ED}" userId="935bc46afcec93b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9B187C4D-4AB9-4D9A-93A6-6BD2271F8869}">
    <text>Has to be an error with June lower value bc my notes for April have it as 45.0</text>
  </threadedComment>
  <threadedComment ref="Q8" dT="2023-03-28T14:42:43.94" personId="{D7F59104-A42F-470B-B6EB-39496DB204ED}" id="{C17359CD-4351-499D-A302-0D5C3DEB87FF}">
    <text>Has to be an error with June lower value bc my notes for April have it as 45.0</text>
  </threadedComment>
  <threadedComment ref="W8" dT="2023-03-28T14:42:03.96" personId="{D7F59104-A42F-470B-B6EB-39496DB204ED}" id="{6BDB27E6-9647-4B92-BA25-622145F19D4B}">
    <text>Has to be an error with June lower value bc my notes for April have it as 45.0</text>
  </threadedComment>
  <threadedComment ref="K18" dT="2023-03-28T14:43:03.01" personId="{D7F59104-A42F-470B-B6EB-39496DB204ED}" id="{1F70E11E-FF49-4BF2-82C4-3C4A5AEB15B2}">
    <text>Numbers match data sheets.  Lower pin measurements for Jan measured 50.8 and March 52.6</text>
  </threadedComment>
  <threadedComment ref="Q18" dT="2023-03-28T14:43:17.27" personId="{D7F59104-A42F-470B-B6EB-39496DB204ED}" id="{C2B293E3-C502-4EAD-96F1-3001650D1037}">
    <text>Numbers match data sheets.  Lower pin measurements for Jan measured 50.8 and March 52.6</text>
  </threadedComment>
  <threadedComment ref="W18" dT="2023-03-28T14:43:23.20" personId="{D7F59104-A42F-470B-B6EB-39496DB204ED}" id="{BF85AC2E-8AA2-4192-9E1A-A87F8F71CFF9}">
    <text>Numbers match data sheets.  Lower pin measurements for Jan measured 50.8 and March 52.6</text>
  </threadedComment>
  <threadedComment ref="K20" dT="2023-03-28T14:43:38.84" personId="{D7F59104-A42F-470B-B6EB-39496DB204ED}" id="{B288ED7C-70A7-4E4D-8B2E-E5E910015DA0}">
    <text>June lower pin measurement very low compared to rest. April measurement was 60.6 cm. January measured 63.1 and March 64.6</text>
  </threadedComment>
  <threadedComment ref="Q20" dT="2023-03-28T14:43:42.38" personId="{D7F59104-A42F-470B-B6EB-39496DB204ED}" id="{B13FCADC-CBD3-42EF-8976-32569E777EF0}">
    <text>June lower pin measurement very low compared to rest. April measurement was 60.6 cm. January measured 63.1 and March 64.6</text>
  </threadedComment>
  <threadedComment ref="W20" dT="2023-03-28T14:43:50.49" personId="{D7F59104-A42F-470B-B6EB-39496DB204ED}" id="{64648603-138C-4DA9-B02B-B893BAF6B423}">
    <text>June lower pin measurement very low compared to rest. April measurement was 60.6 cm. January measured 63.1 and March 64.6</text>
  </threadedComment>
  <threadedComment ref="O45" dT="2023-03-28T14:44:32.89" personId="{D7F59104-A42F-470B-B6EB-39496DB204ED}" id="{79EF68D1-96AE-4DD1-8544-38DE50EF4F9F}">
    <text>Numbers match data sheet</text>
  </threadedComment>
  <threadedComment ref="U45" dT="2023-03-28T14:44:40.03" personId="{D7F59104-A42F-470B-B6EB-39496DB204ED}" id="{648FD3ED-00EC-4AEB-8861-5A91794CEE0C}">
    <text>Numbers match data sheet</text>
  </threadedComment>
  <threadedComment ref="P48" dT="2023-03-28T14:45:24.70" personId="{D7F59104-A42F-470B-B6EB-39496DB204ED}" id="{5F9493D1-C4CC-4B8E-AC1C-20BF30D07B0A}">
    <text>Numbers match data sheet</text>
  </threadedComment>
  <threadedComment ref="V48" dT="2023-03-28T14:45:19.80" personId="{D7F59104-A42F-470B-B6EB-39496DB204ED}" id="{46C59EB5-45CF-4C32-9C46-7B8F87F1220C}">
    <text>Numbers match data sheet</text>
  </threadedComment>
  <threadedComment ref="P49" dT="2023-03-28T14:45:53.61" personId="{D7F59104-A42F-470B-B6EB-39496DB204ED}" id="{855D6C39-AB07-4553-9AE3-3CF397E488FF}">
    <text>Numbers match data sheet</text>
  </threadedComment>
  <threadedComment ref="V49" dT="2023-03-28T14:45:48.74" personId="{D7F59104-A42F-470B-B6EB-39496DB204ED}" id="{50FB3ABB-15C0-4690-9C36-A681DE96DA93}">
    <text>Numbers match data sheet</text>
  </threadedComment>
  <threadedComment ref="Q55" dT="2023-03-28T14:46:11.74" personId="{D7F59104-A42F-470B-B6EB-39496DB204ED}" id="{A67EE614-2432-4997-AFA0-6D74B5A4F7E7}">
    <text>Numbers match data sheet</text>
  </threadedComment>
  <threadedComment ref="W55" dT="2023-03-28T14:46:07.90" personId="{D7F59104-A42F-470B-B6EB-39496DB204ED}" id="{B2EBA53F-DCAA-443B-838E-F1F532807F5D}">
    <text>Numbers match data sheet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273D61BA-D84B-484B-AC22-906DE16A74C6}">
    <text>Has to be an error with June lower value bc my notes for April have it as 45.0</text>
  </threadedComment>
  <threadedComment ref="Q8" dT="2023-03-28T14:42:43.94" personId="{D7F59104-A42F-470B-B6EB-39496DB204ED}" id="{6FFB3253-2C93-4652-BD78-5709769F588D}">
    <text>Has to be an error with June lower value bc my notes for April have it as 45.0</text>
  </threadedComment>
  <threadedComment ref="W8" dT="2023-03-28T14:42:03.96" personId="{D7F59104-A42F-470B-B6EB-39496DB204ED}" id="{986AD181-3638-4748-8EEB-34C40D0AF83E}">
    <text>Has to be an error with June lower value bc my notes for April have it as 45.0</text>
  </threadedComment>
  <threadedComment ref="K18" dT="2023-03-28T14:43:03.01" personId="{D7F59104-A42F-470B-B6EB-39496DB204ED}" id="{708A9A1C-5067-42A6-9D05-96AE840D4E35}">
    <text>Numbers match data sheets.  Lower pin measurements for Jan measured 50.8 and March 52.6</text>
  </threadedComment>
  <threadedComment ref="Q18" dT="2023-03-28T14:43:17.27" personId="{D7F59104-A42F-470B-B6EB-39496DB204ED}" id="{1ACCBDBE-F76C-45ED-B0C4-C26C598596AF}">
    <text>Numbers match data sheets.  Lower pin measurements for Jan measured 50.8 and March 52.6</text>
  </threadedComment>
  <threadedComment ref="W18" dT="2023-03-28T14:43:23.20" personId="{D7F59104-A42F-470B-B6EB-39496DB204ED}" id="{9A053297-E563-4101-814B-460AF6A21DAC}">
    <text>Numbers match data sheets.  Lower pin measurements for Jan measured 50.8 and March 52.6</text>
  </threadedComment>
  <threadedComment ref="K20" dT="2023-03-28T14:43:38.84" personId="{D7F59104-A42F-470B-B6EB-39496DB204ED}" id="{57A2B66D-FDE2-4868-B279-03658FE0440C}">
    <text>June lower pin measurement very low compared to rest. April measurement was 60.6 cm. January measured 63.1 and March 64.6</text>
  </threadedComment>
  <threadedComment ref="Q20" dT="2023-03-28T14:43:42.38" personId="{D7F59104-A42F-470B-B6EB-39496DB204ED}" id="{007910C1-65C8-424D-852A-FF9CB4C9DDA1}">
    <text>June lower pin measurement very low compared to rest. April measurement was 60.6 cm. January measured 63.1 and March 64.6</text>
  </threadedComment>
  <threadedComment ref="W20" dT="2023-03-28T14:43:50.49" personId="{D7F59104-A42F-470B-B6EB-39496DB204ED}" id="{54B269FE-3005-4E36-9F54-913E9FCE676E}">
    <text>June lower pin measurement very low compared to rest. April measurement was 60.6 cm. January measured 63.1 and March 64.6</text>
  </threadedComment>
  <threadedComment ref="O45" dT="2023-03-28T14:44:32.89" personId="{D7F59104-A42F-470B-B6EB-39496DB204ED}" id="{45EBDC17-4A1A-4633-9557-EBF68FB781F4}">
    <text>Numbers match data sheet</text>
  </threadedComment>
  <threadedComment ref="U45" dT="2023-03-28T14:44:40.03" personId="{D7F59104-A42F-470B-B6EB-39496DB204ED}" id="{583533E4-ABF1-45C7-BD12-F2FE8D0647F0}">
    <text>Numbers match data sheet</text>
  </threadedComment>
  <threadedComment ref="P48" dT="2023-03-28T14:45:24.70" personId="{D7F59104-A42F-470B-B6EB-39496DB204ED}" id="{97E588F9-4D80-4941-94FB-03BBC0874887}">
    <text>Numbers match data sheet</text>
  </threadedComment>
  <threadedComment ref="V48" dT="2023-03-28T14:45:19.80" personId="{D7F59104-A42F-470B-B6EB-39496DB204ED}" id="{9150BE04-64A1-45AF-926F-01A6310C4167}">
    <text>Numbers match data sheet</text>
  </threadedComment>
  <threadedComment ref="P49" dT="2023-03-28T14:45:53.61" personId="{D7F59104-A42F-470B-B6EB-39496DB204ED}" id="{218058EF-56BD-4085-93A8-3B3E056B006C}">
    <text>Numbers match data sheet</text>
  </threadedComment>
  <threadedComment ref="V49" dT="2023-03-28T14:45:48.74" personId="{D7F59104-A42F-470B-B6EB-39496DB204ED}" id="{AD171F79-9E42-431B-8EC8-855794D534B6}">
    <text>Numbers match data sheet</text>
  </threadedComment>
  <threadedComment ref="Q55" dT="2023-03-28T14:46:11.74" personId="{D7F59104-A42F-470B-B6EB-39496DB204ED}" id="{F9219B75-425A-44F5-97DF-D16553DEB665}">
    <text>Numbers match data sheet</text>
  </threadedComment>
  <threadedComment ref="W55" dT="2023-03-28T14:46:07.90" personId="{D7F59104-A42F-470B-B6EB-39496DB204ED}" id="{76E66373-BD77-420E-9FE0-926813CF9636}">
    <text>Numbers match data sheet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7" dT="2023-03-28T14:42:48.72" personId="{D7F59104-A42F-470B-B6EB-39496DB204ED}" id="{ED5F5E94-6699-4533-B10A-13CA9B070F3A}">
    <text>Has to be an error with June lower value bc my notes for April have it as 45.0</text>
  </threadedComment>
  <threadedComment ref="R7" dT="2023-03-28T14:42:43.94" personId="{D7F59104-A42F-470B-B6EB-39496DB204ED}" id="{B5D28757-AF05-4BAC-94A3-2CD38BBF5F3F}">
    <text>Has to be an error with June lower value bc my notes for April have it as 45.0</text>
  </threadedComment>
  <threadedComment ref="X7" dT="2023-03-28T14:42:03.96" personId="{D7F59104-A42F-470B-B6EB-39496DB204ED}" id="{E258A8B9-AF1B-4DFB-AD59-8D1E18E68900}">
    <text>Has to be an error with June lower value bc my notes for April have it as 45.0</text>
  </threadedComment>
  <threadedComment ref="L18" dT="2023-03-28T14:43:38.84" personId="{D7F59104-A42F-470B-B6EB-39496DB204ED}" id="{EBFC86D2-6BC1-4219-A209-30023E6E0516}">
    <text>June lower pin measurement very low compared to rest. April measurement was 60.6 cm. January measured 63.1 and March 64.6</text>
  </threadedComment>
  <threadedComment ref="R18" dT="2023-03-28T14:43:42.38" personId="{D7F59104-A42F-470B-B6EB-39496DB204ED}" id="{61F8E913-E82E-4E0F-BDA8-BF66D3983098}">
    <text>June lower pin measurement very low compared to rest. April measurement was 60.6 cm. January measured 63.1 and March 64.6</text>
  </threadedComment>
  <threadedComment ref="X18" dT="2023-03-28T14:43:50.49" personId="{D7F59104-A42F-470B-B6EB-39496DB204ED}" id="{C7F89C0D-8C16-4442-BDCA-C4A6CFCCEEE7}">
    <text>June lower pin measurement very low compared to rest. April measurement was 60.6 cm. January measured 63.1 and March 64.6</text>
  </threadedComment>
  <threadedComment ref="P39" dT="2023-03-28T14:44:32.89" personId="{D7F59104-A42F-470B-B6EB-39496DB204ED}" id="{4BD9ACCE-F9FD-4DAE-8CD5-7B782F73E1B4}">
    <text>Numbers match data sheet</text>
  </threadedComment>
  <threadedComment ref="V39" dT="2023-03-28T14:44:40.03" personId="{D7F59104-A42F-470B-B6EB-39496DB204ED}" id="{73060276-7ACA-4C0D-ACB6-030EAE35B8BA}">
    <text>Numbers match data sheet</text>
  </threadedComment>
  <threadedComment ref="Q42" dT="2023-03-28T14:45:24.70" personId="{D7F59104-A42F-470B-B6EB-39496DB204ED}" id="{E3E3985E-2150-4372-8622-B555FC26B0D6}">
    <text>Numbers match data sheet</text>
  </threadedComment>
  <threadedComment ref="W42" dT="2023-03-28T14:45:19.80" personId="{D7F59104-A42F-470B-B6EB-39496DB204ED}" id="{CEB82391-4B11-4E43-A2D8-341A90283F68}">
    <text>Numbers match data sheet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BF55-DBFE-44D4-B5BF-5DCF590D040A}">
  <dimension ref="A1:T408"/>
  <sheetViews>
    <sheetView zoomScale="115" zoomScaleNormal="115" workbookViewId="0">
      <pane ySplit="2" topLeftCell="A110" activePane="bottomLeft" state="frozen"/>
      <selection pane="bottomLeft" activeCell="D118" sqref="D118"/>
    </sheetView>
  </sheetViews>
  <sheetFormatPr defaultRowHeight="15" x14ac:dyDescent="0.25"/>
  <cols>
    <col min="1" max="1" width="10.85546875" bestFit="1" customWidth="1"/>
    <col min="2" max="2" width="10.85546875" hidden="1" customWidth="1"/>
    <col min="4" max="4" width="11" style="1" bestFit="1" customWidth="1"/>
    <col min="5" max="5" width="14" style="1" bestFit="1" customWidth="1"/>
    <col min="6" max="8" width="7.5703125" style="1" bestFit="1" customWidth="1"/>
    <col min="9" max="9" width="8.140625" style="1" bestFit="1" customWidth="1"/>
    <col min="10" max="10" width="8.7109375" style="1" bestFit="1" customWidth="1"/>
    <col min="11" max="11" width="7.5703125" style="1" customWidth="1"/>
    <col min="12" max="12" width="17.5703125" style="1" bestFit="1" customWidth="1"/>
    <col min="13" max="13" width="18.42578125" style="1" bestFit="1" customWidth="1"/>
    <col min="14" max="14" width="17.42578125" style="1" bestFit="1" customWidth="1"/>
    <col min="15" max="15" width="16.42578125" style="1" bestFit="1" customWidth="1"/>
    <col min="16" max="17" width="17.28515625" style="1" bestFit="1" customWidth="1"/>
    <col min="18" max="19" width="17.28515625" style="1" customWidth="1"/>
    <col min="20" max="20" width="23" customWidth="1"/>
    <col min="22" max="22" width="3" bestFit="1" customWidth="1"/>
    <col min="23" max="31" width="5" bestFit="1" customWidth="1"/>
    <col min="32" max="32" width="3" bestFit="1" customWidth="1"/>
    <col min="33" max="37" width="5" bestFit="1" customWidth="1"/>
    <col min="38" max="38" width="3" bestFit="1" customWidth="1"/>
    <col min="39" max="42" width="5" bestFit="1" customWidth="1"/>
    <col min="43" max="43" width="3" bestFit="1" customWidth="1"/>
    <col min="44" max="53" width="5" bestFit="1" customWidth="1"/>
    <col min="54" max="54" width="3" bestFit="1" customWidth="1"/>
    <col min="55" max="64" width="5" bestFit="1" customWidth="1"/>
    <col min="65" max="65" width="3" bestFit="1" customWidth="1"/>
    <col min="66" max="74" width="5" bestFit="1" customWidth="1"/>
    <col min="75" max="75" width="3" bestFit="1" customWidth="1"/>
    <col min="76" max="83" width="5" bestFit="1" customWidth="1"/>
    <col min="84" max="84" width="3" bestFit="1" customWidth="1"/>
    <col min="85" max="95" width="5" bestFit="1" customWidth="1"/>
    <col min="96" max="96" width="3" bestFit="1" customWidth="1"/>
    <col min="97" max="105" width="5" bestFit="1" customWidth="1"/>
    <col min="106" max="106" width="3" bestFit="1" customWidth="1"/>
    <col min="107" max="116" width="5" bestFit="1" customWidth="1"/>
    <col min="117" max="117" width="3" bestFit="1" customWidth="1"/>
    <col min="118" max="128" width="5" bestFit="1" customWidth="1"/>
    <col min="129" max="129" width="3" bestFit="1" customWidth="1"/>
    <col min="130" max="155" width="5" bestFit="1" customWidth="1"/>
    <col min="156" max="156" width="3" bestFit="1" customWidth="1"/>
    <col min="157" max="170" width="5" bestFit="1" customWidth="1"/>
    <col min="171" max="171" width="3" bestFit="1" customWidth="1"/>
    <col min="172" max="179" width="5" bestFit="1" customWidth="1"/>
    <col min="180" max="180" width="3" bestFit="1" customWidth="1"/>
    <col min="181" max="181" width="3.7109375" bestFit="1" customWidth="1"/>
    <col min="182" max="182" width="11.28515625" bestFit="1" customWidth="1"/>
    <col min="183" max="183" width="9.42578125" bestFit="1" customWidth="1"/>
    <col min="184" max="186" width="5" bestFit="1" customWidth="1"/>
    <col min="187" max="187" width="3" bestFit="1" customWidth="1"/>
    <col min="188" max="188" width="5" bestFit="1" customWidth="1"/>
    <col min="189" max="189" width="3" bestFit="1" customWidth="1"/>
    <col min="190" max="191" width="5" bestFit="1" customWidth="1"/>
    <col min="192" max="192" width="9.42578125" bestFit="1" customWidth="1"/>
    <col min="193" max="194" width="5" bestFit="1" customWidth="1"/>
    <col min="195" max="195" width="3.7109375" bestFit="1" customWidth="1"/>
    <col min="196" max="196" width="9.42578125" bestFit="1" customWidth="1"/>
    <col min="197" max="198" width="5" bestFit="1" customWidth="1"/>
    <col min="199" max="199" width="3.7109375" bestFit="1" customWidth="1"/>
    <col min="200" max="200" width="9.42578125" bestFit="1" customWidth="1"/>
    <col min="201" max="204" width="5" bestFit="1" customWidth="1"/>
    <col min="205" max="205" width="9.42578125" bestFit="1" customWidth="1"/>
    <col min="206" max="207" width="5" bestFit="1" customWidth="1"/>
    <col min="208" max="208" width="9.42578125" bestFit="1" customWidth="1"/>
    <col min="209" max="209" width="5" bestFit="1" customWidth="1"/>
    <col min="210" max="210" width="9.42578125" bestFit="1" customWidth="1"/>
    <col min="211" max="212" width="5" bestFit="1" customWidth="1"/>
    <col min="213" max="213" width="9.42578125" bestFit="1" customWidth="1"/>
    <col min="214" max="216" width="5" bestFit="1" customWidth="1"/>
    <col min="217" max="217" width="9.42578125" bestFit="1" customWidth="1"/>
    <col min="218" max="221" width="5" bestFit="1" customWidth="1"/>
    <col min="222" max="222" width="3" bestFit="1" customWidth="1"/>
    <col min="223" max="223" width="3.7109375" bestFit="1" customWidth="1"/>
    <col min="224" max="224" width="7.85546875" bestFit="1" customWidth="1"/>
    <col min="225" max="232" width="5" bestFit="1" customWidth="1"/>
    <col min="233" max="233" width="9.42578125" bestFit="1" customWidth="1"/>
    <col min="234" max="236" width="5" bestFit="1" customWidth="1"/>
    <col min="237" max="237" width="9.42578125" bestFit="1" customWidth="1"/>
    <col min="238" max="241" width="5" bestFit="1" customWidth="1"/>
    <col min="242" max="242" width="9.42578125" bestFit="1" customWidth="1"/>
    <col min="243" max="248" width="5" bestFit="1" customWidth="1"/>
    <col min="249" max="249" width="9.42578125" bestFit="1" customWidth="1"/>
    <col min="250" max="252" width="5" bestFit="1" customWidth="1"/>
    <col min="253" max="253" width="9.42578125" bestFit="1" customWidth="1"/>
    <col min="254" max="254" width="5" bestFit="1" customWidth="1"/>
    <col min="255" max="255" width="3" bestFit="1" customWidth="1"/>
    <col min="256" max="256" width="5" bestFit="1" customWidth="1"/>
    <col min="257" max="257" width="3.7109375" bestFit="1" customWidth="1"/>
    <col min="258" max="258" width="9.42578125" bestFit="1" customWidth="1"/>
    <col min="259" max="259" width="5" bestFit="1" customWidth="1"/>
    <col min="260" max="260" width="9.42578125" bestFit="1" customWidth="1"/>
    <col min="261" max="263" width="5" bestFit="1" customWidth="1"/>
    <col min="264" max="264" width="9.42578125" bestFit="1" customWidth="1"/>
    <col min="265" max="274" width="5" bestFit="1" customWidth="1"/>
    <col min="275" max="275" width="9.42578125" bestFit="1" customWidth="1"/>
    <col min="276" max="278" width="5" bestFit="1" customWidth="1"/>
    <col min="279" max="279" width="7.85546875" bestFit="1" customWidth="1"/>
    <col min="280" max="285" width="5" bestFit="1" customWidth="1"/>
    <col min="286" max="286" width="3.7109375" bestFit="1" customWidth="1"/>
    <col min="287" max="287" width="9.42578125" bestFit="1" customWidth="1"/>
    <col min="288" max="288" width="5" bestFit="1" customWidth="1"/>
    <col min="289" max="289" width="9.42578125" bestFit="1" customWidth="1"/>
    <col min="290" max="290" width="5" bestFit="1" customWidth="1"/>
    <col min="291" max="291" width="9.42578125" bestFit="1" customWidth="1"/>
    <col min="292" max="292" width="5" bestFit="1" customWidth="1"/>
    <col min="293" max="293" width="9.42578125" bestFit="1" customWidth="1"/>
    <col min="294" max="294" width="5" bestFit="1" customWidth="1"/>
    <col min="295" max="295" width="3" bestFit="1" customWidth="1"/>
    <col min="296" max="301" width="5" bestFit="1" customWidth="1"/>
    <col min="302" max="302" width="9.42578125" bestFit="1" customWidth="1"/>
    <col min="303" max="303" width="5" bestFit="1" customWidth="1"/>
    <col min="304" max="304" width="9.42578125" bestFit="1" customWidth="1"/>
    <col min="305" max="306" width="5" bestFit="1" customWidth="1"/>
    <col min="307" max="307" width="9.42578125" bestFit="1" customWidth="1"/>
    <col min="308" max="308" width="5" bestFit="1" customWidth="1"/>
    <col min="309" max="309" width="9.42578125" bestFit="1" customWidth="1"/>
    <col min="310" max="311" width="5" bestFit="1" customWidth="1"/>
    <col min="312" max="312" width="3" bestFit="1" customWidth="1"/>
    <col min="313" max="313" width="5" bestFit="1" customWidth="1"/>
    <col min="314" max="314" width="9.42578125" bestFit="1" customWidth="1"/>
    <col min="315" max="316" width="5" bestFit="1" customWidth="1"/>
    <col min="317" max="317" width="3" bestFit="1" customWidth="1"/>
    <col min="318" max="318" width="9.42578125" bestFit="1" customWidth="1"/>
    <col min="319" max="320" width="5" bestFit="1" customWidth="1"/>
    <col min="321" max="321" width="9.42578125" bestFit="1" customWidth="1"/>
    <col min="322" max="322" width="3" bestFit="1" customWidth="1"/>
    <col min="323" max="326" width="5" bestFit="1" customWidth="1"/>
    <col min="327" max="327" width="3" bestFit="1" customWidth="1"/>
    <col min="328" max="329" width="5" bestFit="1" customWidth="1"/>
    <col min="330" max="330" width="7.85546875" bestFit="1" customWidth="1"/>
    <col min="331" max="333" width="5" bestFit="1" customWidth="1"/>
    <col min="334" max="334" width="3" bestFit="1" customWidth="1"/>
    <col min="335" max="335" width="9.42578125" bestFit="1" customWidth="1"/>
    <col min="336" max="338" width="5" bestFit="1" customWidth="1"/>
    <col min="339" max="339" width="3" bestFit="1" customWidth="1"/>
    <col min="340" max="340" width="5" bestFit="1" customWidth="1"/>
    <col min="341" max="341" width="9.42578125" bestFit="1" customWidth="1"/>
    <col min="342" max="342" width="5" bestFit="1" customWidth="1"/>
    <col min="343" max="343" width="9.42578125" bestFit="1" customWidth="1"/>
    <col min="344" max="346" width="5" bestFit="1" customWidth="1"/>
    <col min="347" max="347" width="9.42578125" bestFit="1" customWidth="1"/>
    <col min="348" max="348" width="5" bestFit="1" customWidth="1"/>
    <col min="349" max="349" width="3.7109375" bestFit="1" customWidth="1"/>
    <col min="350" max="350" width="9.42578125" bestFit="1" customWidth="1"/>
    <col min="351" max="352" width="5" bestFit="1" customWidth="1"/>
    <col min="353" max="353" width="3.7109375" bestFit="1" customWidth="1"/>
    <col min="354" max="354" width="9.42578125" bestFit="1" customWidth="1"/>
    <col min="355" max="355" width="5" bestFit="1" customWidth="1"/>
    <col min="356" max="356" width="9.42578125" bestFit="1" customWidth="1"/>
    <col min="357" max="358" width="5" bestFit="1" customWidth="1"/>
    <col min="359" max="360" width="3" bestFit="1" customWidth="1"/>
    <col min="361" max="361" width="3.7109375" bestFit="1" customWidth="1"/>
    <col min="362" max="362" width="9.42578125" bestFit="1" customWidth="1"/>
    <col min="363" max="367" width="5" bestFit="1" customWidth="1"/>
    <col min="368" max="368" width="9.42578125" bestFit="1" customWidth="1"/>
    <col min="369" max="370" width="5" bestFit="1" customWidth="1"/>
    <col min="371" max="371" width="3.7109375" bestFit="1" customWidth="1"/>
    <col min="372" max="372" width="9.42578125" bestFit="1" customWidth="1"/>
    <col min="373" max="374" width="5" bestFit="1" customWidth="1"/>
    <col min="375" max="375" width="9.42578125" bestFit="1" customWidth="1"/>
    <col min="376" max="377" width="5" bestFit="1" customWidth="1"/>
    <col min="378" max="378" width="9.42578125" bestFit="1" customWidth="1"/>
    <col min="379" max="381" width="5" bestFit="1" customWidth="1"/>
    <col min="382" max="382" width="7.85546875" bestFit="1" customWidth="1"/>
    <col min="383" max="383" width="5" bestFit="1" customWidth="1"/>
    <col min="384" max="384" width="7.85546875" bestFit="1" customWidth="1"/>
    <col min="385" max="388" width="5" bestFit="1" customWidth="1"/>
    <col min="389" max="389" width="9.42578125" bestFit="1" customWidth="1"/>
    <col min="390" max="395" width="5" bestFit="1" customWidth="1"/>
    <col min="396" max="396" width="3" bestFit="1" customWidth="1"/>
    <col min="397" max="397" width="9.42578125" bestFit="1" customWidth="1"/>
    <col min="398" max="400" width="5" bestFit="1" customWidth="1"/>
    <col min="401" max="401" width="9.42578125" bestFit="1" customWidth="1"/>
    <col min="402" max="403" width="5" bestFit="1" customWidth="1"/>
    <col min="404" max="404" width="9.42578125" bestFit="1" customWidth="1"/>
    <col min="405" max="408" width="5" bestFit="1" customWidth="1"/>
    <col min="409" max="409" width="3.7109375" bestFit="1" customWidth="1"/>
    <col min="410" max="410" width="9.42578125" bestFit="1" customWidth="1"/>
    <col min="411" max="411" width="5" bestFit="1" customWidth="1"/>
    <col min="412" max="412" width="3" bestFit="1" customWidth="1"/>
    <col min="413" max="413" width="5" bestFit="1" customWidth="1"/>
    <col min="414" max="414" width="9.42578125" bestFit="1" customWidth="1"/>
    <col min="415" max="415" width="5" bestFit="1" customWidth="1"/>
    <col min="416" max="416" width="3" bestFit="1" customWidth="1"/>
    <col min="417" max="418" width="5" bestFit="1" customWidth="1"/>
    <col min="419" max="419" width="9.42578125" bestFit="1" customWidth="1"/>
    <col min="420" max="424" width="5" bestFit="1" customWidth="1"/>
    <col min="425" max="425" width="9.42578125" bestFit="1" customWidth="1"/>
    <col min="426" max="426" width="5" bestFit="1" customWidth="1"/>
    <col min="427" max="427" width="9.42578125" bestFit="1" customWidth="1"/>
    <col min="428" max="428" width="5" bestFit="1" customWidth="1"/>
    <col min="429" max="429" width="9.42578125" bestFit="1" customWidth="1"/>
    <col min="430" max="430" width="5" bestFit="1" customWidth="1"/>
    <col min="431" max="431" width="9.42578125" bestFit="1" customWidth="1"/>
    <col min="432" max="433" width="5" bestFit="1" customWidth="1"/>
    <col min="434" max="434" width="3" bestFit="1" customWidth="1"/>
    <col min="435" max="437" width="5" bestFit="1" customWidth="1"/>
    <col min="438" max="438" width="9.42578125" bestFit="1" customWidth="1"/>
    <col min="439" max="441" width="5" bestFit="1" customWidth="1"/>
    <col min="442" max="442" width="7.85546875" bestFit="1" customWidth="1"/>
    <col min="443" max="443" width="5" bestFit="1" customWidth="1"/>
    <col min="444" max="444" width="9.42578125" bestFit="1" customWidth="1"/>
    <col min="445" max="446" width="5" bestFit="1" customWidth="1"/>
    <col min="447" max="447" width="9.42578125" bestFit="1" customWidth="1"/>
    <col min="448" max="451" width="5" bestFit="1" customWidth="1"/>
    <col min="452" max="452" width="9.42578125" bestFit="1" customWidth="1"/>
    <col min="453" max="455" width="5" bestFit="1" customWidth="1"/>
    <col min="456" max="456" width="9.42578125" bestFit="1" customWidth="1"/>
    <col min="457" max="457" width="5" bestFit="1" customWidth="1"/>
    <col min="458" max="458" width="9.42578125" bestFit="1" customWidth="1"/>
    <col min="459" max="459" width="5" bestFit="1" customWidth="1"/>
    <col min="460" max="460" width="9.42578125" bestFit="1" customWidth="1"/>
    <col min="461" max="461" width="5" bestFit="1" customWidth="1"/>
    <col min="462" max="462" width="9.42578125" bestFit="1" customWidth="1"/>
    <col min="463" max="463" width="5" bestFit="1" customWidth="1"/>
    <col min="464" max="464" width="9.42578125" bestFit="1" customWidth="1"/>
    <col min="465" max="465" width="5" bestFit="1" customWidth="1"/>
    <col min="466" max="466" width="9.42578125" bestFit="1" customWidth="1"/>
    <col min="467" max="468" width="5" bestFit="1" customWidth="1"/>
    <col min="469" max="470" width="3" bestFit="1" customWidth="1"/>
    <col min="471" max="473" width="5" bestFit="1" customWidth="1"/>
    <col min="474" max="474" width="7.85546875" bestFit="1" customWidth="1"/>
    <col min="475" max="476" width="5" bestFit="1" customWidth="1"/>
    <col min="477" max="477" width="9.42578125" bestFit="1" customWidth="1"/>
    <col min="478" max="479" width="5" bestFit="1" customWidth="1"/>
    <col min="480" max="480" width="9.42578125" bestFit="1" customWidth="1"/>
    <col min="481" max="482" width="5" bestFit="1" customWidth="1"/>
    <col min="483" max="483" width="9.42578125" bestFit="1" customWidth="1"/>
    <col min="484" max="486" width="5" bestFit="1" customWidth="1"/>
    <col min="487" max="487" width="9.42578125" bestFit="1" customWidth="1"/>
    <col min="488" max="489" width="5" bestFit="1" customWidth="1"/>
    <col min="490" max="490" width="9.42578125" bestFit="1" customWidth="1"/>
    <col min="491" max="491" width="5" bestFit="1" customWidth="1"/>
    <col min="492" max="492" width="9.42578125" bestFit="1" customWidth="1"/>
    <col min="493" max="493" width="5" bestFit="1" customWidth="1"/>
    <col min="494" max="494" width="9.42578125" bestFit="1" customWidth="1"/>
    <col min="495" max="495" width="5" bestFit="1" customWidth="1"/>
    <col min="496" max="496" width="7.85546875" bestFit="1" customWidth="1"/>
    <col min="497" max="499" width="5" bestFit="1" customWidth="1"/>
    <col min="500" max="500" width="9.42578125" bestFit="1" customWidth="1"/>
    <col min="501" max="503" width="5" bestFit="1" customWidth="1"/>
    <col min="504" max="504" width="9.42578125" bestFit="1" customWidth="1"/>
    <col min="505" max="507" width="5" bestFit="1" customWidth="1"/>
    <col min="508" max="508" width="9.42578125" bestFit="1" customWidth="1"/>
    <col min="509" max="509" width="5" bestFit="1" customWidth="1"/>
    <col min="510" max="510" width="9.42578125" bestFit="1" customWidth="1"/>
    <col min="511" max="513" width="5" bestFit="1" customWidth="1"/>
    <col min="514" max="514" width="9.42578125" bestFit="1" customWidth="1"/>
    <col min="515" max="515" width="5" bestFit="1" customWidth="1"/>
    <col min="516" max="516" width="9.42578125" bestFit="1" customWidth="1"/>
    <col min="517" max="517" width="5" bestFit="1" customWidth="1"/>
    <col min="518" max="518" width="7.85546875" bestFit="1" customWidth="1"/>
    <col min="519" max="520" width="5" bestFit="1" customWidth="1"/>
    <col min="521" max="521" width="3.7109375" bestFit="1" customWidth="1"/>
    <col min="522" max="522" width="9.42578125" bestFit="1" customWidth="1"/>
    <col min="523" max="525" width="5" bestFit="1" customWidth="1"/>
    <col min="526" max="526" width="9.42578125" bestFit="1" customWidth="1"/>
    <col min="527" max="528" width="5" bestFit="1" customWidth="1"/>
    <col min="529" max="529" width="3.7109375" bestFit="1" customWidth="1"/>
    <col min="530" max="530" width="9.42578125" bestFit="1" customWidth="1"/>
    <col min="531" max="532" width="5" bestFit="1" customWidth="1"/>
    <col min="533" max="533" width="9.42578125" bestFit="1" customWidth="1"/>
    <col min="534" max="535" width="5" bestFit="1" customWidth="1"/>
    <col min="536" max="536" width="9.42578125" bestFit="1" customWidth="1"/>
    <col min="537" max="537" width="5" bestFit="1" customWidth="1"/>
    <col min="538" max="538" width="7.85546875" bestFit="1" customWidth="1"/>
    <col min="539" max="539" width="5" bestFit="1" customWidth="1"/>
    <col min="540" max="540" width="9.42578125" bestFit="1" customWidth="1"/>
    <col min="541" max="541" width="5" bestFit="1" customWidth="1"/>
    <col min="542" max="542" width="9.42578125" bestFit="1" customWidth="1"/>
    <col min="543" max="543" width="5" bestFit="1" customWidth="1"/>
    <col min="544" max="544" width="9.42578125" bestFit="1" customWidth="1"/>
    <col min="545" max="545" width="5" bestFit="1" customWidth="1"/>
    <col min="546" max="546" width="9.42578125" bestFit="1" customWidth="1"/>
    <col min="547" max="547" width="5" bestFit="1" customWidth="1"/>
    <col min="548" max="548" width="9.42578125" bestFit="1" customWidth="1"/>
    <col min="549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8" width="5" bestFit="1" customWidth="1"/>
    <col min="559" max="559" width="9.42578125" bestFit="1" customWidth="1"/>
    <col min="560" max="560" width="5" bestFit="1" customWidth="1"/>
    <col min="561" max="561" width="9.42578125" bestFit="1" customWidth="1"/>
    <col min="562" max="562" width="5" bestFit="1" customWidth="1"/>
    <col min="563" max="563" width="7.85546875" bestFit="1" customWidth="1"/>
    <col min="564" max="564" width="5" bestFit="1" customWidth="1"/>
    <col min="565" max="565" width="9.42578125" bestFit="1" customWidth="1"/>
    <col min="566" max="566" width="5" bestFit="1" customWidth="1"/>
    <col min="567" max="567" width="9.42578125" bestFit="1" customWidth="1"/>
    <col min="568" max="568" width="5" bestFit="1" customWidth="1"/>
    <col min="569" max="569" width="9.42578125" bestFit="1" customWidth="1"/>
    <col min="570" max="570" width="5" bestFit="1" customWidth="1"/>
    <col min="571" max="571" width="9.42578125" bestFit="1" customWidth="1"/>
    <col min="572" max="572" width="5" bestFit="1" customWidth="1"/>
    <col min="573" max="573" width="8.5703125" bestFit="1" customWidth="1"/>
    <col min="574" max="574" width="11.28515625" bestFit="1" customWidth="1"/>
  </cols>
  <sheetData>
    <row r="1" spans="1:20" x14ac:dyDescent="0.25">
      <c r="F1" s="151" t="s">
        <v>143</v>
      </c>
      <c r="G1" s="151"/>
      <c r="H1" s="151"/>
    </row>
    <row r="2" spans="1:20" ht="15.75" thickBot="1" x14ac:dyDescent="0.3">
      <c r="A2" s="5" t="s">
        <v>0</v>
      </c>
      <c r="B2" s="5" t="s">
        <v>137</v>
      </c>
      <c r="C2" s="5" t="s">
        <v>1</v>
      </c>
      <c r="D2" s="129" t="s">
        <v>2</v>
      </c>
      <c r="E2" s="129" t="s">
        <v>146</v>
      </c>
      <c r="F2" s="130" t="s">
        <v>3</v>
      </c>
      <c r="G2" s="130" t="s">
        <v>4</v>
      </c>
      <c r="H2" s="130" t="s">
        <v>5</v>
      </c>
      <c r="I2" s="131" t="s">
        <v>142</v>
      </c>
      <c r="J2" s="130" t="s">
        <v>140</v>
      </c>
      <c r="K2" s="130" t="s">
        <v>141</v>
      </c>
      <c r="L2" s="130" t="s">
        <v>147</v>
      </c>
      <c r="M2" s="130" t="s">
        <v>148</v>
      </c>
      <c r="N2" s="130" t="s">
        <v>149</v>
      </c>
      <c r="O2" s="142" t="s">
        <v>150</v>
      </c>
      <c r="P2" s="130" t="s">
        <v>151</v>
      </c>
      <c r="Q2" s="130" t="s">
        <v>152</v>
      </c>
      <c r="R2" s="130"/>
      <c r="S2" s="130"/>
      <c r="T2" s="2" t="s">
        <v>6</v>
      </c>
    </row>
    <row r="3" spans="1:20" x14ac:dyDescent="0.25">
      <c r="A3" s="117" t="s">
        <v>49</v>
      </c>
      <c r="B3" s="116">
        <v>6</v>
      </c>
      <c r="C3" s="116">
        <v>2022</v>
      </c>
      <c r="D3" s="118" t="s">
        <v>63</v>
      </c>
      <c r="E3" s="139" t="s">
        <v>118</v>
      </c>
      <c r="F3" s="118">
        <v>24.2</v>
      </c>
      <c r="G3" s="118">
        <v>51</v>
      </c>
      <c r="H3" s="119">
        <v>53.2</v>
      </c>
      <c r="I3" s="135" t="s">
        <v>17</v>
      </c>
      <c r="J3" s="118">
        <f>G11-G3</f>
        <v>-0.89999999999999858</v>
      </c>
      <c r="K3" s="118">
        <f>H11-H3</f>
        <v>-1</v>
      </c>
      <c r="L3" s="134">
        <f>AVERAGE(I3:I188)</f>
        <v>-5.0388888888888888</v>
      </c>
      <c r="M3" s="1">
        <f>AVERAGE(J3:J188)</f>
        <v>-3.3100000000000009</v>
      </c>
      <c r="N3" s="1">
        <f>AVERAGE(K3:K188)</f>
        <v>0.8149999999999995</v>
      </c>
      <c r="O3" s="143">
        <f>AVERAGE(I198:I408)</f>
        <v>-2.268181818181819</v>
      </c>
      <c r="P3" s="134">
        <f>AVERAGE(J198:J389)</f>
        <v>-2.556</v>
      </c>
      <c r="Q3" s="134">
        <f>AVERAGE(K198:K408)</f>
        <v>5.0681818181818183</v>
      </c>
      <c r="R3" s="134"/>
      <c r="S3" s="134"/>
    </row>
    <row r="4" spans="1:20" x14ac:dyDescent="0.25">
      <c r="A4" s="120" t="s">
        <v>64</v>
      </c>
      <c r="B4">
        <v>7</v>
      </c>
      <c r="C4">
        <v>2022</v>
      </c>
      <c r="D4" s="1" t="s">
        <v>63</v>
      </c>
      <c r="E4" s="84" t="s">
        <v>118</v>
      </c>
      <c r="F4" s="1">
        <v>25.4</v>
      </c>
      <c r="G4" s="1">
        <v>49.8</v>
      </c>
      <c r="H4" s="121">
        <v>51.1</v>
      </c>
      <c r="I4" s="136"/>
      <c r="K4" s="7"/>
      <c r="L4" s="1">
        <f>SUM(I3:I188)</f>
        <v>-90.7</v>
      </c>
      <c r="M4" s="1">
        <f t="shared" ref="M4:N4" si="0">SUM(J3:J188)</f>
        <v>-66.200000000000017</v>
      </c>
      <c r="N4" s="1">
        <f t="shared" si="0"/>
        <v>16.29999999999999</v>
      </c>
      <c r="O4" s="6">
        <f>SUM(I198:I399)</f>
        <v>-49.90000000000002</v>
      </c>
      <c r="P4" s="1">
        <f>SUM(J198:J389)</f>
        <v>-51.120000000000005</v>
      </c>
      <c r="Q4" s="1">
        <f>SUM(K198:K399)</f>
        <v>111.5</v>
      </c>
    </row>
    <row r="5" spans="1:20" x14ac:dyDescent="0.25">
      <c r="A5" s="120" t="s">
        <v>65</v>
      </c>
      <c r="B5">
        <v>9</v>
      </c>
      <c r="C5">
        <v>2022</v>
      </c>
      <c r="D5" s="1" t="s">
        <v>63</v>
      </c>
      <c r="E5" s="84" t="s">
        <v>118</v>
      </c>
      <c r="F5" s="1">
        <v>27</v>
      </c>
      <c r="G5" s="1">
        <v>50.6</v>
      </c>
      <c r="H5" s="121">
        <v>51.5</v>
      </c>
      <c r="I5" s="136"/>
      <c r="K5" s="7"/>
      <c r="L5" s="1">
        <f>COUNT(I3:I188)</f>
        <v>18</v>
      </c>
      <c r="M5" s="1">
        <f>COUNT(J3:J188)</f>
        <v>20</v>
      </c>
      <c r="N5" s="1">
        <f t="shared" ref="N5" si="1">COUNT(K3:K188)</f>
        <v>20</v>
      </c>
      <c r="O5" s="6">
        <f>COUNT(I198:I399)</f>
        <v>22</v>
      </c>
      <c r="P5" s="1">
        <f>COUNT(J198:J389)</f>
        <v>20</v>
      </c>
      <c r="Q5" s="1">
        <f>COUNT(K198:K399)</f>
        <v>22</v>
      </c>
    </row>
    <row r="6" spans="1:20" x14ac:dyDescent="0.25">
      <c r="A6" s="120" t="s">
        <v>67</v>
      </c>
      <c r="B6">
        <v>11</v>
      </c>
      <c r="C6">
        <v>2022</v>
      </c>
      <c r="D6" s="1" t="s">
        <v>63</v>
      </c>
      <c r="E6" s="84" t="s">
        <v>118</v>
      </c>
      <c r="F6" s="1">
        <v>27.2</v>
      </c>
      <c r="G6" s="1">
        <v>50.4</v>
      </c>
      <c r="H6" s="121">
        <v>51.1</v>
      </c>
      <c r="I6" s="136"/>
      <c r="K6" s="7"/>
      <c r="L6" s="134">
        <f>L4/L5</f>
        <v>-5.0388888888888888</v>
      </c>
      <c r="M6" s="134">
        <f t="shared" ref="M6:Q6" si="2">M4/M5</f>
        <v>-3.3100000000000009</v>
      </c>
      <c r="N6" s="1">
        <f t="shared" si="2"/>
        <v>0.8149999999999995</v>
      </c>
      <c r="O6" s="143">
        <f t="shared" si="2"/>
        <v>-2.268181818181819</v>
      </c>
      <c r="P6" s="134">
        <f t="shared" si="2"/>
        <v>-2.556</v>
      </c>
      <c r="Q6" s="134">
        <f t="shared" si="2"/>
        <v>5.0681818181818183</v>
      </c>
      <c r="R6" s="134"/>
      <c r="S6" s="134"/>
    </row>
    <row r="7" spans="1:20" x14ac:dyDescent="0.25">
      <c r="A7" s="120" t="s">
        <v>70</v>
      </c>
      <c r="B7">
        <v>1</v>
      </c>
      <c r="C7">
        <v>2023</v>
      </c>
      <c r="D7" s="1" t="s">
        <v>63</v>
      </c>
      <c r="E7" s="84" t="s">
        <v>118</v>
      </c>
      <c r="F7" s="1">
        <v>26.8</v>
      </c>
      <c r="G7" s="1">
        <v>50.6</v>
      </c>
      <c r="H7" s="121">
        <v>51</v>
      </c>
      <c r="I7" s="136"/>
      <c r="K7" s="7"/>
    </row>
    <row r="8" spans="1:20" x14ac:dyDescent="0.25">
      <c r="A8" s="120" t="s">
        <v>72</v>
      </c>
      <c r="B8">
        <v>3</v>
      </c>
      <c r="C8">
        <v>2023</v>
      </c>
      <c r="D8" s="1" t="s">
        <v>63</v>
      </c>
      <c r="E8" s="84" t="s">
        <v>118</v>
      </c>
      <c r="F8" s="1">
        <v>25.9</v>
      </c>
      <c r="G8" s="1">
        <v>51.5</v>
      </c>
      <c r="H8" s="121">
        <v>51.5</v>
      </c>
      <c r="I8" s="136"/>
      <c r="K8" s="7"/>
      <c r="S8" s="146"/>
      <c r="T8" s="147"/>
    </row>
    <row r="9" spans="1:20" x14ac:dyDescent="0.25">
      <c r="A9" s="120" t="s">
        <v>132</v>
      </c>
      <c r="B9">
        <v>5</v>
      </c>
      <c r="C9">
        <v>2023</v>
      </c>
      <c r="D9" s="1" t="s">
        <v>63</v>
      </c>
      <c r="E9" s="84" t="s">
        <v>118</v>
      </c>
      <c r="F9" s="1">
        <v>26.9</v>
      </c>
      <c r="G9" s="1">
        <v>51.8</v>
      </c>
      <c r="H9" s="121">
        <v>51.3</v>
      </c>
      <c r="I9" s="136"/>
      <c r="K9" s="7"/>
      <c r="R9" s="147"/>
      <c r="S9" s="146"/>
      <c r="T9" s="147"/>
    </row>
    <row r="10" spans="1:20" x14ac:dyDescent="0.25">
      <c r="A10" s="120" t="s">
        <v>64</v>
      </c>
      <c r="B10">
        <v>7</v>
      </c>
      <c r="C10">
        <v>2023</v>
      </c>
      <c r="D10" s="1" t="s">
        <v>63</v>
      </c>
      <c r="E10" s="84" t="s">
        <v>118</v>
      </c>
      <c r="F10" s="1">
        <v>27.4</v>
      </c>
      <c r="G10" s="1">
        <v>51.5</v>
      </c>
      <c r="H10" s="121">
        <v>51.6</v>
      </c>
      <c r="I10" s="136"/>
      <c r="K10" s="7"/>
      <c r="R10" s="147"/>
      <c r="S10" s="146"/>
      <c r="T10" s="147"/>
    </row>
    <row r="11" spans="1:20" ht="15.75" thickBot="1" x14ac:dyDescent="0.3">
      <c r="A11" s="122" t="s">
        <v>65</v>
      </c>
      <c r="B11" s="123">
        <v>9</v>
      </c>
      <c r="C11" s="123">
        <v>2023</v>
      </c>
      <c r="D11" s="124" t="s">
        <v>63</v>
      </c>
      <c r="E11" s="84" t="s">
        <v>118</v>
      </c>
      <c r="F11" s="124" t="s">
        <v>17</v>
      </c>
      <c r="G11" s="124">
        <v>50.1</v>
      </c>
      <c r="H11" s="125">
        <v>52.2</v>
      </c>
      <c r="I11" s="137"/>
      <c r="J11" s="124"/>
      <c r="K11" s="138"/>
      <c r="R11" s="147"/>
      <c r="S11" s="146"/>
      <c r="T11" s="147"/>
    </row>
    <row r="12" spans="1:20" x14ac:dyDescent="0.25">
      <c r="A12" s="120" t="s">
        <v>7</v>
      </c>
      <c r="B12">
        <v>4</v>
      </c>
      <c r="C12">
        <v>2022</v>
      </c>
      <c r="D12" s="1" t="s">
        <v>43</v>
      </c>
      <c r="E12" s="84" t="s">
        <v>118</v>
      </c>
      <c r="F12" s="1">
        <v>36.199999999999996</v>
      </c>
      <c r="G12" s="1">
        <v>63.5</v>
      </c>
      <c r="H12" s="121">
        <v>63.1</v>
      </c>
      <c r="I12" s="136">
        <f>F21-F12</f>
        <v>-3.6999999999999957</v>
      </c>
      <c r="J12" s="136">
        <f t="shared" ref="J12:K12" si="3">G21-G12</f>
        <v>-1.2999999999999972</v>
      </c>
      <c r="K12" s="136">
        <f t="shared" si="3"/>
        <v>-6.2000000000000028</v>
      </c>
      <c r="R12" s="147"/>
      <c r="S12" s="146"/>
      <c r="T12" s="147"/>
    </row>
    <row r="13" spans="1:20" x14ac:dyDescent="0.25">
      <c r="A13" s="120" t="s">
        <v>49</v>
      </c>
      <c r="B13">
        <v>6</v>
      </c>
      <c r="C13">
        <v>2022</v>
      </c>
      <c r="D13" s="1" t="s">
        <v>43</v>
      </c>
      <c r="E13" s="84" t="s">
        <v>118</v>
      </c>
      <c r="F13" s="1">
        <v>32.200000000000003</v>
      </c>
      <c r="G13" s="1">
        <v>61.199999999999996</v>
      </c>
      <c r="H13" s="121">
        <v>60.8</v>
      </c>
      <c r="I13" s="136"/>
      <c r="K13" s="7"/>
      <c r="R13" s="147"/>
      <c r="S13" s="146"/>
      <c r="T13" s="147"/>
    </row>
    <row r="14" spans="1:20" x14ac:dyDescent="0.25">
      <c r="A14" s="120" t="s">
        <v>64</v>
      </c>
      <c r="B14">
        <v>7</v>
      </c>
      <c r="C14">
        <v>2022</v>
      </c>
      <c r="D14" s="1" t="s">
        <v>43</v>
      </c>
      <c r="E14" s="84" t="s">
        <v>118</v>
      </c>
      <c r="F14" s="1">
        <v>32.299999999999997</v>
      </c>
      <c r="G14" s="1">
        <v>61.5</v>
      </c>
      <c r="H14" s="121">
        <v>59.9</v>
      </c>
      <c r="I14" s="136"/>
      <c r="K14" s="7"/>
      <c r="R14" s="147"/>
      <c r="S14" s="146"/>
      <c r="T14" s="147"/>
    </row>
    <row r="15" spans="1:20" x14ac:dyDescent="0.25">
      <c r="A15" s="120" t="s">
        <v>65</v>
      </c>
      <c r="B15">
        <v>9</v>
      </c>
      <c r="C15">
        <v>2022</v>
      </c>
      <c r="D15" s="1" t="s">
        <v>43</v>
      </c>
      <c r="E15" s="84" t="s">
        <v>118</v>
      </c>
      <c r="F15" s="1">
        <v>31.8</v>
      </c>
      <c r="G15" s="1">
        <v>62.6</v>
      </c>
      <c r="H15" s="121">
        <v>58.5</v>
      </c>
      <c r="I15" s="136"/>
      <c r="K15" s="7"/>
      <c r="R15" s="147"/>
      <c r="S15" s="146"/>
      <c r="T15" s="147"/>
    </row>
    <row r="16" spans="1:20" x14ac:dyDescent="0.25">
      <c r="A16" s="120" t="s">
        <v>67</v>
      </c>
      <c r="B16">
        <v>11</v>
      </c>
      <c r="C16">
        <v>2022</v>
      </c>
      <c r="D16" s="1" t="s">
        <v>43</v>
      </c>
      <c r="E16" s="84" t="s">
        <v>118</v>
      </c>
      <c r="F16" s="1">
        <v>32.200000000000003</v>
      </c>
      <c r="G16" s="1">
        <v>62.5</v>
      </c>
      <c r="H16" s="121">
        <v>67.7</v>
      </c>
      <c r="I16" s="136"/>
      <c r="K16" s="7"/>
      <c r="R16" s="147"/>
      <c r="S16" s="146"/>
      <c r="T16" s="147"/>
    </row>
    <row r="17" spans="1:20" x14ac:dyDescent="0.25">
      <c r="A17" s="120" t="s">
        <v>70</v>
      </c>
      <c r="B17">
        <v>1</v>
      </c>
      <c r="C17">
        <v>2023</v>
      </c>
      <c r="D17" s="1" t="s">
        <v>43</v>
      </c>
      <c r="E17" s="84" t="s">
        <v>118</v>
      </c>
      <c r="F17" s="1">
        <v>32.200000000000003</v>
      </c>
      <c r="G17" s="1">
        <v>62.1</v>
      </c>
      <c r="H17" s="121">
        <v>58.4</v>
      </c>
      <c r="I17" s="136"/>
      <c r="K17" s="7"/>
      <c r="R17" s="147"/>
      <c r="S17" s="146"/>
      <c r="T17" s="147"/>
    </row>
    <row r="18" spans="1:20" x14ac:dyDescent="0.25">
      <c r="A18" s="120" t="s">
        <v>72</v>
      </c>
      <c r="B18">
        <v>3</v>
      </c>
      <c r="C18">
        <v>2023</v>
      </c>
      <c r="D18" s="1" t="s">
        <v>43</v>
      </c>
      <c r="E18" s="84" t="s">
        <v>118</v>
      </c>
      <c r="F18" s="1">
        <v>32</v>
      </c>
      <c r="G18" s="1">
        <v>62.3</v>
      </c>
      <c r="H18" s="121">
        <v>57.5</v>
      </c>
      <c r="I18" s="136"/>
      <c r="K18" s="7"/>
      <c r="R18" s="147"/>
      <c r="S18" s="146"/>
      <c r="T18" s="147"/>
    </row>
    <row r="19" spans="1:20" x14ac:dyDescent="0.25">
      <c r="A19" s="120" t="s">
        <v>132</v>
      </c>
      <c r="B19">
        <v>5</v>
      </c>
      <c r="C19">
        <v>2023</v>
      </c>
      <c r="D19" s="1" t="s">
        <v>43</v>
      </c>
      <c r="E19" s="84" t="s">
        <v>118</v>
      </c>
      <c r="F19" s="1">
        <v>32.200000000000003</v>
      </c>
      <c r="G19" s="1">
        <v>62.5</v>
      </c>
      <c r="H19" s="121">
        <v>56.3</v>
      </c>
      <c r="I19" s="136"/>
      <c r="K19" s="7"/>
      <c r="R19" s="147"/>
      <c r="S19" s="146"/>
      <c r="T19" s="147"/>
    </row>
    <row r="20" spans="1:20" x14ac:dyDescent="0.25">
      <c r="A20" s="120" t="s">
        <v>64</v>
      </c>
      <c r="B20">
        <v>7</v>
      </c>
      <c r="C20">
        <v>2023</v>
      </c>
      <c r="D20" s="1" t="s">
        <v>43</v>
      </c>
      <c r="E20" s="84" t="s">
        <v>118</v>
      </c>
      <c r="F20" s="1">
        <v>32.9</v>
      </c>
      <c r="G20" s="1">
        <v>62.4</v>
      </c>
      <c r="H20" s="121">
        <v>57.3</v>
      </c>
      <c r="I20" s="136"/>
      <c r="K20" s="7"/>
      <c r="R20" s="147"/>
      <c r="S20" s="146"/>
      <c r="T20" s="147"/>
    </row>
    <row r="21" spans="1:20" ht="15.75" thickBot="1" x14ac:dyDescent="0.3">
      <c r="A21" s="122" t="s">
        <v>65</v>
      </c>
      <c r="B21" s="123">
        <v>9</v>
      </c>
      <c r="C21" s="123">
        <v>2023</v>
      </c>
      <c r="D21" s="124" t="s">
        <v>43</v>
      </c>
      <c r="E21" s="84" t="s">
        <v>118</v>
      </c>
      <c r="F21" s="124">
        <v>32.5</v>
      </c>
      <c r="G21" s="124">
        <v>62.2</v>
      </c>
      <c r="H21" s="125">
        <v>56.9</v>
      </c>
      <c r="I21" s="136"/>
      <c r="K21" s="7"/>
      <c r="R21" s="147"/>
      <c r="S21" s="146"/>
      <c r="T21" s="147"/>
    </row>
    <row r="22" spans="1:20" x14ac:dyDescent="0.25">
      <c r="A22" s="117" t="s">
        <v>7</v>
      </c>
      <c r="B22" s="116">
        <v>4</v>
      </c>
      <c r="C22" s="116">
        <v>2022</v>
      </c>
      <c r="D22" s="118" t="s">
        <v>44</v>
      </c>
      <c r="E22" s="84" t="s">
        <v>118</v>
      </c>
      <c r="F22" s="118">
        <v>28.299999999999997</v>
      </c>
      <c r="G22" s="118">
        <v>55.600000000000009</v>
      </c>
      <c r="H22" s="119">
        <v>65.8</v>
      </c>
      <c r="I22" s="136" t="s">
        <v>17</v>
      </c>
      <c r="J22" s="1">
        <f>G31-G22</f>
        <v>1.3999999999999915</v>
      </c>
      <c r="K22" s="1">
        <f>H31-H22</f>
        <v>-1</v>
      </c>
      <c r="R22" s="147"/>
      <c r="S22" s="146"/>
      <c r="T22" s="147"/>
    </row>
    <row r="23" spans="1:20" x14ac:dyDescent="0.25">
      <c r="A23" s="120" t="s">
        <v>49</v>
      </c>
      <c r="B23">
        <v>6</v>
      </c>
      <c r="C23">
        <v>2022</v>
      </c>
      <c r="D23" s="1" t="s">
        <v>44</v>
      </c>
      <c r="E23" s="84" t="s">
        <v>118</v>
      </c>
      <c r="F23" s="1">
        <v>25.1</v>
      </c>
      <c r="G23" s="1">
        <v>52.6</v>
      </c>
      <c r="H23" s="121">
        <v>63.5</v>
      </c>
      <c r="I23" s="136"/>
      <c r="K23" s="7"/>
      <c r="R23" s="147"/>
      <c r="S23" s="146"/>
      <c r="T23" s="147"/>
    </row>
    <row r="24" spans="1:20" x14ac:dyDescent="0.25">
      <c r="A24" s="120" t="s">
        <v>64</v>
      </c>
      <c r="B24">
        <v>7</v>
      </c>
      <c r="C24">
        <v>2022</v>
      </c>
      <c r="D24" s="1" t="s">
        <v>44</v>
      </c>
      <c r="E24" s="84" t="s">
        <v>118</v>
      </c>
      <c r="F24" s="1">
        <v>25.1</v>
      </c>
      <c r="G24" s="1">
        <v>55.3</v>
      </c>
      <c r="H24" s="121">
        <v>65.400000000000006</v>
      </c>
      <c r="I24" s="136"/>
      <c r="K24" s="7"/>
      <c r="R24" s="147"/>
      <c r="S24" s="146"/>
      <c r="T24" s="147"/>
    </row>
    <row r="25" spans="1:20" x14ac:dyDescent="0.25">
      <c r="A25" s="120" t="s">
        <v>65</v>
      </c>
      <c r="B25">
        <v>9</v>
      </c>
      <c r="C25">
        <v>2022</v>
      </c>
      <c r="D25" s="1" t="s">
        <v>44</v>
      </c>
      <c r="E25" s="84" t="s">
        <v>118</v>
      </c>
      <c r="F25" s="1">
        <v>25</v>
      </c>
      <c r="G25" s="1">
        <v>55.8</v>
      </c>
      <c r="H25" s="121">
        <v>66</v>
      </c>
      <c r="I25" s="136"/>
      <c r="K25" s="7"/>
      <c r="R25" s="147"/>
      <c r="S25" s="146"/>
      <c r="T25" s="147"/>
    </row>
    <row r="26" spans="1:20" x14ac:dyDescent="0.25">
      <c r="A26" s="120" t="s">
        <v>67</v>
      </c>
      <c r="B26">
        <v>11</v>
      </c>
      <c r="C26">
        <v>2022</v>
      </c>
      <c r="D26" s="1" t="s">
        <v>44</v>
      </c>
      <c r="E26" s="84" t="s">
        <v>118</v>
      </c>
      <c r="F26" s="1">
        <v>25</v>
      </c>
      <c r="G26" s="1">
        <v>54.9</v>
      </c>
      <c r="H26" s="121">
        <v>45.8</v>
      </c>
      <c r="I26" s="136"/>
      <c r="K26" s="7"/>
      <c r="R26" s="147"/>
      <c r="S26" s="146"/>
      <c r="T26" s="147"/>
    </row>
    <row r="27" spans="1:20" x14ac:dyDescent="0.25">
      <c r="A27" s="120" t="s">
        <v>70</v>
      </c>
      <c r="B27">
        <v>1</v>
      </c>
      <c r="C27">
        <v>2023</v>
      </c>
      <c r="D27" s="1" t="s">
        <v>44</v>
      </c>
      <c r="E27" s="84" t="s">
        <v>118</v>
      </c>
      <c r="F27" s="1">
        <v>24.3</v>
      </c>
      <c r="G27" s="1">
        <v>54.9</v>
      </c>
      <c r="H27" s="121">
        <v>64.2</v>
      </c>
      <c r="I27" s="136"/>
      <c r="K27" s="7"/>
      <c r="R27" s="147"/>
      <c r="S27" s="146"/>
      <c r="T27" s="147"/>
    </row>
    <row r="28" spans="1:20" x14ac:dyDescent="0.25">
      <c r="A28" s="120" t="s">
        <v>72</v>
      </c>
      <c r="B28">
        <v>3</v>
      </c>
      <c r="C28">
        <v>2023</v>
      </c>
      <c r="D28" s="1" t="s">
        <v>44</v>
      </c>
      <c r="E28" s="84" t="s">
        <v>118</v>
      </c>
      <c r="F28" s="1">
        <v>21.1</v>
      </c>
      <c r="G28" s="1">
        <v>56.9</v>
      </c>
      <c r="H28" s="121">
        <v>64.900000000000006</v>
      </c>
      <c r="I28" s="136"/>
      <c r="K28" s="7"/>
      <c r="R28" s="147"/>
      <c r="S28" s="146"/>
      <c r="T28" s="147"/>
    </row>
    <row r="29" spans="1:20" x14ac:dyDescent="0.25">
      <c r="A29" s="120" t="s">
        <v>132</v>
      </c>
      <c r="B29">
        <v>5</v>
      </c>
      <c r="C29">
        <v>2023</v>
      </c>
      <c r="D29" s="1" t="s">
        <v>44</v>
      </c>
      <c r="E29" s="84" t="s">
        <v>118</v>
      </c>
      <c r="F29" s="1">
        <v>21</v>
      </c>
      <c r="G29" s="1">
        <v>57.1</v>
      </c>
      <c r="H29" s="121">
        <v>64.400000000000006</v>
      </c>
      <c r="I29" s="136"/>
      <c r="K29" s="7"/>
      <c r="R29" s="147"/>
      <c r="S29" s="146"/>
      <c r="T29" s="147"/>
    </row>
    <row r="30" spans="1:20" x14ac:dyDescent="0.25">
      <c r="A30" s="120" t="s">
        <v>64</v>
      </c>
      <c r="B30">
        <v>7</v>
      </c>
      <c r="C30">
        <v>2023</v>
      </c>
      <c r="D30" s="1" t="s">
        <v>44</v>
      </c>
      <c r="E30" s="84" t="s">
        <v>118</v>
      </c>
      <c r="F30" s="1">
        <v>22</v>
      </c>
      <c r="G30" s="1">
        <v>57</v>
      </c>
      <c r="H30" s="121">
        <v>65.400000000000006</v>
      </c>
      <c r="I30" s="136"/>
      <c r="K30" s="7"/>
      <c r="R30" s="147"/>
      <c r="S30" s="146"/>
      <c r="T30" s="147"/>
    </row>
    <row r="31" spans="1:20" ht="15.75" thickBot="1" x14ac:dyDescent="0.3">
      <c r="A31" s="122" t="s">
        <v>65</v>
      </c>
      <c r="B31" s="123">
        <v>9</v>
      </c>
      <c r="C31" s="123">
        <v>2023</v>
      </c>
      <c r="D31" s="124" t="s">
        <v>44</v>
      </c>
      <c r="E31" s="84" t="s">
        <v>118</v>
      </c>
      <c r="F31" s="124" t="s">
        <v>17</v>
      </c>
      <c r="G31" s="124">
        <v>57</v>
      </c>
      <c r="H31" s="125">
        <v>64.8</v>
      </c>
      <c r="I31" s="137"/>
      <c r="J31" s="124"/>
      <c r="K31" s="138"/>
      <c r="R31" s="147"/>
      <c r="S31" s="146"/>
      <c r="T31" s="147"/>
    </row>
    <row r="32" spans="1:20" x14ac:dyDescent="0.25">
      <c r="A32" s="117" t="s">
        <v>7</v>
      </c>
      <c r="B32" s="116">
        <v>4</v>
      </c>
      <c r="C32" s="116">
        <v>2022</v>
      </c>
      <c r="D32" s="118" t="s">
        <v>45</v>
      </c>
      <c r="E32" s="84" t="s">
        <v>118</v>
      </c>
      <c r="F32" s="118">
        <v>31.5</v>
      </c>
      <c r="G32" s="118">
        <v>64.7</v>
      </c>
      <c r="H32" s="119">
        <v>56.899999999999991</v>
      </c>
      <c r="I32" s="118">
        <f>F41-F32</f>
        <v>-3.1999999999999993</v>
      </c>
      <c r="J32" s="118">
        <f t="shared" ref="J32:K32" si="4">G41-G32</f>
        <v>-4.8000000000000043</v>
      </c>
      <c r="K32" s="118">
        <f t="shared" si="4"/>
        <v>2.2000000000000099</v>
      </c>
      <c r="R32" s="147"/>
      <c r="S32" s="146"/>
      <c r="T32" s="147"/>
    </row>
    <row r="33" spans="1:20" x14ac:dyDescent="0.25">
      <c r="A33" s="120" t="s">
        <v>49</v>
      </c>
      <c r="B33">
        <v>6</v>
      </c>
      <c r="C33">
        <v>2022</v>
      </c>
      <c r="D33" s="1" t="s">
        <v>45</v>
      </c>
      <c r="E33" s="84" t="s">
        <v>118</v>
      </c>
      <c r="F33" s="1">
        <v>28.000000000000004</v>
      </c>
      <c r="G33" s="1">
        <v>60.3</v>
      </c>
      <c r="H33" s="121">
        <v>55.600000000000009</v>
      </c>
      <c r="R33" s="147"/>
      <c r="S33" s="146"/>
      <c r="T33" s="147"/>
    </row>
    <row r="34" spans="1:20" x14ac:dyDescent="0.25">
      <c r="A34" s="120" t="s">
        <v>64</v>
      </c>
      <c r="B34">
        <v>7</v>
      </c>
      <c r="C34">
        <v>2022</v>
      </c>
      <c r="D34" s="1" t="s">
        <v>45</v>
      </c>
      <c r="E34" s="84" t="s">
        <v>118</v>
      </c>
      <c r="F34" s="1" t="s">
        <v>17</v>
      </c>
      <c r="G34" s="1">
        <v>60.4</v>
      </c>
      <c r="H34" s="121">
        <v>56.1</v>
      </c>
      <c r="R34" s="147"/>
      <c r="S34" s="146"/>
      <c r="T34" s="147"/>
    </row>
    <row r="35" spans="1:20" x14ac:dyDescent="0.25">
      <c r="A35" s="120" t="s">
        <v>65</v>
      </c>
      <c r="B35">
        <v>9</v>
      </c>
      <c r="C35">
        <v>2022</v>
      </c>
      <c r="D35" s="1" t="s">
        <v>45</v>
      </c>
      <c r="E35" s="84" t="s">
        <v>118</v>
      </c>
      <c r="F35" s="1">
        <v>28.6</v>
      </c>
      <c r="G35" s="1">
        <v>60.4</v>
      </c>
      <c r="H35" s="121">
        <v>58</v>
      </c>
      <c r="R35" s="147"/>
      <c r="S35" s="146"/>
      <c r="T35" s="147"/>
    </row>
    <row r="36" spans="1:20" x14ac:dyDescent="0.25">
      <c r="A36" s="120" t="s">
        <v>67</v>
      </c>
      <c r="B36">
        <v>11</v>
      </c>
      <c r="C36">
        <v>2022</v>
      </c>
      <c r="D36" s="1" t="s">
        <v>45</v>
      </c>
      <c r="E36" s="84" t="s">
        <v>118</v>
      </c>
      <c r="F36" s="1">
        <v>28.6</v>
      </c>
      <c r="G36" s="1">
        <v>60.3</v>
      </c>
      <c r="H36" s="121">
        <v>58.1</v>
      </c>
    </row>
    <row r="37" spans="1:20" x14ac:dyDescent="0.25">
      <c r="A37" s="120" t="s">
        <v>70</v>
      </c>
      <c r="B37">
        <v>1</v>
      </c>
      <c r="C37">
        <v>2023</v>
      </c>
      <c r="D37" s="1" t="s">
        <v>45</v>
      </c>
      <c r="E37" s="84" t="s">
        <v>118</v>
      </c>
      <c r="F37" s="1">
        <v>28.4</v>
      </c>
      <c r="G37" s="1">
        <v>60.1</v>
      </c>
      <c r="H37" s="121">
        <v>57</v>
      </c>
    </row>
    <row r="38" spans="1:20" x14ac:dyDescent="0.25">
      <c r="A38" s="120" t="s">
        <v>72</v>
      </c>
      <c r="B38">
        <v>3</v>
      </c>
      <c r="C38">
        <v>2023</v>
      </c>
      <c r="D38" s="1" t="s">
        <v>45</v>
      </c>
      <c r="E38" s="84" t="s">
        <v>118</v>
      </c>
      <c r="F38" s="1">
        <v>28.2</v>
      </c>
      <c r="G38" s="1">
        <v>60</v>
      </c>
      <c r="H38" s="121">
        <v>58.3</v>
      </c>
    </row>
    <row r="39" spans="1:20" x14ac:dyDescent="0.25">
      <c r="A39" s="120" t="s">
        <v>132</v>
      </c>
      <c r="B39">
        <v>5</v>
      </c>
      <c r="C39">
        <v>2023</v>
      </c>
      <c r="D39" s="1" t="s">
        <v>45</v>
      </c>
      <c r="E39" s="84" t="s">
        <v>118</v>
      </c>
      <c r="F39" s="1">
        <v>28.4</v>
      </c>
      <c r="G39" s="1">
        <v>60.1</v>
      </c>
      <c r="H39" s="121">
        <v>59.8</v>
      </c>
    </row>
    <row r="40" spans="1:20" x14ac:dyDescent="0.25">
      <c r="A40" s="120" t="s">
        <v>64</v>
      </c>
      <c r="B40">
        <v>7</v>
      </c>
      <c r="C40">
        <v>2023</v>
      </c>
      <c r="D40" s="1" t="s">
        <v>45</v>
      </c>
      <c r="E40" s="84" t="s">
        <v>118</v>
      </c>
      <c r="F40" s="1">
        <v>28.2</v>
      </c>
      <c r="G40" s="1">
        <v>60</v>
      </c>
      <c r="H40" s="121">
        <v>60.6</v>
      </c>
    </row>
    <row r="41" spans="1:20" ht="15.75" thickBot="1" x14ac:dyDescent="0.3">
      <c r="A41" s="122" t="s">
        <v>65</v>
      </c>
      <c r="B41" s="123">
        <v>9</v>
      </c>
      <c r="C41" s="123">
        <v>2023</v>
      </c>
      <c r="D41" s="124" t="s">
        <v>45</v>
      </c>
      <c r="E41" s="84" t="s">
        <v>118</v>
      </c>
      <c r="F41" s="124">
        <v>28.3</v>
      </c>
      <c r="G41" s="124">
        <v>59.9</v>
      </c>
      <c r="H41" s="125">
        <v>59.1</v>
      </c>
    </row>
    <row r="42" spans="1:20" x14ac:dyDescent="0.25">
      <c r="A42" s="117" t="s">
        <v>7</v>
      </c>
      <c r="B42" s="116">
        <v>4</v>
      </c>
      <c r="C42" s="116">
        <v>2022</v>
      </c>
      <c r="D42" s="118" t="s">
        <v>38</v>
      </c>
      <c r="E42" s="84" t="s">
        <v>118</v>
      </c>
      <c r="F42" s="118">
        <v>23.1</v>
      </c>
      <c r="G42" s="118">
        <v>57.3</v>
      </c>
      <c r="H42" s="119">
        <v>61.199999999999996</v>
      </c>
      <c r="I42" s="118">
        <f>F51-F42</f>
        <v>2.5999999999999979</v>
      </c>
      <c r="J42" s="118">
        <f t="shared" ref="J42:K42" si="5">G51-G42</f>
        <v>-8.1999999999999957</v>
      </c>
      <c r="K42" s="118">
        <f t="shared" si="5"/>
        <v>4.0000000000000071</v>
      </c>
    </row>
    <row r="43" spans="1:20" x14ac:dyDescent="0.25">
      <c r="A43" s="120" t="s">
        <v>49</v>
      </c>
      <c r="B43">
        <v>6</v>
      </c>
      <c r="C43">
        <v>2022</v>
      </c>
      <c r="D43" s="1" t="s">
        <v>38</v>
      </c>
      <c r="E43" s="84" t="s">
        <v>118</v>
      </c>
      <c r="F43" s="1">
        <v>28.299999999999997</v>
      </c>
      <c r="G43" s="1">
        <v>54.7</v>
      </c>
      <c r="H43" s="121">
        <v>56.8</v>
      </c>
    </row>
    <row r="44" spans="1:20" x14ac:dyDescent="0.25">
      <c r="A44" s="120" t="s">
        <v>64</v>
      </c>
      <c r="B44">
        <v>7</v>
      </c>
      <c r="C44">
        <v>2022</v>
      </c>
      <c r="D44" s="1" t="s">
        <v>38</v>
      </c>
      <c r="E44" s="84" t="s">
        <v>118</v>
      </c>
      <c r="F44" s="1">
        <v>27.7</v>
      </c>
      <c r="G44" s="1">
        <v>54.7</v>
      </c>
      <c r="H44" s="121">
        <v>56.8</v>
      </c>
    </row>
    <row r="45" spans="1:20" x14ac:dyDescent="0.25">
      <c r="A45" s="120" t="s">
        <v>65</v>
      </c>
      <c r="B45">
        <v>9</v>
      </c>
      <c r="C45">
        <v>2022</v>
      </c>
      <c r="D45" s="1" t="s">
        <v>38</v>
      </c>
      <c r="E45" s="84" t="s">
        <v>118</v>
      </c>
      <c r="F45" s="1">
        <v>27.3</v>
      </c>
      <c r="G45" s="1">
        <v>53.1</v>
      </c>
      <c r="H45" s="121">
        <v>57.8</v>
      </c>
    </row>
    <row r="46" spans="1:20" x14ac:dyDescent="0.25">
      <c r="A46" s="120" t="s">
        <v>67</v>
      </c>
      <c r="B46">
        <v>11</v>
      </c>
      <c r="C46">
        <v>2022</v>
      </c>
      <c r="D46" s="1" t="s">
        <v>38</v>
      </c>
      <c r="E46" s="84" t="s">
        <v>118</v>
      </c>
      <c r="F46" s="1">
        <v>27.1</v>
      </c>
      <c r="G46" s="1">
        <v>53</v>
      </c>
      <c r="H46" s="121">
        <v>56.1</v>
      </c>
    </row>
    <row r="47" spans="1:20" x14ac:dyDescent="0.25">
      <c r="A47" s="120" t="s">
        <v>70</v>
      </c>
      <c r="B47">
        <v>1</v>
      </c>
      <c r="C47">
        <v>2023</v>
      </c>
      <c r="D47" s="1" t="s">
        <v>38</v>
      </c>
      <c r="E47" s="84" t="s">
        <v>118</v>
      </c>
      <c r="F47" s="1">
        <v>26.4</v>
      </c>
      <c r="G47" s="1">
        <v>52.5</v>
      </c>
      <c r="H47" s="121">
        <v>56.8</v>
      </c>
      <c r="T47" t="s">
        <v>136</v>
      </c>
    </row>
    <row r="48" spans="1:20" x14ac:dyDescent="0.25">
      <c r="A48" s="120" t="s">
        <v>72</v>
      </c>
      <c r="B48">
        <v>3</v>
      </c>
      <c r="C48">
        <v>2023</v>
      </c>
      <c r="D48" s="1" t="s">
        <v>38</v>
      </c>
      <c r="E48" s="84" t="s">
        <v>118</v>
      </c>
      <c r="F48" s="1">
        <v>26.4</v>
      </c>
      <c r="G48" s="1">
        <v>52.9</v>
      </c>
      <c r="H48" s="121">
        <v>60.8</v>
      </c>
    </row>
    <row r="49" spans="1:11" x14ac:dyDescent="0.25">
      <c r="A49" s="120" t="s">
        <v>132</v>
      </c>
      <c r="B49">
        <v>5</v>
      </c>
      <c r="C49">
        <v>2023</v>
      </c>
      <c r="D49" s="1" t="s">
        <v>38</v>
      </c>
      <c r="E49" s="84" t="s">
        <v>118</v>
      </c>
      <c r="F49" s="1">
        <v>26.8</v>
      </c>
      <c r="G49" s="1">
        <v>53</v>
      </c>
      <c r="H49" s="121">
        <v>59.9</v>
      </c>
    </row>
    <row r="50" spans="1:11" x14ac:dyDescent="0.25">
      <c r="A50" s="120" t="s">
        <v>64</v>
      </c>
      <c r="B50">
        <v>7</v>
      </c>
      <c r="C50">
        <v>2023</v>
      </c>
      <c r="D50" s="1" t="s">
        <v>38</v>
      </c>
      <c r="E50" s="84" t="s">
        <v>118</v>
      </c>
      <c r="F50" s="1">
        <v>26.7</v>
      </c>
      <c r="G50" s="1">
        <v>52.6</v>
      </c>
      <c r="H50" s="121">
        <v>61.5</v>
      </c>
    </row>
    <row r="51" spans="1:11" ht="15.75" thickBot="1" x14ac:dyDescent="0.3">
      <c r="A51" s="122" t="s">
        <v>65</v>
      </c>
      <c r="B51" s="123">
        <v>9</v>
      </c>
      <c r="C51" s="123">
        <v>2023</v>
      </c>
      <c r="D51" s="124" t="s">
        <v>38</v>
      </c>
      <c r="E51" s="84" t="s">
        <v>118</v>
      </c>
      <c r="F51" s="124">
        <v>25.7</v>
      </c>
      <c r="G51" s="124">
        <v>49.1</v>
      </c>
      <c r="H51" s="125">
        <v>65.2</v>
      </c>
    </row>
    <row r="52" spans="1:11" x14ac:dyDescent="0.25">
      <c r="A52" s="117" t="s">
        <v>7</v>
      </c>
      <c r="B52" s="116">
        <v>4</v>
      </c>
      <c r="C52" s="116">
        <v>2022</v>
      </c>
      <c r="D52" s="118" t="s">
        <v>39</v>
      </c>
      <c r="E52" s="84" t="s">
        <v>118</v>
      </c>
      <c r="F52" s="118">
        <v>28.499999999999996</v>
      </c>
      <c r="G52" s="118">
        <v>56.8</v>
      </c>
      <c r="H52" s="119">
        <v>56.100000000000009</v>
      </c>
      <c r="I52" s="118">
        <f>F61-F52</f>
        <v>2.4000000000000021</v>
      </c>
      <c r="J52" s="118">
        <f t="shared" ref="J52:K52" si="6">G61-G52</f>
        <v>-4.6999999999999957</v>
      </c>
      <c r="K52" s="118">
        <f t="shared" si="6"/>
        <v>-7.3000000000000114</v>
      </c>
    </row>
    <row r="53" spans="1:11" x14ac:dyDescent="0.25">
      <c r="A53" s="120" t="s">
        <v>49</v>
      </c>
      <c r="B53">
        <v>6</v>
      </c>
      <c r="C53">
        <v>2022</v>
      </c>
      <c r="D53" s="1" t="s">
        <v>39</v>
      </c>
      <c r="E53" s="84" t="s">
        <v>118</v>
      </c>
      <c r="F53" s="1">
        <v>25.8</v>
      </c>
      <c r="G53" s="1">
        <v>51.800000000000004</v>
      </c>
      <c r="H53" s="121">
        <v>53.1</v>
      </c>
    </row>
    <row r="54" spans="1:11" x14ac:dyDescent="0.25">
      <c r="A54" s="120" t="s">
        <v>64</v>
      </c>
      <c r="B54">
        <v>7</v>
      </c>
      <c r="C54">
        <v>2022</v>
      </c>
      <c r="D54" s="1" t="s">
        <v>39</v>
      </c>
      <c r="E54" s="84" t="s">
        <v>118</v>
      </c>
      <c r="F54" s="1">
        <v>26.1</v>
      </c>
      <c r="G54" s="1">
        <v>52.3</v>
      </c>
      <c r="H54" s="121">
        <v>52.6</v>
      </c>
    </row>
    <row r="55" spans="1:11" x14ac:dyDescent="0.25">
      <c r="A55" s="120" t="s">
        <v>65</v>
      </c>
      <c r="B55">
        <v>9</v>
      </c>
      <c r="C55">
        <v>2022</v>
      </c>
      <c r="D55" s="1" t="s">
        <v>39</v>
      </c>
      <c r="E55" s="84" t="s">
        <v>118</v>
      </c>
      <c r="F55" s="1">
        <v>25.9</v>
      </c>
      <c r="G55" s="1">
        <v>52.3</v>
      </c>
      <c r="H55" s="121">
        <v>49.7</v>
      </c>
    </row>
    <row r="56" spans="1:11" x14ac:dyDescent="0.25">
      <c r="A56" s="120" t="s">
        <v>67</v>
      </c>
      <c r="B56">
        <v>11</v>
      </c>
      <c r="C56">
        <v>2022</v>
      </c>
      <c r="D56" s="1" t="s">
        <v>39</v>
      </c>
      <c r="E56" s="84" t="s">
        <v>118</v>
      </c>
      <c r="F56" s="1">
        <v>26.1</v>
      </c>
      <c r="G56" s="1">
        <v>52.1</v>
      </c>
      <c r="H56" s="121">
        <v>48.9</v>
      </c>
    </row>
    <row r="57" spans="1:11" x14ac:dyDescent="0.25">
      <c r="A57" s="120" t="s">
        <v>70</v>
      </c>
      <c r="B57">
        <v>1</v>
      </c>
      <c r="C57">
        <v>2023</v>
      </c>
      <c r="D57" s="1" t="s">
        <v>39</v>
      </c>
      <c r="E57" s="84" t="s">
        <v>118</v>
      </c>
      <c r="F57" s="1">
        <v>25.9</v>
      </c>
      <c r="G57" s="1">
        <v>52.1</v>
      </c>
      <c r="H57" s="121">
        <v>49.3</v>
      </c>
    </row>
    <row r="58" spans="1:11" x14ac:dyDescent="0.25">
      <c r="A58" s="120" t="s">
        <v>72</v>
      </c>
      <c r="B58">
        <v>3</v>
      </c>
      <c r="C58">
        <v>2023</v>
      </c>
      <c r="D58" s="1" t="s">
        <v>39</v>
      </c>
      <c r="E58" s="84" t="s">
        <v>118</v>
      </c>
      <c r="F58" s="1">
        <v>30.5</v>
      </c>
      <c r="G58" s="1">
        <v>51.9</v>
      </c>
      <c r="H58" s="121">
        <v>50</v>
      </c>
    </row>
    <row r="59" spans="1:11" x14ac:dyDescent="0.25">
      <c r="A59" s="120" t="s">
        <v>132</v>
      </c>
      <c r="B59">
        <v>5</v>
      </c>
      <c r="C59">
        <v>2023</v>
      </c>
      <c r="D59" s="1" t="s">
        <v>39</v>
      </c>
      <c r="E59" s="84" t="s">
        <v>118</v>
      </c>
      <c r="F59" s="1">
        <v>30.4</v>
      </c>
      <c r="G59" s="1">
        <v>52</v>
      </c>
      <c r="H59" s="121">
        <v>49.3</v>
      </c>
    </row>
    <row r="60" spans="1:11" x14ac:dyDescent="0.25">
      <c r="A60" s="120" t="s">
        <v>64</v>
      </c>
      <c r="B60">
        <v>7</v>
      </c>
      <c r="C60">
        <v>2023</v>
      </c>
      <c r="D60" s="1" t="s">
        <v>39</v>
      </c>
      <c r="E60" s="84" t="s">
        <v>118</v>
      </c>
      <c r="F60" s="1">
        <v>30.8</v>
      </c>
      <c r="G60" s="1">
        <v>51.9</v>
      </c>
      <c r="H60" s="121">
        <v>58.1</v>
      </c>
    </row>
    <row r="61" spans="1:11" ht="15.75" thickBot="1" x14ac:dyDescent="0.3">
      <c r="A61" s="122" t="s">
        <v>65</v>
      </c>
      <c r="B61" s="123">
        <v>9</v>
      </c>
      <c r="C61" s="123">
        <v>2023</v>
      </c>
      <c r="D61" s="124" t="s">
        <v>39</v>
      </c>
      <c r="E61" s="84" t="s">
        <v>118</v>
      </c>
      <c r="F61" s="124">
        <v>30.9</v>
      </c>
      <c r="G61" s="124">
        <v>52.1</v>
      </c>
      <c r="H61" s="125">
        <v>48.8</v>
      </c>
    </row>
    <row r="62" spans="1:11" x14ac:dyDescent="0.25">
      <c r="A62" s="117" t="s">
        <v>7</v>
      </c>
      <c r="B62" s="116">
        <v>4</v>
      </c>
      <c r="C62" s="116">
        <v>2022</v>
      </c>
      <c r="D62" s="118" t="s">
        <v>37</v>
      </c>
      <c r="E62" s="84" t="s">
        <v>118</v>
      </c>
      <c r="F62" s="118">
        <v>32.4</v>
      </c>
      <c r="G62" s="118">
        <v>52.5</v>
      </c>
      <c r="H62" s="119">
        <v>59.3</v>
      </c>
      <c r="I62" s="118">
        <f>F71-F62</f>
        <v>-17.7</v>
      </c>
      <c r="J62" s="118">
        <f t="shared" ref="J62:K62" si="7">G71-G62</f>
        <v>-1.7000000000000028</v>
      </c>
      <c r="K62" s="118">
        <f t="shared" si="7"/>
        <v>0.90000000000000568</v>
      </c>
    </row>
    <row r="63" spans="1:11" x14ac:dyDescent="0.25">
      <c r="A63" s="120" t="s">
        <v>49</v>
      </c>
      <c r="B63">
        <v>6</v>
      </c>
      <c r="C63">
        <v>2022</v>
      </c>
      <c r="D63" s="1" t="s">
        <v>37</v>
      </c>
      <c r="E63" s="84" t="s">
        <v>118</v>
      </c>
      <c r="F63" s="1">
        <v>28.1</v>
      </c>
      <c r="G63" s="1">
        <v>49.3</v>
      </c>
      <c r="H63" s="121">
        <v>57.999999999999993</v>
      </c>
    </row>
    <row r="64" spans="1:11" x14ac:dyDescent="0.25">
      <c r="A64" s="120" t="s">
        <v>64</v>
      </c>
      <c r="B64">
        <v>7</v>
      </c>
      <c r="C64">
        <v>2022</v>
      </c>
      <c r="D64" s="1" t="s">
        <v>37</v>
      </c>
      <c r="E64" s="84" t="s">
        <v>118</v>
      </c>
      <c r="F64" s="1">
        <v>25.4</v>
      </c>
      <c r="G64" s="1">
        <v>51.1</v>
      </c>
      <c r="H64" s="121">
        <v>56.5</v>
      </c>
    </row>
    <row r="65" spans="1:11" x14ac:dyDescent="0.25">
      <c r="A65" s="120" t="s">
        <v>65</v>
      </c>
      <c r="B65">
        <v>9</v>
      </c>
      <c r="C65">
        <v>2022</v>
      </c>
      <c r="D65" s="1" t="s">
        <v>37</v>
      </c>
      <c r="E65" s="84" t="s">
        <v>118</v>
      </c>
      <c r="F65" s="1">
        <v>14.6</v>
      </c>
      <c r="G65" s="1">
        <v>51</v>
      </c>
      <c r="H65" s="121">
        <v>55.8</v>
      </c>
    </row>
    <row r="66" spans="1:11" x14ac:dyDescent="0.25">
      <c r="A66" s="120" t="s">
        <v>67</v>
      </c>
      <c r="B66">
        <v>11</v>
      </c>
      <c r="C66">
        <v>2022</v>
      </c>
      <c r="D66" s="1" t="s">
        <v>37</v>
      </c>
      <c r="E66" s="84" t="s">
        <v>118</v>
      </c>
      <c r="F66" s="1">
        <v>14.6</v>
      </c>
      <c r="G66" s="1">
        <v>50.9</v>
      </c>
      <c r="H66" s="121">
        <v>55.4</v>
      </c>
    </row>
    <row r="67" spans="1:11" x14ac:dyDescent="0.25">
      <c r="A67" s="120" t="s">
        <v>70</v>
      </c>
      <c r="B67">
        <v>1</v>
      </c>
      <c r="C67">
        <v>2023</v>
      </c>
      <c r="D67" s="1" t="s">
        <v>37</v>
      </c>
      <c r="E67" s="84" t="s">
        <v>118</v>
      </c>
      <c r="F67" s="1">
        <v>14.6</v>
      </c>
      <c r="G67" s="1">
        <v>50.9</v>
      </c>
      <c r="H67" s="121">
        <v>56</v>
      </c>
    </row>
    <row r="68" spans="1:11" x14ac:dyDescent="0.25">
      <c r="A68" s="120" t="s">
        <v>72</v>
      </c>
      <c r="B68">
        <v>3</v>
      </c>
      <c r="C68">
        <v>2023</v>
      </c>
      <c r="D68" s="1" t="s">
        <v>37</v>
      </c>
      <c r="E68" s="84" t="s">
        <v>118</v>
      </c>
      <c r="F68" s="1">
        <v>19.600000000000001</v>
      </c>
      <c r="G68" s="1">
        <v>51.3</v>
      </c>
      <c r="H68" s="121">
        <v>58.1</v>
      </c>
    </row>
    <row r="69" spans="1:11" x14ac:dyDescent="0.25">
      <c r="A69" s="120" t="s">
        <v>132</v>
      </c>
      <c r="B69">
        <v>5</v>
      </c>
      <c r="C69">
        <v>2023</v>
      </c>
      <c r="D69" s="1" t="s">
        <v>37</v>
      </c>
      <c r="E69" s="84" t="s">
        <v>118</v>
      </c>
      <c r="F69" s="1">
        <v>15.1</v>
      </c>
      <c r="G69" s="1">
        <v>51.7</v>
      </c>
      <c r="H69" s="121">
        <v>58.2</v>
      </c>
    </row>
    <row r="70" spans="1:11" x14ac:dyDescent="0.25">
      <c r="A70" s="120" t="s">
        <v>64</v>
      </c>
      <c r="B70">
        <v>7</v>
      </c>
      <c r="C70">
        <v>2023</v>
      </c>
      <c r="D70" s="1" t="s">
        <v>37</v>
      </c>
      <c r="E70" s="84" t="s">
        <v>118</v>
      </c>
      <c r="F70" s="1">
        <v>15</v>
      </c>
      <c r="G70" s="1">
        <v>51.7</v>
      </c>
      <c r="H70" s="121">
        <v>60.2</v>
      </c>
    </row>
    <row r="71" spans="1:11" ht="15.75" thickBot="1" x14ac:dyDescent="0.3">
      <c r="A71" s="122" t="s">
        <v>65</v>
      </c>
      <c r="B71" s="123">
        <v>9</v>
      </c>
      <c r="C71" s="123">
        <v>2023</v>
      </c>
      <c r="D71" s="124" t="s">
        <v>37</v>
      </c>
      <c r="E71" s="84" t="s">
        <v>118</v>
      </c>
      <c r="F71" s="124">
        <v>14.7</v>
      </c>
      <c r="G71" s="124">
        <v>50.8</v>
      </c>
      <c r="H71" s="125">
        <v>60.2</v>
      </c>
    </row>
    <row r="72" spans="1:11" x14ac:dyDescent="0.25">
      <c r="A72" s="117" t="s">
        <v>7</v>
      </c>
      <c r="B72" s="116">
        <v>4</v>
      </c>
      <c r="C72" s="116">
        <v>2022</v>
      </c>
      <c r="D72" s="118" t="s">
        <v>36</v>
      </c>
      <c r="E72" s="84" t="s">
        <v>118</v>
      </c>
      <c r="F72" s="118">
        <v>26.400000000000002</v>
      </c>
      <c r="G72" s="118">
        <v>53.800000000000004</v>
      </c>
      <c r="H72" s="119">
        <v>51.1</v>
      </c>
      <c r="I72" s="118">
        <f>F81-F72</f>
        <v>-1.5000000000000036</v>
      </c>
      <c r="J72" s="118">
        <f t="shared" ref="J72:K72" si="8">G81-G72</f>
        <v>-2.8000000000000043</v>
      </c>
      <c r="K72" s="118">
        <f t="shared" si="8"/>
        <v>3.2999999999999972</v>
      </c>
    </row>
    <row r="73" spans="1:11" x14ac:dyDescent="0.25">
      <c r="A73" s="120" t="s">
        <v>49</v>
      </c>
      <c r="B73">
        <v>6</v>
      </c>
      <c r="C73">
        <v>2022</v>
      </c>
      <c r="D73" s="1" t="s">
        <v>36</v>
      </c>
      <c r="E73" s="84" t="s">
        <v>118</v>
      </c>
      <c r="F73" s="1">
        <v>23.799999999999997</v>
      </c>
      <c r="G73" s="1">
        <v>51.300000000000004</v>
      </c>
      <c r="H73" s="121">
        <v>48</v>
      </c>
    </row>
    <row r="74" spans="1:11" x14ac:dyDescent="0.25">
      <c r="A74" s="120" t="s">
        <v>64</v>
      </c>
      <c r="B74">
        <v>7</v>
      </c>
      <c r="C74">
        <v>2022</v>
      </c>
      <c r="D74" s="1" t="s">
        <v>36</v>
      </c>
      <c r="E74" s="84" t="s">
        <v>118</v>
      </c>
      <c r="F74" s="1">
        <v>25.3</v>
      </c>
      <c r="G74" s="1">
        <v>52.7</v>
      </c>
      <c r="H74" s="121">
        <v>47</v>
      </c>
    </row>
    <row r="75" spans="1:11" x14ac:dyDescent="0.25">
      <c r="A75" s="120" t="s">
        <v>65</v>
      </c>
      <c r="B75">
        <v>9</v>
      </c>
      <c r="C75">
        <v>2022</v>
      </c>
      <c r="D75" s="1" t="s">
        <v>36</v>
      </c>
      <c r="E75" s="84" t="s">
        <v>118</v>
      </c>
      <c r="F75" s="1">
        <v>25.2</v>
      </c>
      <c r="G75" s="1">
        <v>52.2</v>
      </c>
      <c r="H75" s="121">
        <v>50.1</v>
      </c>
    </row>
    <row r="76" spans="1:11" x14ac:dyDescent="0.25">
      <c r="A76" s="120" t="s">
        <v>67</v>
      </c>
      <c r="B76">
        <v>11</v>
      </c>
      <c r="C76">
        <v>2022</v>
      </c>
      <c r="D76" s="1" t="s">
        <v>36</v>
      </c>
      <c r="E76" s="84" t="s">
        <v>118</v>
      </c>
      <c r="F76" s="1">
        <v>25.3</v>
      </c>
      <c r="G76" s="1">
        <v>52.2</v>
      </c>
      <c r="H76" s="121">
        <v>50.2</v>
      </c>
    </row>
    <row r="77" spans="1:11" x14ac:dyDescent="0.25">
      <c r="A77" s="120" t="s">
        <v>70</v>
      </c>
      <c r="B77">
        <v>1</v>
      </c>
      <c r="C77">
        <v>2023</v>
      </c>
      <c r="D77" s="1" t="s">
        <v>36</v>
      </c>
      <c r="E77" s="84" t="s">
        <v>118</v>
      </c>
      <c r="F77" s="1">
        <v>24.9</v>
      </c>
      <c r="G77" s="1">
        <v>52.3</v>
      </c>
      <c r="H77" s="121">
        <v>51.3</v>
      </c>
    </row>
    <row r="78" spans="1:11" x14ac:dyDescent="0.25">
      <c r="A78" s="120" t="s">
        <v>72</v>
      </c>
      <c r="B78">
        <v>3</v>
      </c>
      <c r="C78">
        <v>2023</v>
      </c>
      <c r="D78" s="1" t="s">
        <v>36</v>
      </c>
      <c r="E78" s="84" t="s">
        <v>118</v>
      </c>
      <c r="F78" s="1">
        <v>24.9</v>
      </c>
      <c r="G78" s="1">
        <v>52.5</v>
      </c>
      <c r="H78" s="121">
        <v>52.5</v>
      </c>
    </row>
    <row r="79" spans="1:11" x14ac:dyDescent="0.25">
      <c r="A79" s="120" t="s">
        <v>132</v>
      </c>
      <c r="B79">
        <v>5</v>
      </c>
      <c r="C79">
        <v>2023</v>
      </c>
      <c r="D79" s="1" t="s">
        <v>36</v>
      </c>
      <c r="E79" s="84" t="s">
        <v>118</v>
      </c>
      <c r="F79" s="1">
        <v>25</v>
      </c>
      <c r="G79" s="1">
        <v>52.5</v>
      </c>
      <c r="H79" s="121">
        <v>53.5</v>
      </c>
    </row>
    <row r="80" spans="1:11" x14ac:dyDescent="0.25">
      <c r="A80" s="120" t="s">
        <v>64</v>
      </c>
      <c r="B80">
        <v>7</v>
      </c>
      <c r="C80">
        <v>2023</v>
      </c>
      <c r="D80" s="1" t="s">
        <v>36</v>
      </c>
      <c r="E80" s="84" t="s">
        <v>118</v>
      </c>
      <c r="F80" s="1">
        <v>25</v>
      </c>
      <c r="G80" s="1">
        <v>52</v>
      </c>
      <c r="H80" s="121">
        <v>54.6</v>
      </c>
    </row>
    <row r="81" spans="1:19" ht="15.75" thickBot="1" x14ac:dyDescent="0.3">
      <c r="A81" s="122" t="s">
        <v>65</v>
      </c>
      <c r="B81" s="123">
        <v>9</v>
      </c>
      <c r="C81" s="123">
        <v>2023</v>
      </c>
      <c r="D81" s="124" t="s">
        <v>36</v>
      </c>
      <c r="E81" s="84" t="s">
        <v>118</v>
      </c>
      <c r="F81" s="124">
        <v>24.9</v>
      </c>
      <c r="G81" s="124">
        <v>51</v>
      </c>
      <c r="H81" s="125">
        <v>54.4</v>
      </c>
    </row>
    <row r="82" spans="1:19" x14ac:dyDescent="0.25">
      <c r="A82" s="117" t="s">
        <v>7</v>
      </c>
      <c r="B82" s="116">
        <v>4</v>
      </c>
      <c r="C82" s="116">
        <v>2022</v>
      </c>
      <c r="D82" s="118" t="s">
        <v>40</v>
      </c>
      <c r="E82" s="84" t="s">
        <v>118</v>
      </c>
      <c r="F82" s="118">
        <v>32.5</v>
      </c>
      <c r="G82" s="118">
        <v>60.099999999999994</v>
      </c>
      <c r="H82" s="119">
        <v>53.6</v>
      </c>
      <c r="I82" s="118">
        <f>F91-F82</f>
        <v>2.7999999999999972</v>
      </c>
      <c r="J82" s="118">
        <f t="shared" ref="J82:K82" si="9">G91-G82</f>
        <v>-1.5999999999999943</v>
      </c>
      <c r="K82" s="118">
        <f t="shared" si="9"/>
        <v>-3.3000000000000043</v>
      </c>
    </row>
    <row r="83" spans="1:19" x14ac:dyDescent="0.25">
      <c r="A83" s="120" t="s">
        <v>49</v>
      </c>
      <c r="B83">
        <v>6</v>
      </c>
      <c r="C83">
        <v>2022</v>
      </c>
      <c r="D83" s="1" t="s">
        <v>40</v>
      </c>
      <c r="E83" s="84" t="s">
        <v>118</v>
      </c>
      <c r="F83" s="1">
        <v>28.9</v>
      </c>
      <c r="G83" s="1">
        <v>47.099999999999994</v>
      </c>
      <c r="H83" s="121">
        <v>50.6</v>
      </c>
    </row>
    <row r="84" spans="1:19" x14ac:dyDescent="0.25">
      <c r="A84" s="120" t="s">
        <v>64</v>
      </c>
      <c r="B84">
        <v>7</v>
      </c>
      <c r="C84">
        <v>2022</v>
      </c>
      <c r="D84" s="1" t="s">
        <v>40</v>
      </c>
      <c r="E84" s="84" t="s">
        <v>118</v>
      </c>
      <c r="F84" s="1">
        <v>29.3</v>
      </c>
      <c r="G84" s="1">
        <v>57.6</v>
      </c>
      <c r="H84" s="121">
        <v>50.4</v>
      </c>
    </row>
    <row r="85" spans="1:19" x14ac:dyDescent="0.25">
      <c r="A85" s="120" t="s">
        <v>65</v>
      </c>
      <c r="B85">
        <v>9</v>
      </c>
      <c r="C85">
        <v>2022</v>
      </c>
      <c r="D85" s="1" t="s">
        <v>40</v>
      </c>
      <c r="E85" s="84" t="s">
        <v>118</v>
      </c>
      <c r="F85" s="1">
        <v>29.1</v>
      </c>
      <c r="G85" s="1">
        <v>57.8</v>
      </c>
      <c r="H85" s="121">
        <v>48.1</v>
      </c>
    </row>
    <row r="86" spans="1:19" x14ac:dyDescent="0.25">
      <c r="A86" s="120" t="s">
        <v>67</v>
      </c>
      <c r="B86">
        <v>11</v>
      </c>
      <c r="C86">
        <v>2022</v>
      </c>
      <c r="D86" s="1" t="s">
        <v>40</v>
      </c>
      <c r="E86" s="84" t="s">
        <v>118</v>
      </c>
      <c r="F86" s="1">
        <v>29.5</v>
      </c>
      <c r="G86" s="1">
        <v>58.3</v>
      </c>
      <c r="H86" s="121">
        <v>47.7</v>
      </c>
    </row>
    <row r="87" spans="1:19" x14ac:dyDescent="0.25">
      <c r="A87" s="120" t="s">
        <v>70</v>
      </c>
      <c r="B87">
        <v>1</v>
      </c>
      <c r="C87">
        <v>2023</v>
      </c>
      <c r="D87" s="1" t="s">
        <v>40</v>
      </c>
      <c r="E87" s="84" t="s">
        <v>118</v>
      </c>
      <c r="F87" s="1">
        <v>27.9</v>
      </c>
      <c r="G87" s="1">
        <v>58.3</v>
      </c>
      <c r="H87" s="121">
        <v>47.5</v>
      </c>
    </row>
    <row r="88" spans="1:19" x14ac:dyDescent="0.25">
      <c r="A88" s="120" t="s">
        <v>72</v>
      </c>
      <c r="B88">
        <v>3</v>
      </c>
      <c r="C88">
        <v>2023</v>
      </c>
      <c r="D88" s="1" t="s">
        <v>40</v>
      </c>
      <c r="E88" s="84" t="s">
        <v>118</v>
      </c>
      <c r="F88" s="1">
        <v>34.9</v>
      </c>
      <c r="G88" s="1">
        <v>58.9</v>
      </c>
      <c r="H88" s="121">
        <v>50.5</v>
      </c>
    </row>
    <row r="89" spans="1:19" x14ac:dyDescent="0.25">
      <c r="A89" s="120" t="s">
        <v>132</v>
      </c>
      <c r="B89">
        <v>5</v>
      </c>
      <c r="C89">
        <v>2023</v>
      </c>
      <c r="D89" s="1" t="s">
        <v>40</v>
      </c>
      <c r="E89" s="84" t="s">
        <v>118</v>
      </c>
      <c r="F89" s="1">
        <v>34.9</v>
      </c>
      <c r="G89" s="1">
        <v>58.8</v>
      </c>
      <c r="H89" s="121">
        <v>50.4</v>
      </c>
    </row>
    <row r="90" spans="1:19" x14ac:dyDescent="0.25">
      <c r="A90" s="120" t="s">
        <v>64</v>
      </c>
      <c r="B90">
        <v>7</v>
      </c>
      <c r="C90">
        <v>2023</v>
      </c>
      <c r="D90" s="1" t="s">
        <v>40</v>
      </c>
      <c r="E90" s="84" t="s">
        <v>118</v>
      </c>
      <c r="F90" s="1">
        <v>34.9</v>
      </c>
      <c r="G90" s="1">
        <v>58.7</v>
      </c>
      <c r="H90" s="121">
        <v>50.5</v>
      </c>
    </row>
    <row r="91" spans="1:19" ht="15.75" thickBot="1" x14ac:dyDescent="0.3">
      <c r="A91" s="122" t="s">
        <v>65</v>
      </c>
      <c r="B91" s="123">
        <v>9</v>
      </c>
      <c r="C91" s="123">
        <v>2023</v>
      </c>
      <c r="D91" s="124" t="s">
        <v>40</v>
      </c>
      <c r="E91" s="84" t="s">
        <v>118</v>
      </c>
      <c r="F91" s="124">
        <v>35.299999999999997</v>
      </c>
      <c r="G91" s="124">
        <v>58.5</v>
      </c>
      <c r="H91" s="125">
        <v>50.3</v>
      </c>
    </row>
    <row r="92" spans="1:19" x14ac:dyDescent="0.25">
      <c r="A92" s="117" t="s">
        <v>49</v>
      </c>
      <c r="B92" s="116">
        <v>6</v>
      </c>
      <c r="C92" s="116">
        <v>2022</v>
      </c>
      <c r="D92" s="118" t="s">
        <v>62</v>
      </c>
      <c r="E92" s="84" t="s">
        <v>118</v>
      </c>
      <c r="F92" s="118">
        <v>30.099999999999998</v>
      </c>
      <c r="G92" s="118">
        <v>53.5</v>
      </c>
      <c r="H92" s="119">
        <v>61.199999999999996</v>
      </c>
      <c r="I92" s="118">
        <f>F100-F92</f>
        <v>-6.5999999999999979</v>
      </c>
      <c r="J92" s="118">
        <f t="shared" ref="J92:K92" si="10">G100-G92</f>
        <v>-6</v>
      </c>
      <c r="K92" s="118">
        <f t="shared" si="10"/>
        <v>5.0000000000000071</v>
      </c>
    </row>
    <row r="93" spans="1:19" x14ac:dyDescent="0.25">
      <c r="A93" s="120" t="s">
        <v>64</v>
      </c>
      <c r="B93">
        <v>7</v>
      </c>
      <c r="C93">
        <v>2022</v>
      </c>
      <c r="D93" s="1" t="s">
        <v>62</v>
      </c>
      <c r="E93" s="84" t="s">
        <v>118</v>
      </c>
      <c r="F93" s="1">
        <v>27.8</v>
      </c>
      <c r="G93" s="1">
        <v>51.8</v>
      </c>
      <c r="H93" s="121">
        <v>58.9</v>
      </c>
    </row>
    <row r="94" spans="1:19" x14ac:dyDescent="0.25">
      <c r="A94" s="120" t="s">
        <v>65</v>
      </c>
      <c r="B94">
        <v>9</v>
      </c>
      <c r="C94">
        <v>2022</v>
      </c>
      <c r="D94" s="1" t="s">
        <v>62</v>
      </c>
      <c r="E94" s="84" t="s">
        <v>118</v>
      </c>
      <c r="F94">
        <v>28.5</v>
      </c>
      <c r="G94" s="1">
        <v>45.5</v>
      </c>
      <c r="H94" s="126">
        <v>55.4</v>
      </c>
      <c r="I94"/>
      <c r="J94"/>
      <c r="K94"/>
      <c r="L94"/>
      <c r="M94"/>
      <c r="N94"/>
      <c r="O94"/>
      <c r="P94"/>
      <c r="Q94"/>
      <c r="R94"/>
      <c r="S94"/>
    </row>
    <row r="95" spans="1:19" x14ac:dyDescent="0.25">
      <c r="A95" s="120" t="s">
        <v>67</v>
      </c>
      <c r="B95">
        <v>11</v>
      </c>
      <c r="C95">
        <v>2022</v>
      </c>
      <c r="D95" s="1" t="s">
        <v>62</v>
      </c>
      <c r="E95" s="84" t="s">
        <v>118</v>
      </c>
      <c r="F95" s="1">
        <v>26.4</v>
      </c>
      <c r="G95" s="1">
        <v>49.4</v>
      </c>
      <c r="H95" s="121">
        <v>55.5</v>
      </c>
    </row>
    <row r="96" spans="1:19" x14ac:dyDescent="0.25">
      <c r="A96" s="120" t="s">
        <v>70</v>
      </c>
      <c r="B96">
        <v>1</v>
      </c>
      <c r="C96">
        <v>2023</v>
      </c>
      <c r="D96" s="1" t="s">
        <v>62</v>
      </c>
      <c r="E96" s="84" t="s">
        <v>118</v>
      </c>
      <c r="F96" s="1">
        <v>22.8</v>
      </c>
      <c r="G96" s="1">
        <v>49.3</v>
      </c>
      <c r="H96" s="121">
        <v>45.5</v>
      </c>
    </row>
    <row r="97" spans="1:11" x14ac:dyDescent="0.25">
      <c r="A97" s="120" t="s">
        <v>72</v>
      </c>
      <c r="B97">
        <v>3</v>
      </c>
      <c r="C97">
        <v>2023</v>
      </c>
      <c r="D97" s="1" t="s">
        <v>62</v>
      </c>
      <c r="E97" s="84" t="s">
        <v>118</v>
      </c>
      <c r="F97" s="1">
        <v>27</v>
      </c>
      <c r="G97" s="1">
        <v>51.4</v>
      </c>
      <c r="H97" s="121">
        <v>62</v>
      </c>
    </row>
    <row r="98" spans="1:11" x14ac:dyDescent="0.25">
      <c r="A98" s="120" t="s">
        <v>132</v>
      </c>
      <c r="B98">
        <v>5</v>
      </c>
      <c r="C98">
        <v>2023</v>
      </c>
      <c r="D98" s="1" t="s">
        <v>62</v>
      </c>
      <c r="E98" s="84" t="s">
        <v>118</v>
      </c>
      <c r="F98" s="1">
        <v>27.2</v>
      </c>
      <c r="G98" s="1">
        <v>51</v>
      </c>
      <c r="H98" s="121">
        <v>62.5</v>
      </c>
    </row>
    <row r="99" spans="1:11" x14ac:dyDescent="0.25">
      <c r="A99" s="120" t="s">
        <v>64</v>
      </c>
      <c r="B99">
        <v>7</v>
      </c>
      <c r="C99">
        <v>2023</v>
      </c>
      <c r="D99" s="1" t="s">
        <v>62</v>
      </c>
      <c r="E99" s="84" t="s">
        <v>118</v>
      </c>
      <c r="F99" s="1">
        <v>27.3</v>
      </c>
      <c r="G99" s="1">
        <v>50.3</v>
      </c>
      <c r="H99" s="121">
        <v>63.9</v>
      </c>
    </row>
    <row r="100" spans="1:11" ht="15.75" thickBot="1" x14ac:dyDescent="0.3">
      <c r="A100" s="122" t="s">
        <v>65</v>
      </c>
      <c r="B100" s="123">
        <v>9</v>
      </c>
      <c r="C100" s="123">
        <v>2023</v>
      </c>
      <c r="D100" s="124" t="s">
        <v>62</v>
      </c>
      <c r="E100" s="84" t="s">
        <v>118</v>
      </c>
      <c r="F100" s="124">
        <v>23.5</v>
      </c>
      <c r="G100" s="124">
        <v>47.5</v>
      </c>
      <c r="H100" s="125">
        <v>66.2</v>
      </c>
    </row>
    <row r="101" spans="1:11" x14ac:dyDescent="0.25">
      <c r="A101" s="117" t="s">
        <v>49</v>
      </c>
      <c r="B101" s="116">
        <v>6</v>
      </c>
      <c r="C101" s="116">
        <v>2022</v>
      </c>
      <c r="D101" s="118" t="s">
        <v>61</v>
      </c>
      <c r="E101" s="84" t="s">
        <v>118</v>
      </c>
      <c r="F101" s="118">
        <v>33</v>
      </c>
      <c r="G101" s="118">
        <v>52.300000000000004</v>
      </c>
      <c r="H101" s="119">
        <v>53.2</v>
      </c>
      <c r="I101" s="118">
        <f>F109-F101</f>
        <v>-11</v>
      </c>
      <c r="J101" s="118">
        <f t="shared" ref="J101:K101" si="11">G109-G101</f>
        <v>-3.2000000000000028</v>
      </c>
      <c r="K101" s="118">
        <f t="shared" si="11"/>
        <v>-1.1000000000000014</v>
      </c>
    </row>
    <row r="102" spans="1:11" x14ac:dyDescent="0.25">
      <c r="A102" s="120" t="s">
        <v>64</v>
      </c>
      <c r="B102">
        <v>7</v>
      </c>
      <c r="C102">
        <v>2022</v>
      </c>
      <c r="D102" s="1" t="s">
        <v>61</v>
      </c>
      <c r="E102" s="84" t="s">
        <v>118</v>
      </c>
      <c r="F102" s="1">
        <v>31.6</v>
      </c>
      <c r="G102" s="1">
        <v>48.8</v>
      </c>
      <c r="H102" s="121">
        <v>49.4</v>
      </c>
    </row>
    <row r="103" spans="1:11" x14ac:dyDescent="0.25">
      <c r="A103" s="120" t="s">
        <v>65</v>
      </c>
      <c r="B103">
        <v>9</v>
      </c>
      <c r="C103">
        <v>2022</v>
      </c>
      <c r="D103" s="1" t="s">
        <v>61</v>
      </c>
      <c r="E103" s="84" t="s">
        <v>118</v>
      </c>
      <c r="F103" s="1">
        <v>26.7</v>
      </c>
      <c r="G103" s="1">
        <v>50</v>
      </c>
      <c r="H103" s="121">
        <v>56.5</v>
      </c>
    </row>
    <row r="104" spans="1:11" x14ac:dyDescent="0.25">
      <c r="A104" s="120" t="s">
        <v>67</v>
      </c>
      <c r="B104">
        <v>11</v>
      </c>
      <c r="C104">
        <v>2022</v>
      </c>
      <c r="D104" s="1" t="s">
        <v>61</v>
      </c>
      <c r="E104" s="84" t="s">
        <v>118</v>
      </c>
      <c r="F104" s="1">
        <v>30.5</v>
      </c>
      <c r="G104" s="1">
        <v>49.5</v>
      </c>
      <c r="H104" s="121">
        <v>47</v>
      </c>
    </row>
    <row r="105" spans="1:11" x14ac:dyDescent="0.25">
      <c r="A105" s="120" t="s">
        <v>70</v>
      </c>
      <c r="B105">
        <v>1</v>
      </c>
      <c r="C105">
        <v>2023</v>
      </c>
      <c r="D105" s="1" t="s">
        <v>61</v>
      </c>
      <c r="E105" s="84" t="s">
        <v>118</v>
      </c>
      <c r="F105" s="1">
        <v>28.1</v>
      </c>
      <c r="G105" s="1">
        <v>49.7</v>
      </c>
      <c r="H105" s="121">
        <v>47.3</v>
      </c>
    </row>
    <row r="106" spans="1:11" x14ac:dyDescent="0.25">
      <c r="A106" s="120" t="s">
        <v>72</v>
      </c>
      <c r="B106">
        <v>3</v>
      </c>
      <c r="C106">
        <v>2023</v>
      </c>
      <c r="D106" s="1" t="s">
        <v>61</v>
      </c>
      <c r="E106" s="84" t="s">
        <v>118</v>
      </c>
      <c r="F106" s="1">
        <v>27.7</v>
      </c>
      <c r="G106" s="1">
        <v>49.6</v>
      </c>
      <c r="H106" s="121">
        <v>49.8</v>
      </c>
    </row>
    <row r="107" spans="1:11" x14ac:dyDescent="0.25">
      <c r="A107" s="120" t="s">
        <v>132</v>
      </c>
      <c r="B107">
        <v>5</v>
      </c>
      <c r="C107">
        <v>2023</v>
      </c>
      <c r="D107" s="1" t="s">
        <v>61</v>
      </c>
      <c r="E107" s="84" t="s">
        <v>118</v>
      </c>
      <c r="F107" s="1">
        <v>27.1</v>
      </c>
      <c r="G107" s="1">
        <v>49.8</v>
      </c>
      <c r="H107" s="121">
        <v>49.6</v>
      </c>
    </row>
    <row r="108" spans="1:11" x14ac:dyDescent="0.25">
      <c r="A108" s="120" t="s">
        <v>64</v>
      </c>
      <c r="B108">
        <v>7</v>
      </c>
      <c r="C108">
        <v>2023</v>
      </c>
      <c r="D108" s="1" t="s">
        <v>61</v>
      </c>
      <c r="E108" s="84" t="s">
        <v>118</v>
      </c>
      <c r="F108" s="1">
        <v>25.8</v>
      </c>
      <c r="G108" s="1">
        <v>49.6</v>
      </c>
      <c r="H108" s="121">
        <v>51.5</v>
      </c>
    </row>
    <row r="109" spans="1:11" ht="15.75" thickBot="1" x14ac:dyDescent="0.3">
      <c r="A109" s="122" t="s">
        <v>65</v>
      </c>
      <c r="B109" s="123">
        <v>9</v>
      </c>
      <c r="C109" s="123">
        <v>2023</v>
      </c>
      <c r="D109" s="124" t="s">
        <v>61</v>
      </c>
      <c r="E109" s="84" t="s">
        <v>118</v>
      </c>
      <c r="F109" s="124">
        <v>22</v>
      </c>
      <c r="G109" s="124">
        <v>49.1</v>
      </c>
      <c r="H109" s="125">
        <v>52.1</v>
      </c>
    </row>
    <row r="110" spans="1:11" x14ac:dyDescent="0.25">
      <c r="A110" s="117" t="s">
        <v>49</v>
      </c>
      <c r="B110" s="116">
        <v>6</v>
      </c>
      <c r="C110" s="116">
        <v>2022</v>
      </c>
      <c r="D110" s="118" t="s">
        <v>159</v>
      </c>
      <c r="E110" s="84" t="s">
        <v>118</v>
      </c>
      <c r="F110" s="118">
        <v>30</v>
      </c>
      <c r="G110" s="118">
        <v>53</v>
      </c>
      <c r="H110" s="119">
        <v>51.5</v>
      </c>
      <c r="I110" s="118">
        <f>F118-F110</f>
        <v>-4.5</v>
      </c>
      <c r="J110" s="118">
        <f t="shared" ref="J110:K110" si="12">G118-G110</f>
        <v>-10.600000000000001</v>
      </c>
      <c r="K110" s="118">
        <f t="shared" si="12"/>
        <v>-1.2999999999999972</v>
      </c>
    </row>
    <row r="111" spans="1:11" x14ac:dyDescent="0.25">
      <c r="A111" s="120" t="s">
        <v>64</v>
      </c>
      <c r="B111">
        <v>7</v>
      </c>
      <c r="C111">
        <v>2022</v>
      </c>
      <c r="D111" s="1" t="s">
        <v>159</v>
      </c>
      <c r="E111" s="84" t="s">
        <v>118</v>
      </c>
      <c r="F111" s="1">
        <v>28.1</v>
      </c>
      <c r="G111" s="1">
        <v>49.7</v>
      </c>
      <c r="H111" s="121">
        <v>48.8</v>
      </c>
    </row>
    <row r="112" spans="1:11" x14ac:dyDescent="0.25">
      <c r="A112" s="120" t="s">
        <v>65</v>
      </c>
      <c r="B112">
        <v>9</v>
      </c>
      <c r="C112">
        <v>2022</v>
      </c>
      <c r="D112" s="1" t="s">
        <v>159</v>
      </c>
      <c r="E112" s="84" t="s">
        <v>118</v>
      </c>
      <c r="F112" s="1">
        <v>26.4</v>
      </c>
      <c r="G112" s="1">
        <v>47.1</v>
      </c>
      <c r="H112" s="121">
        <v>49.1</v>
      </c>
    </row>
    <row r="113" spans="1:11" x14ac:dyDescent="0.25">
      <c r="A113" s="120" t="s">
        <v>67</v>
      </c>
      <c r="B113">
        <v>11</v>
      </c>
      <c r="C113">
        <v>2022</v>
      </c>
      <c r="D113" s="1" t="s">
        <v>159</v>
      </c>
      <c r="E113" s="84" t="s">
        <v>118</v>
      </c>
      <c r="F113" s="1">
        <v>25.9</v>
      </c>
      <c r="G113" s="1">
        <v>47.4</v>
      </c>
      <c r="H113" s="121">
        <v>49.7</v>
      </c>
    </row>
    <row r="114" spans="1:11" x14ac:dyDescent="0.25">
      <c r="A114" s="120" t="s">
        <v>70</v>
      </c>
      <c r="B114">
        <v>1</v>
      </c>
      <c r="C114">
        <v>2023</v>
      </c>
      <c r="D114" s="1" t="s">
        <v>159</v>
      </c>
      <c r="E114" s="84" t="s">
        <v>118</v>
      </c>
      <c r="F114" s="1">
        <v>24.1</v>
      </c>
      <c r="G114" s="1">
        <v>45.8</v>
      </c>
      <c r="H114" s="121">
        <v>49.1</v>
      </c>
    </row>
    <row r="115" spans="1:11" x14ac:dyDescent="0.25">
      <c r="A115" s="120" t="s">
        <v>72</v>
      </c>
      <c r="B115">
        <v>3</v>
      </c>
      <c r="C115">
        <v>2023</v>
      </c>
      <c r="D115" s="1" t="s">
        <v>159</v>
      </c>
      <c r="E115" s="84" t="s">
        <v>118</v>
      </c>
      <c r="F115" s="1">
        <v>25.2</v>
      </c>
      <c r="G115" s="1">
        <v>46.8</v>
      </c>
      <c r="H115" s="121">
        <v>49.5</v>
      </c>
    </row>
    <row r="116" spans="1:11" x14ac:dyDescent="0.25">
      <c r="A116" s="120" t="s">
        <v>132</v>
      </c>
      <c r="B116">
        <v>5</v>
      </c>
      <c r="C116">
        <v>2023</v>
      </c>
      <c r="D116" s="1" t="s">
        <v>159</v>
      </c>
      <c r="E116" s="84" t="s">
        <v>118</v>
      </c>
      <c r="F116" s="1">
        <v>25.5</v>
      </c>
      <c r="G116" s="1">
        <v>48.1</v>
      </c>
      <c r="H116" s="121">
        <v>48.4</v>
      </c>
    </row>
    <row r="117" spans="1:11" x14ac:dyDescent="0.25">
      <c r="A117" s="120" t="s">
        <v>64</v>
      </c>
      <c r="B117">
        <v>7</v>
      </c>
      <c r="C117">
        <v>2023</v>
      </c>
      <c r="D117" s="1" t="s">
        <v>159</v>
      </c>
      <c r="E117" s="84" t="s">
        <v>118</v>
      </c>
      <c r="F117" s="1">
        <v>24.9</v>
      </c>
      <c r="G117" s="1">
        <v>45.8</v>
      </c>
      <c r="H117" s="121">
        <v>49.5</v>
      </c>
    </row>
    <row r="118" spans="1:11" ht="15.75" thickBot="1" x14ac:dyDescent="0.3">
      <c r="A118" s="122" t="s">
        <v>65</v>
      </c>
      <c r="B118" s="123">
        <v>9</v>
      </c>
      <c r="C118" s="123">
        <v>2023</v>
      </c>
      <c r="D118" s="124" t="s">
        <v>159</v>
      </c>
      <c r="E118" s="84" t="s">
        <v>118</v>
      </c>
      <c r="F118" s="124">
        <v>25.5</v>
      </c>
      <c r="G118" s="124">
        <v>42.4</v>
      </c>
      <c r="H118" s="125">
        <v>50.2</v>
      </c>
    </row>
    <row r="119" spans="1:11" x14ac:dyDescent="0.25">
      <c r="A119" s="117" t="s">
        <v>7</v>
      </c>
      <c r="B119" s="116">
        <v>4</v>
      </c>
      <c r="C119" s="116">
        <v>2022</v>
      </c>
      <c r="D119" s="118" t="s">
        <v>32</v>
      </c>
      <c r="E119" s="84" t="s">
        <v>118</v>
      </c>
      <c r="F119" s="118">
        <v>32.1</v>
      </c>
      <c r="G119" s="118">
        <v>51.9</v>
      </c>
      <c r="H119" s="119">
        <v>48.9</v>
      </c>
      <c r="I119" s="118">
        <f>F128-F119</f>
        <v>-11.900000000000002</v>
      </c>
      <c r="J119" s="118">
        <f t="shared" ref="J119:K119" si="13">G128-G119</f>
        <v>-4.1000000000000014</v>
      </c>
      <c r="K119" s="118">
        <f t="shared" si="13"/>
        <v>3.3999999999999986</v>
      </c>
    </row>
    <row r="120" spans="1:11" x14ac:dyDescent="0.25">
      <c r="A120" s="120" t="s">
        <v>49</v>
      </c>
      <c r="B120">
        <v>6</v>
      </c>
      <c r="C120">
        <v>2022</v>
      </c>
      <c r="D120" s="1" t="s">
        <v>32</v>
      </c>
      <c r="E120" s="84" t="s">
        <v>118</v>
      </c>
      <c r="F120" s="1">
        <v>30.599999999999998</v>
      </c>
      <c r="G120" s="1">
        <v>49.8</v>
      </c>
      <c r="H120" s="121">
        <v>46.800000000000004</v>
      </c>
    </row>
    <row r="121" spans="1:11" x14ac:dyDescent="0.25">
      <c r="A121" s="120" t="s">
        <v>64</v>
      </c>
      <c r="B121">
        <v>7</v>
      </c>
      <c r="C121">
        <v>2022</v>
      </c>
      <c r="D121" s="1" t="s">
        <v>32</v>
      </c>
      <c r="E121" s="84" t="s">
        <v>118</v>
      </c>
      <c r="F121" s="1">
        <v>29</v>
      </c>
      <c r="G121" s="1">
        <v>49.4</v>
      </c>
      <c r="H121" s="121">
        <v>46.4</v>
      </c>
    </row>
    <row r="122" spans="1:11" x14ac:dyDescent="0.25">
      <c r="A122" s="120" t="s">
        <v>65</v>
      </c>
      <c r="B122">
        <v>9</v>
      </c>
      <c r="C122">
        <v>2022</v>
      </c>
      <c r="D122" s="1" t="s">
        <v>32</v>
      </c>
      <c r="E122" s="84" t="s">
        <v>118</v>
      </c>
      <c r="F122" s="1">
        <v>28.3</v>
      </c>
      <c r="G122" s="1">
        <v>49</v>
      </c>
      <c r="H122" s="121">
        <v>48</v>
      </c>
    </row>
    <row r="123" spans="1:11" x14ac:dyDescent="0.25">
      <c r="A123" s="120" t="s">
        <v>67</v>
      </c>
      <c r="B123">
        <v>11</v>
      </c>
      <c r="C123">
        <v>2022</v>
      </c>
      <c r="D123" s="1" t="s">
        <v>32</v>
      </c>
      <c r="E123" s="84" t="s">
        <v>118</v>
      </c>
      <c r="F123" s="1">
        <v>26.7</v>
      </c>
      <c r="G123" s="1">
        <v>48.8</v>
      </c>
      <c r="H123" s="121">
        <v>47.9</v>
      </c>
    </row>
    <row r="124" spans="1:11" x14ac:dyDescent="0.25">
      <c r="A124" s="120" t="s">
        <v>70</v>
      </c>
      <c r="B124">
        <v>1</v>
      </c>
      <c r="C124">
        <v>2023</v>
      </c>
      <c r="D124" s="1" t="s">
        <v>32</v>
      </c>
      <c r="E124" s="84" t="s">
        <v>118</v>
      </c>
      <c r="F124" s="1">
        <v>25.4</v>
      </c>
      <c r="G124" s="1">
        <v>49.3</v>
      </c>
      <c r="H124" s="121">
        <v>48.9</v>
      </c>
    </row>
    <row r="125" spans="1:11" x14ac:dyDescent="0.25">
      <c r="A125" s="120" t="s">
        <v>72</v>
      </c>
      <c r="B125">
        <v>3</v>
      </c>
      <c r="C125">
        <v>2023</v>
      </c>
      <c r="D125" s="1" t="s">
        <v>32</v>
      </c>
      <c r="E125" s="84" t="s">
        <v>118</v>
      </c>
      <c r="F125" s="1">
        <v>25.3</v>
      </c>
      <c r="G125" s="1">
        <v>49</v>
      </c>
      <c r="H125" s="121">
        <v>50.5</v>
      </c>
    </row>
    <row r="126" spans="1:11" x14ac:dyDescent="0.25">
      <c r="A126" s="120" t="s">
        <v>132</v>
      </c>
      <c r="B126">
        <v>5</v>
      </c>
      <c r="C126">
        <v>2023</v>
      </c>
      <c r="D126" s="1" t="s">
        <v>32</v>
      </c>
      <c r="E126" s="84" t="s">
        <v>118</v>
      </c>
      <c r="F126" s="1">
        <v>25.9</v>
      </c>
      <c r="G126" s="1">
        <v>48.9</v>
      </c>
      <c r="H126" s="121">
        <v>50.4</v>
      </c>
    </row>
    <row r="127" spans="1:11" x14ac:dyDescent="0.25">
      <c r="A127" s="120" t="s">
        <v>64</v>
      </c>
      <c r="B127">
        <v>7</v>
      </c>
      <c r="C127">
        <v>2023</v>
      </c>
      <c r="D127" s="1" t="s">
        <v>32</v>
      </c>
      <c r="E127" s="84" t="s">
        <v>118</v>
      </c>
      <c r="F127" s="1">
        <v>23.6</v>
      </c>
      <c r="G127" s="1">
        <v>48.5</v>
      </c>
      <c r="H127" s="121">
        <v>50.2</v>
      </c>
    </row>
    <row r="128" spans="1:11" ht="15.75" thickBot="1" x14ac:dyDescent="0.3">
      <c r="A128" s="122" t="s">
        <v>65</v>
      </c>
      <c r="B128" s="123">
        <v>9</v>
      </c>
      <c r="C128" s="123">
        <v>2023</v>
      </c>
      <c r="D128" s="124" t="s">
        <v>32</v>
      </c>
      <c r="E128" s="84" t="s">
        <v>118</v>
      </c>
      <c r="F128" s="124">
        <v>20.2</v>
      </c>
      <c r="G128" s="124">
        <v>47.8</v>
      </c>
      <c r="H128" s="125">
        <v>52.3</v>
      </c>
    </row>
    <row r="129" spans="1:11" x14ac:dyDescent="0.25">
      <c r="A129" s="117" t="s">
        <v>49</v>
      </c>
      <c r="B129" s="116">
        <v>6</v>
      </c>
      <c r="C129" s="116">
        <v>2022</v>
      </c>
      <c r="D129" s="118" t="s">
        <v>59</v>
      </c>
      <c r="E129" s="84" t="s">
        <v>118</v>
      </c>
      <c r="F129" s="118">
        <v>31.8</v>
      </c>
      <c r="G129" s="118">
        <v>56.2</v>
      </c>
      <c r="H129" s="119">
        <v>54</v>
      </c>
      <c r="I129" s="118">
        <f>F137-F129</f>
        <v>-4.4000000000000021</v>
      </c>
      <c r="J129" s="118">
        <f t="shared" ref="J129:K129" si="14">G137-G129</f>
        <v>-5.6000000000000014</v>
      </c>
      <c r="K129" s="118">
        <f t="shared" si="14"/>
        <v>0.89999999999999858</v>
      </c>
    </row>
    <row r="130" spans="1:11" x14ac:dyDescent="0.25">
      <c r="A130" s="120" t="s">
        <v>64</v>
      </c>
      <c r="B130">
        <v>7</v>
      </c>
      <c r="C130">
        <v>2022</v>
      </c>
      <c r="D130" s="1" t="s">
        <v>59</v>
      </c>
      <c r="E130" s="84" t="s">
        <v>118</v>
      </c>
      <c r="F130" s="1">
        <v>28.8</v>
      </c>
      <c r="G130" s="1">
        <v>52.6</v>
      </c>
      <c r="H130" s="121">
        <v>50.7</v>
      </c>
    </row>
    <row r="131" spans="1:11" x14ac:dyDescent="0.25">
      <c r="A131" s="120" t="s">
        <v>65</v>
      </c>
      <c r="B131">
        <v>9</v>
      </c>
      <c r="C131">
        <v>2022</v>
      </c>
      <c r="D131" s="1" t="s">
        <v>59</v>
      </c>
      <c r="E131" s="84" t="s">
        <v>118</v>
      </c>
      <c r="F131" s="1">
        <v>27.6</v>
      </c>
      <c r="G131" s="1">
        <v>52</v>
      </c>
      <c r="H131" s="121">
        <v>50.2</v>
      </c>
    </row>
    <row r="132" spans="1:11" x14ac:dyDescent="0.25">
      <c r="A132" s="120" t="s">
        <v>67</v>
      </c>
      <c r="B132">
        <v>11</v>
      </c>
      <c r="C132">
        <v>2022</v>
      </c>
      <c r="D132" s="1" t="s">
        <v>59</v>
      </c>
      <c r="E132" s="84" t="s">
        <v>118</v>
      </c>
      <c r="F132" s="1">
        <v>27.4</v>
      </c>
      <c r="G132" s="1">
        <v>52.1</v>
      </c>
      <c r="H132" s="121">
        <v>49.8</v>
      </c>
    </row>
    <row r="133" spans="1:11" x14ac:dyDescent="0.25">
      <c r="A133" s="120" t="s">
        <v>70</v>
      </c>
      <c r="B133">
        <v>1</v>
      </c>
      <c r="C133">
        <v>2023</v>
      </c>
      <c r="D133" s="1" t="s">
        <v>59</v>
      </c>
      <c r="E133" s="84" t="s">
        <v>118</v>
      </c>
      <c r="F133" s="1">
        <v>27.2</v>
      </c>
      <c r="G133" s="1">
        <v>51.8</v>
      </c>
      <c r="H133" s="121">
        <v>50.2</v>
      </c>
    </row>
    <row r="134" spans="1:11" x14ac:dyDescent="0.25">
      <c r="A134" s="120" t="s">
        <v>72</v>
      </c>
      <c r="B134">
        <v>3</v>
      </c>
      <c r="C134">
        <v>2023</v>
      </c>
      <c r="D134" s="1" t="s">
        <v>59</v>
      </c>
      <c r="E134" s="84" t="s">
        <v>118</v>
      </c>
      <c r="F134" s="1">
        <v>28.5</v>
      </c>
      <c r="G134" s="1">
        <v>52.7</v>
      </c>
      <c r="H134" s="121">
        <v>52.8</v>
      </c>
    </row>
    <row r="135" spans="1:11" x14ac:dyDescent="0.25">
      <c r="A135" s="120" t="s">
        <v>132</v>
      </c>
      <c r="B135">
        <v>5</v>
      </c>
      <c r="C135">
        <v>2023</v>
      </c>
      <c r="D135" s="1" t="s">
        <v>59</v>
      </c>
      <c r="E135" s="84" t="s">
        <v>118</v>
      </c>
      <c r="F135" s="1">
        <v>28.6</v>
      </c>
      <c r="G135" s="1">
        <v>49.2</v>
      </c>
      <c r="H135" s="121">
        <v>54.1</v>
      </c>
    </row>
    <row r="136" spans="1:11" x14ac:dyDescent="0.25">
      <c r="A136" s="120" t="s">
        <v>64</v>
      </c>
      <c r="B136">
        <v>7</v>
      </c>
      <c r="C136">
        <v>2023</v>
      </c>
      <c r="D136" s="1" t="s">
        <v>59</v>
      </c>
      <c r="E136" s="84" t="s">
        <v>118</v>
      </c>
      <c r="F136" s="1">
        <v>28</v>
      </c>
      <c r="G136" s="1">
        <v>52.9</v>
      </c>
      <c r="H136" s="121">
        <v>54.5</v>
      </c>
    </row>
    <row r="137" spans="1:11" ht="15.75" thickBot="1" x14ac:dyDescent="0.3">
      <c r="A137" s="122" t="s">
        <v>65</v>
      </c>
      <c r="B137" s="123">
        <v>9</v>
      </c>
      <c r="C137" s="123">
        <v>2023</v>
      </c>
      <c r="D137" s="124" t="s">
        <v>59</v>
      </c>
      <c r="E137" s="84" t="s">
        <v>118</v>
      </c>
      <c r="F137" s="124">
        <v>27.4</v>
      </c>
      <c r="G137" s="124">
        <v>50.6</v>
      </c>
      <c r="H137" s="125">
        <v>54.9</v>
      </c>
    </row>
    <row r="138" spans="1:11" x14ac:dyDescent="0.25">
      <c r="A138" s="117" t="s">
        <v>7</v>
      </c>
      <c r="B138" s="116">
        <v>4</v>
      </c>
      <c r="C138" s="116">
        <v>2022</v>
      </c>
      <c r="D138" s="118" t="s">
        <v>33</v>
      </c>
      <c r="E138" s="84" t="s">
        <v>118</v>
      </c>
      <c r="F138" s="118">
        <v>31.6</v>
      </c>
      <c r="G138" s="118">
        <v>40.699999999999996</v>
      </c>
      <c r="H138" s="119">
        <v>51.800000000000004</v>
      </c>
      <c r="I138" s="118">
        <f>F147-F138</f>
        <v>-4.7000000000000028</v>
      </c>
      <c r="J138" s="118">
        <f t="shared" ref="J138:K138" si="15">G147-G138</f>
        <v>4.9000000000000057</v>
      </c>
      <c r="K138" s="118">
        <f t="shared" si="15"/>
        <v>2.8999999999999986</v>
      </c>
    </row>
    <row r="139" spans="1:11" x14ac:dyDescent="0.25">
      <c r="A139" s="120" t="s">
        <v>49</v>
      </c>
      <c r="B139">
        <v>6</v>
      </c>
      <c r="C139">
        <v>2022</v>
      </c>
      <c r="D139" s="1" t="s">
        <v>33</v>
      </c>
      <c r="E139" s="84" t="s">
        <v>118</v>
      </c>
      <c r="F139" s="1">
        <v>30</v>
      </c>
      <c r="G139" s="1">
        <v>46.5</v>
      </c>
      <c r="H139" s="121">
        <v>50.5</v>
      </c>
    </row>
    <row r="140" spans="1:11" x14ac:dyDescent="0.25">
      <c r="A140" s="120" t="s">
        <v>64</v>
      </c>
      <c r="B140">
        <v>7</v>
      </c>
      <c r="C140">
        <v>2022</v>
      </c>
      <c r="D140" s="1" t="s">
        <v>33</v>
      </c>
      <c r="E140" s="84" t="s">
        <v>118</v>
      </c>
      <c r="F140" s="1">
        <v>29.1</v>
      </c>
      <c r="G140" s="1">
        <v>46.4</v>
      </c>
      <c r="H140" s="121">
        <v>54.1</v>
      </c>
    </row>
    <row r="141" spans="1:11" x14ac:dyDescent="0.25">
      <c r="A141" s="120" t="s">
        <v>65</v>
      </c>
      <c r="B141">
        <v>9</v>
      </c>
      <c r="C141">
        <v>2022</v>
      </c>
      <c r="D141" s="1" t="s">
        <v>33</v>
      </c>
      <c r="E141" s="84" t="s">
        <v>118</v>
      </c>
      <c r="F141" s="1">
        <v>31.4</v>
      </c>
      <c r="G141" s="1">
        <v>49.5</v>
      </c>
      <c r="H141" s="121">
        <v>47.2</v>
      </c>
    </row>
    <row r="142" spans="1:11" x14ac:dyDescent="0.25">
      <c r="A142" s="120" t="s">
        <v>67</v>
      </c>
      <c r="B142">
        <v>11</v>
      </c>
      <c r="C142">
        <v>2022</v>
      </c>
      <c r="D142" s="1" t="s">
        <v>33</v>
      </c>
      <c r="E142" s="84" t="s">
        <v>118</v>
      </c>
      <c r="F142" s="1">
        <v>27.8</v>
      </c>
      <c r="G142" s="1">
        <v>45.4</v>
      </c>
      <c r="H142" s="121">
        <v>55.6</v>
      </c>
    </row>
    <row r="143" spans="1:11" x14ac:dyDescent="0.25">
      <c r="A143" s="120" t="s">
        <v>70</v>
      </c>
      <c r="B143">
        <v>1</v>
      </c>
      <c r="C143">
        <v>2023</v>
      </c>
      <c r="D143" s="1" t="s">
        <v>33</v>
      </c>
      <c r="E143" s="84" t="s">
        <v>118</v>
      </c>
      <c r="F143" s="1">
        <v>27.7</v>
      </c>
      <c r="G143" s="1">
        <v>45.6</v>
      </c>
      <c r="H143" s="121">
        <v>56.1</v>
      </c>
    </row>
    <row r="144" spans="1:11" x14ac:dyDescent="0.25">
      <c r="A144" s="120" t="s">
        <v>72</v>
      </c>
      <c r="B144">
        <v>3</v>
      </c>
      <c r="C144">
        <v>2023</v>
      </c>
      <c r="D144" s="1" t="s">
        <v>33</v>
      </c>
      <c r="E144" s="84" t="s">
        <v>118</v>
      </c>
      <c r="F144" s="1">
        <v>27.7</v>
      </c>
      <c r="G144" s="1">
        <v>47.4</v>
      </c>
      <c r="H144" s="121">
        <v>55.5</v>
      </c>
    </row>
    <row r="145" spans="1:11" x14ac:dyDescent="0.25">
      <c r="A145" s="120" t="s">
        <v>132</v>
      </c>
      <c r="B145">
        <v>5</v>
      </c>
      <c r="C145">
        <v>2023</v>
      </c>
      <c r="D145" s="1" t="s">
        <v>33</v>
      </c>
      <c r="E145" s="84" t="s">
        <v>118</v>
      </c>
      <c r="F145" s="1">
        <v>27.6</v>
      </c>
      <c r="G145" s="1">
        <v>47.4</v>
      </c>
      <c r="H145" s="121">
        <v>53.8</v>
      </c>
    </row>
    <row r="146" spans="1:11" x14ac:dyDescent="0.25">
      <c r="A146" s="120" t="s">
        <v>64</v>
      </c>
      <c r="B146">
        <v>7</v>
      </c>
      <c r="C146">
        <v>2023</v>
      </c>
      <c r="D146" s="1" t="s">
        <v>33</v>
      </c>
      <c r="E146" s="84" t="s">
        <v>118</v>
      </c>
      <c r="F146" s="1">
        <v>27.5</v>
      </c>
      <c r="G146" s="1">
        <v>47</v>
      </c>
      <c r="H146" s="121">
        <v>53.6</v>
      </c>
    </row>
    <row r="147" spans="1:11" ht="15.75" thickBot="1" x14ac:dyDescent="0.3">
      <c r="A147" s="122" t="s">
        <v>65</v>
      </c>
      <c r="B147" s="123">
        <v>9</v>
      </c>
      <c r="C147" s="123">
        <v>2023</v>
      </c>
      <c r="D147" s="124" t="s">
        <v>33</v>
      </c>
      <c r="E147" s="84" t="s">
        <v>118</v>
      </c>
      <c r="F147" s="124">
        <v>26.9</v>
      </c>
      <c r="G147" s="124">
        <v>45.6</v>
      </c>
      <c r="H147" s="125">
        <v>54.7</v>
      </c>
    </row>
    <row r="148" spans="1:11" x14ac:dyDescent="0.25">
      <c r="A148" s="117" t="s">
        <v>7</v>
      </c>
      <c r="B148" s="116">
        <v>4</v>
      </c>
      <c r="C148" s="116">
        <v>2022</v>
      </c>
      <c r="D148" s="118" t="s">
        <v>31</v>
      </c>
      <c r="E148" s="84" t="s">
        <v>118</v>
      </c>
      <c r="F148" s="118">
        <v>24.2</v>
      </c>
      <c r="G148" s="118">
        <v>51.1</v>
      </c>
      <c r="H148" s="119">
        <v>49.7</v>
      </c>
      <c r="I148" s="118">
        <f>F157-F148</f>
        <v>-6.8999999999999986</v>
      </c>
      <c r="J148" s="118">
        <f t="shared" ref="J148:K148" si="16">G157-G148</f>
        <v>8.1999999999999957</v>
      </c>
      <c r="K148" s="118">
        <f t="shared" si="16"/>
        <v>8.7999999999999972</v>
      </c>
    </row>
    <row r="149" spans="1:11" x14ac:dyDescent="0.25">
      <c r="A149" s="120" t="s">
        <v>49</v>
      </c>
      <c r="B149">
        <v>6</v>
      </c>
      <c r="C149">
        <v>2022</v>
      </c>
      <c r="D149" s="1" t="s">
        <v>31</v>
      </c>
      <c r="E149" s="84" t="s">
        <v>118</v>
      </c>
      <c r="F149" s="1">
        <v>21.8</v>
      </c>
      <c r="G149" s="1">
        <v>48.3</v>
      </c>
      <c r="H149" s="121">
        <v>47</v>
      </c>
    </row>
    <row r="150" spans="1:11" x14ac:dyDescent="0.25">
      <c r="A150" s="120" t="s">
        <v>64</v>
      </c>
      <c r="B150">
        <v>7</v>
      </c>
      <c r="C150">
        <v>2022</v>
      </c>
      <c r="D150" s="1" t="s">
        <v>31</v>
      </c>
      <c r="E150" s="84" t="s">
        <v>118</v>
      </c>
      <c r="F150" s="1">
        <v>22.1</v>
      </c>
      <c r="G150" s="1">
        <v>49.9</v>
      </c>
      <c r="H150" s="121">
        <v>48</v>
      </c>
    </row>
    <row r="151" spans="1:11" x14ac:dyDescent="0.25">
      <c r="A151" s="120" t="s">
        <v>65</v>
      </c>
      <c r="B151">
        <v>9</v>
      </c>
      <c r="C151">
        <v>2022</v>
      </c>
      <c r="D151" s="1" t="s">
        <v>31</v>
      </c>
      <c r="E151" s="84" t="s">
        <v>118</v>
      </c>
      <c r="F151" s="1">
        <v>20.399999999999999</v>
      </c>
      <c r="G151" s="1">
        <v>49.5</v>
      </c>
      <c r="H151" s="121">
        <v>49.5</v>
      </c>
    </row>
    <row r="152" spans="1:11" x14ac:dyDescent="0.25">
      <c r="A152" s="120" t="s">
        <v>67</v>
      </c>
      <c r="B152">
        <v>11</v>
      </c>
      <c r="C152">
        <v>2022</v>
      </c>
      <c r="D152" s="1" t="s">
        <v>31</v>
      </c>
      <c r="E152" s="84" t="s">
        <v>118</v>
      </c>
      <c r="F152" s="1">
        <v>20.3</v>
      </c>
      <c r="G152" s="1">
        <v>49.2</v>
      </c>
      <c r="H152" s="121">
        <v>38.6</v>
      </c>
    </row>
    <row r="153" spans="1:11" x14ac:dyDescent="0.25">
      <c r="A153" s="120" t="s">
        <v>70</v>
      </c>
      <c r="B153">
        <v>1</v>
      </c>
      <c r="C153">
        <v>2023</v>
      </c>
      <c r="D153" s="1" t="s">
        <v>31</v>
      </c>
      <c r="E153" s="84" t="s">
        <v>118</v>
      </c>
      <c r="F153" s="1">
        <v>29.3</v>
      </c>
      <c r="G153" s="1">
        <v>49.1</v>
      </c>
      <c r="H153" s="121">
        <v>49.6</v>
      </c>
    </row>
    <row r="154" spans="1:11" x14ac:dyDescent="0.25">
      <c r="A154" s="120" t="s">
        <v>72</v>
      </c>
      <c r="B154">
        <v>3</v>
      </c>
      <c r="C154">
        <v>2023</v>
      </c>
      <c r="D154" s="1" t="s">
        <v>31</v>
      </c>
      <c r="E154" s="84" t="s">
        <v>118</v>
      </c>
      <c r="F154" s="1">
        <v>20.100000000000001</v>
      </c>
      <c r="G154" s="1">
        <v>49.6</v>
      </c>
      <c r="H154" s="121">
        <v>31.6</v>
      </c>
    </row>
    <row r="155" spans="1:11" x14ac:dyDescent="0.25">
      <c r="A155" s="120" t="s">
        <v>132</v>
      </c>
      <c r="B155">
        <v>5</v>
      </c>
      <c r="C155">
        <v>2023</v>
      </c>
      <c r="D155" s="1" t="s">
        <v>31</v>
      </c>
      <c r="E155" s="84" t="s">
        <v>118</v>
      </c>
      <c r="F155" s="1">
        <v>19</v>
      </c>
      <c r="G155" s="1">
        <v>49.5</v>
      </c>
      <c r="H155" s="121">
        <v>51.4</v>
      </c>
    </row>
    <row r="156" spans="1:11" x14ac:dyDescent="0.25">
      <c r="A156" s="120" t="s">
        <v>64</v>
      </c>
      <c r="B156">
        <v>7</v>
      </c>
      <c r="C156">
        <v>2023</v>
      </c>
      <c r="D156" s="1" t="s">
        <v>31</v>
      </c>
      <c r="E156" s="84" t="s">
        <v>118</v>
      </c>
      <c r="F156" s="1">
        <v>19.100000000000001</v>
      </c>
      <c r="G156" s="1">
        <v>49.4</v>
      </c>
      <c r="H156" s="121">
        <v>51.5</v>
      </c>
    </row>
    <row r="157" spans="1:11" ht="15.75" thickBot="1" x14ac:dyDescent="0.3">
      <c r="A157" s="122" t="s">
        <v>65</v>
      </c>
      <c r="B157" s="123">
        <v>9</v>
      </c>
      <c r="C157" s="123">
        <v>2023</v>
      </c>
      <c r="D157" s="124" t="s">
        <v>31</v>
      </c>
      <c r="E157" s="84" t="s">
        <v>118</v>
      </c>
      <c r="F157" s="124">
        <v>17.3</v>
      </c>
      <c r="G157" s="124">
        <v>59.3</v>
      </c>
      <c r="H157" s="125">
        <v>58.5</v>
      </c>
    </row>
    <row r="158" spans="1:11" x14ac:dyDescent="0.25">
      <c r="A158" s="117" t="s">
        <v>7</v>
      </c>
      <c r="B158" s="116">
        <v>4</v>
      </c>
      <c r="C158" s="116">
        <v>2022</v>
      </c>
      <c r="D158" s="118" t="s">
        <v>30</v>
      </c>
      <c r="E158" s="84" t="s">
        <v>118</v>
      </c>
      <c r="F158" s="118">
        <v>28.299999999999997</v>
      </c>
      <c r="G158" s="118">
        <v>50.1</v>
      </c>
      <c r="H158" s="119">
        <v>53.6</v>
      </c>
      <c r="I158" s="118">
        <f>F167-F158</f>
        <v>-3.1999999999999957</v>
      </c>
      <c r="J158" s="118">
        <f t="shared" ref="J158:K158" si="17">G167-G158</f>
        <v>-3.3000000000000043</v>
      </c>
      <c r="K158" s="118">
        <f t="shared" si="17"/>
        <v>-3.1000000000000014</v>
      </c>
    </row>
    <row r="159" spans="1:11" x14ac:dyDescent="0.25">
      <c r="A159" s="120" t="s">
        <v>49</v>
      </c>
      <c r="B159">
        <v>6</v>
      </c>
      <c r="C159">
        <v>2022</v>
      </c>
      <c r="D159" s="1" t="s">
        <v>30</v>
      </c>
      <c r="E159" s="84" t="s">
        <v>118</v>
      </c>
      <c r="F159" s="1">
        <v>24.6</v>
      </c>
      <c r="G159" s="1">
        <v>47</v>
      </c>
      <c r="H159" s="121">
        <v>56.000000000000007</v>
      </c>
    </row>
    <row r="160" spans="1:11" x14ac:dyDescent="0.25">
      <c r="A160" s="120" t="s">
        <v>64</v>
      </c>
      <c r="B160">
        <v>7</v>
      </c>
      <c r="C160">
        <v>2022</v>
      </c>
      <c r="D160" s="1" t="s">
        <v>30</v>
      </c>
      <c r="E160" s="84" t="s">
        <v>118</v>
      </c>
      <c r="F160" s="1">
        <v>25.1</v>
      </c>
      <c r="G160" s="1">
        <v>48.3</v>
      </c>
      <c r="H160" s="121">
        <v>50</v>
      </c>
    </row>
    <row r="161" spans="1:11" x14ac:dyDescent="0.25">
      <c r="A161" s="120" t="s">
        <v>65</v>
      </c>
      <c r="B161">
        <v>9</v>
      </c>
      <c r="C161">
        <v>2022</v>
      </c>
      <c r="D161" s="1" t="s">
        <v>30</v>
      </c>
      <c r="E161" s="84" t="s">
        <v>118</v>
      </c>
      <c r="F161" s="1">
        <v>24.5</v>
      </c>
      <c r="G161" s="1">
        <v>47.7</v>
      </c>
      <c r="H161" s="121">
        <v>48.3</v>
      </c>
    </row>
    <row r="162" spans="1:11" x14ac:dyDescent="0.25">
      <c r="A162" s="120" t="s">
        <v>67</v>
      </c>
      <c r="B162">
        <v>11</v>
      </c>
      <c r="C162">
        <v>2022</v>
      </c>
      <c r="D162" s="1" t="s">
        <v>30</v>
      </c>
      <c r="E162" s="84" t="s">
        <v>118</v>
      </c>
      <c r="F162" s="1">
        <v>24.9</v>
      </c>
      <c r="G162" s="1">
        <v>49.3</v>
      </c>
      <c r="H162" s="121">
        <v>47</v>
      </c>
    </row>
    <row r="163" spans="1:11" x14ac:dyDescent="0.25">
      <c r="A163" s="120" t="s">
        <v>70</v>
      </c>
      <c r="B163">
        <v>1</v>
      </c>
      <c r="C163">
        <v>2023</v>
      </c>
      <c r="D163" s="1" t="s">
        <v>30</v>
      </c>
      <c r="E163" s="84" t="s">
        <v>118</v>
      </c>
      <c r="F163" s="1">
        <v>24.4</v>
      </c>
      <c r="G163" s="1">
        <v>47.3</v>
      </c>
      <c r="H163" s="121">
        <v>47.3</v>
      </c>
    </row>
    <row r="164" spans="1:11" x14ac:dyDescent="0.25">
      <c r="A164" s="120" t="s">
        <v>72</v>
      </c>
      <c r="B164">
        <v>3</v>
      </c>
      <c r="C164">
        <v>2023</v>
      </c>
      <c r="D164" s="1" t="s">
        <v>30</v>
      </c>
      <c r="E164" s="84" t="s">
        <v>118</v>
      </c>
      <c r="F164" s="1">
        <v>25.1</v>
      </c>
      <c r="G164" s="1">
        <v>47.7</v>
      </c>
      <c r="H164" s="121">
        <v>49.7</v>
      </c>
    </row>
    <row r="165" spans="1:11" x14ac:dyDescent="0.25">
      <c r="A165" s="120" t="s">
        <v>132</v>
      </c>
      <c r="B165">
        <v>5</v>
      </c>
      <c r="C165">
        <v>2023</v>
      </c>
      <c r="D165" s="1" t="s">
        <v>30</v>
      </c>
      <c r="E165" s="84" t="s">
        <v>118</v>
      </c>
      <c r="F165" s="1">
        <v>25.4</v>
      </c>
      <c r="G165" s="1">
        <v>48</v>
      </c>
      <c r="H165" s="121">
        <v>49.9</v>
      </c>
    </row>
    <row r="166" spans="1:11" x14ac:dyDescent="0.25">
      <c r="A166" s="120" t="s">
        <v>64</v>
      </c>
      <c r="B166">
        <v>7</v>
      </c>
      <c r="C166">
        <v>2023</v>
      </c>
      <c r="D166" s="1" t="s">
        <v>30</v>
      </c>
      <c r="E166" s="84" t="s">
        <v>118</v>
      </c>
      <c r="F166" s="1">
        <v>24.9</v>
      </c>
      <c r="G166" s="1">
        <v>47.7</v>
      </c>
      <c r="H166" s="121">
        <v>50.1</v>
      </c>
    </row>
    <row r="167" spans="1:11" ht="15.75" thickBot="1" x14ac:dyDescent="0.3">
      <c r="A167" s="122" t="s">
        <v>65</v>
      </c>
      <c r="B167" s="123">
        <v>9</v>
      </c>
      <c r="C167" s="123">
        <v>2023</v>
      </c>
      <c r="D167" s="124" t="s">
        <v>30</v>
      </c>
      <c r="E167" s="84" t="s">
        <v>118</v>
      </c>
      <c r="F167" s="124">
        <v>25.1</v>
      </c>
      <c r="G167" s="124">
        <v>46.8</v>
      </c>
      <c r="H167" s="125">
        <v>50.5</v>
      </c>
    </row>
    <row r="168" spans="1:11" x14ac:dyDescent="0.25">
      <c r="A168" s="117" t="s">
        <v>7</v>
      </c>
      <c r="B168" s="116">
        <v>4</v>
      </c>
      <c r="C168" s="116">
        <v>2022</v>
      </c>
      <c r="D168" s="118" t="s">
        <v>28</v>
      </c>
      <c r="E168" s="84" t="s">
        <v>118</v>
      </c>
      <c r="F168" s="118">
        <v>22.400000000000002</v>
      </c>
      <c r="G168" s="118">
        <v>56.100000000000009</v>
      </c>
      <c r="H168" s="119">
        <v>37.200000000000003</v>
      </c>
      <c r="I168" s="118">
        <f>F177-F168</f>
        <v>-6.0000000000000036</v>
      </c>
      <c r="J168" s="118">
        <f t="shared" ref="J168:K168" si="18">G177-G168</f>
        <v>-4.5000000000000071</v>
      </c>
      <c r="K168" s="118">
        <f t="shared" si="18"/>
        <v>5.2999999999999972</v>
      </c>
    </row>
    <row r="169" spans="1:11" x14ac:dyDescent="0.25">
      <c r="A169" s="120" t="s">
        <v>49</v>
      </c>
      <c r="B169">
        <v>6</v>
      </c>
      <c r="C169">
        <v>2022</v>
      </c>
      <c r="D169" s="1" t="s">
        <v>28</v>
      </c>
      <c r="E169" s="84" t="s">
        <v>118</v>
      </c>
      <c r="F169" s="1">
        <v>20</v>
      </c>
      <c r="G169" s="1">
        <v>53.5</v>
      </c>
      <c r="H169" s="121">
        <v>35.299999999999997</v>
      </c>
    </row>
    <row r="170" spans="1:11" x14ac:dyDescent="0.25">
      <c r="A170" s="120" t="s">
        <v>64</v>
      </c>
      <c r="B170">
        <v>7</v>
      </c>
      <c r="C170">
        <v>2022</v>
      </c>
      <c r="D170" s="1" t="s">
        <v>28</v>
      </c>
      <c r="E170" s="84" t="s">
        <v>118</v>
      </c>
      <c r="F170" s="1">
        <v>18.7</v>
      </c>
      <c r="G170" s="1">
        <v>53.1</v>
      </c>
      <c r="H170" s="121">
        <v>34.1</v>
      </c>
    </row>
    <row r="171" spans="1:11" x14ac:dyDescent="0.25">
      <c r="A171" s="120" t="s">
        <v>65</v>
      </c>
      <c r="B171">
        <v>9</v>
      </c>
      <c r="C171">
        <v>2022</v>
      </c>
      <c r="D171" s="1" t="s">
        <v>28</v>
      </c>
      <c r="E171" s="84" t="s">
        <v>118</v>
      </c>
      <c r="F171" s="1">
        <v>17.5</v>
      </c>
      <c r="G171" s="1">
        <v>52.2</v>
      </c>
      <c r="H171" s="121">
        <v>33.5</v>
      </c>
    </row>
    <row r="172" spans="1:11" x14ac:dyDescent="0.25">
      <c r="A172" s="120" t="s">
        <v>67</v>
      </c>
      <c r="B172">
        <v>11</v>
      </c>
      <c r="C172">
        <v>2022</v>
      </c>
      <c r="D172" s="1" t="s">
        <v>28</v>
      </c>
      <c r="E172" s="84" t="s">
        <v>118</v>
      </c>
      <c r="F172" s="1">
        <v>17</v>
      </c>
      <c r="G172" s="1">
        <v>52.1</v>
      </c>
      <c r="H172" s="121">
        <v>32.700000000000003</v>
      </c>
    </row>
    <row r="173" spans="1:11" x14ac:dyDescent="0.25">
      <c r="A173" s="120" t="s">
        <v>70</v>
      </c>
      <c r="B173">
        <v>1</v>
      </c>
      <c r="C173">
        <v>2023</v>
      </c>
      <c r="D173" s="1" t="s">
        <v>28</v>
      </c>
      <c r="E173" s="84" t="s">
        <v>118</v>
      </c>
      <c r="F173" s="1">
        <v>17.399999999999999</v>
      </c>
      <c r="G173" s="1">
        <v>52.7</v>
      </c>
      <c r="H173" s="121">
        <v>34.4</v>
      </c>
    </row>
    <row r="174" spans="1:11" x14ac:dyDescent="0.25">
      <c r="A174" s="120" t="s">
        <v>72</v>
      </c>
      <c r="B174">
        <v>3</v>
      </c>
      <c r="C174">
        <v>2023</v>
      </c>
      <c r="D174" s="1" t="s">
        <v>28</v>
      </c>
      <c r="E174" s="84" t="s">
        <v>118</v>
      </c>
      <c r="F174" s="1">
        <v>17.7</v>
      </c>
      <c r="G174" s="1">
        <v>53.1</v>
      </c>
      <c r="H174" s="121">
        <v>36</v>
      </c>
    </row>
    <row r="175" spans="1:11" x14ac:dyDescent="0.25">
      <c r="A175" s="120" t="s">
        <v>132</v>
      </c>
      <c r="B175">
        <v>5</v>
      </c>
      <c r="C175">
        <v>2023</v>
      </c>
      <c r="D175" s="1" t="s">
        <v>28</v>
      </c>
      <c r="E175" s="84" t="s">
        <v>118</v>
      </c>
      <c r="F175" s="1">
        <v>17.8</v>
      </c>
      <c r="G175" s="1">
        <v>53.2</v>
      </c>
      <c r="H175" s="121">
        <v>36.799999999999997</v>
      </c>
    </row>
    <row r="176" spans="1:11" x14ac:dyDescent="0.25">
      <c r="A176" s="120" t="s">
        <v>64</v>
      </c>
      <c r="B176">
        <v>7</v>
      </c>
      <c r="C176">
        <v>2023</v>
      </c>
      <c r="D176" s="1" t="s">
        <v>28</v>
      </c>
      <c r="E176" s="84" t="s">
        <v>118</v>
      </c>
      <c r="F176" s="1">
        <v>17.399999999999999</v>
      </c>
      <c r="G176" s="1">
        <v>53</v>
      </c>
      <c r="H176" s="121">
        <v>38.4</v>
      </c>
    </row>
    <row r="177" spans="1:11" ht="15.75" thickBot="1" x14ac:dyDescent="0.3">
      <c r="A177" s="122" t="s">
        <v>65</v>
      </c>
      <c r="B177" s="123">
        <v>9</v>
      </c>
      <c r="C177" s="123">
        <v>2023</v>
      </c>
      <c r="D177" s="124" t="s">
        <v>28</v>
      </c>
      <c r="E177" s="84" t="s">
        <v>118</v>
      </c>
      <c r="F177" s="124">
        <v>16.399999999999999</v>
      </c>
      <c r="G177" s="124">
        <v>51.6</v>
      </c>
      <c r="H177" s="125">
        <v>42.5</v>
      </c>
    </row>
    <row r="178" spans="1:11" x14ac:dyDescent="0.25">
      <c r="A178" s="117" t="s">
        <v>7</v>
      </c>
      <c r="B178" s="116">
        <v>4</v>
      </c>
      <c r="C178" s="116">
        <v>2022</v>
      </c>
      <c r="D178" s="118" t="s">
        <v>29</v>
      </c>
      <c r="E178" s="84" t="s">
        <v>118</v>
      </c>
      <c r="F178" s="118">
        <v>27.400000000000002</v>
      </c>
      <c r="G178" s="118">
        <v>56.3</v>
      </c>
      <c r="H178" s="119">
        <v>50.4</v>
      </c>
      <c r="I178" s="118">
        <f>F187-F178</f>
        <v>-7.0000000000000036</v>
      </c>
      <c r="J178" s="118">
        <f t="shared" ref="J178:K178" si="19">G187-G178</f>
        <v>-13</v>
      </c>
      <c r="K178" s="118">
        <f t="shared" si="19"/>
        <v>-2.1000000000000014</v>
      </c>
    </row>
    <row r="179" spans="1:11" x14ac:dyDescent="0.25">
      <c r="A179" s="120" t="s">
        <v>49</v>
      </c>
      <c r="B179">
        <v>6</v>
      </c>
      <c r="C179">
        <v>2022</v>
      </c>
      <c r="D179" s="1" t="s">
        <v>29</v>
      </c>
      <c r="E179" s="84" t="s">
        <v>118</v>
      </c>
      <c r="F179" s="1">
        <v>25</v>
      </c>
      <c r="G179" s="1">
        <v>50.9</v>
      </c>
      <c r="H179" s="121">
        <v>47.4</v>
      </c>
    </row>
    <row r="180" spans="1:11" x14ac:dyDescent="0.25">
      <c r="A180" s="120" t="s">
        <v>64</v>
      </c>
      <c r="B180">
        <v>7</v>
      </c>
      <c r="C180">
        <v>2022</v>
      </c>
      <c r="D180" s="1" t="s">
        <v>29</v>
      </c>
      <c r="E180" s="84" t="s">
        <v>118</v>
      </c>
      <c r="F180" s="1">
        <v>85.2</v>
      </c>
      <c r="G180" s="1">
        <v>58.4</v>
      </c>
      <c r="H180" s="121">
        <v>63.8</v>
      </c>
    </row>
    <row r="181" spans="1:11" x14ac:dyDescent="0.25">
      <c r="A181" s="120" t="s">
        <v>65</v>
      </c>
      <c r="B181">
        <v>9</v>
      </c>
      <c r="C181">
        <v>2022</v>
      </c>
      <c r="D181" s="1" t="s">
        <v>29</v>
      </c>
      <c r="E181" s="84" t="s">
        <v>118</v>
      </c>
      <c r="F181" s="1">
        <v>22.4</v>
      </c>
      <c r="G181" s="1">
        <v>47.7</v>
      </c>
      <c r="H181" s="121">
        <v>46.6</v>
      </c>
    </row>
    <row r="182" spans="1:11" x14ac:dyDescent="0.25">
      <c r="A182" s="120" t="s">
        <v>67</v>
      </c>
      <c r="B182">
        <v>11</v>
      </c>
      <c r="C182">
        <v>2022</v>
      </c>
      <c r="D182" s="1" t="s">
        <v>29</v>
      </c>
      <c r="E182" s="84" t="s">
        <v>118</v>
      </c>
      <c r="F182" s="1">
        <v>17.399999999999999</v>
      </c>
      <c r="G182" s="1">
        <v>47.2</v>
      </c>
      <c r="H182" s="121">
        <v>46.4</v>
      </c>
    </row>
    <row r="183" spans="1:11" x14ac:dyDescent="0.25">
      <c r="A183" s="120" t="s">
        <v>70</v>
      </c>
      <c r="B183">
        <v>1</v>
      </c>
      <c r="C183">
        <v>2023</v>
      </c>
      <c r="D183" s="1" t="s">
        <v>29</v>
      </c>
      <c r="E183" s="84" t="s">
        <v>118</v>
      </c>
      <c r="F183" s="1">
        <v>14.8</v>
      </c>
      <c r="G183" s="1">
        <v>45</v>
      </c>
      <c r="H183" s="121">
        <v>46.3</v>
      </c>
    </row>
    <row r="184" spans="1:11" x14ac:dyDescent="0.25">
      <c r="A184" s="120" t="s">
        <v>72</v>
      </c>
      <c r="B184">
        <v>3</v>
      </c>
      <c r="C184">
        <v>2023</v>
      </c>
      <c r="D184" s="1" t="s">
        <v>29</v>
      </c>
      <c r="E184" s="84" t="s">
        <v>118</v>
      </c>
      <c r="F184" s="1">
        <v>20.8</v>
      </c>
      <c r="G184" s="1">
        <v>43.1</v>
      </c>
      <c r="H184" s="121">
        <v>47.4</v>
      </c>
    </row>
    <row r="185" spans="1:11" x14ac:dyDescent="0.25">
      <c r="A185" s="120" t="s">
        <v>132</v>
      </c>
      <c r="B185">
        <v>5</v>
      </c>
      <c r="C185">
        <v>2023</v>
      </c>
      <c r="D185" s="1" t="s">
        <v>29</v>
      </c>
      <c r="E185" s="84" t="s">
        <v>118</v>
      </c>
      <c r="F185" s="1">
        <v>21.6</v>
      </c>
      <c r="G185" s="1">
        <v>42.9</v>
      </c>
      <c r="H185" s="121">
        <v>48.4</v>
      </c>
    </row>
    <row r="186" spans="1:11" x14ac:dyDescent="0.25">
      <c r="A186" s="120" t="s">
        <v>64</v>
      </c>
      <c r="B186">
        <v>7</v>
      </c>
      <c r="C186">
        <v>2023</v>
      </c>
      <c r="D186" s="1" t="s">
        <v>29</v>
      </c>
      <c r="E186" s="84" t="s">
        <v>118</v>
      </c>
      <c r="F186" s="1">
        <v>21.4</v>
      </c>
      <c r="G186" s="1">
        <v>43</v>
      </c>
      <c r="H186" s="121">
        <v>49.1</v>
      </c>
    </row>
    <row r="187" spans="1:11" ht="15.75" thickBot="1" x14ac:dyDescent="0.3">
      <c r="A187" s="122" t="s">
        <v>65</v>
      </c>
      <c r="B187" s="123">
        <v>9</v>
      </c>
      <c r="C187" s="123">
        <v>2023</v>
      </c>
      <c r="D187" s="124" t="s">
        <v>29</v>
      </c>
      <c r="E187" s="84" t="s">
        <v>118</v>
      </c>
      <c r="F187" s="124">
        <v>20.399999999999999</v>
      </c>
      <c r="G187" s="124">
        <v>43.3</v>
      </c>
      <c r="H187" s="125">
        <v>48.3</v>
      </c>
    </row>
    <row r="188" spans="1:11" x14ac:dyDescent="0.25">
      <c r="A188" s="117" t="s">
        <v>7</v>
      </c>
      <c r="B188" s="116">
        <v>4</v>
      </c>
      <c r="C188" s="116">
        <v>2022</v>
      </c>
      <c r="D188" s="118" t="s">
        <v>27</v>
      </c>
      <c r="E188" s="84" t="s">
        <v>118</v>
      </c>
      <c r="F188" s="118">
        <v>25.8</v>
      </c>
      <c r="G188" s="118">
        <v>63.6</v>
      </c>
      <c r="H188" s="119">
        <v>51.800000000000004</v>
      </c>
      <c r="I188" s="118">
        <f>F197-F188</f>
        <v>-6.1999999999999993</v>
      </c>
      <c r="J188" s="118">
        <f t="shared" ref="J188:K188" si="20">G197-G188</f>
        <v>-4.3999999999999986</v>
      </c>
      <c r="K188" s="118">
        <f t="shared" si="20"/>
        <v>5.9999999999999929</v>
      </c>
    </row>
    <row r="189" spans="1:11" x14ac:dyDescent="0.25">
      <c r="A189" s="120" t="s">
        <v>49</v>
      </c>
      <c r="B189">
        <v>6</v>
      </c>
      <c r="C189">
        <v>2022</v>
      </c>
      <c r="D189" s="1" t="s">
        <v>27</v>
      </c>
      <c r="E189" s="84" t="s">
        <v>118</v>
      </c>
      <c r="F189" s="1">
        <v>23.7</v>
      </c>
      <c r="G189" s="1">
        <v>61.3</v>
      </c>
      <c r="H189" s="121">
        <v>49.6</v>
      </c>
    </row>
    <row r="190" spans="1:11" x14ac:dyDescent="0.25">
      <c r="A190" s="120" t="s">
        <v>64</v>
      </c>
      <c r="B190">
        <v>7</v>
      </c>
      <c r="C190">
        <v>2022</v>
      </c>
      <c r="D190" s="1" t="s">
        <v>27</v>
      </c>
      <c r="E190" s="84" t="s">
        <v>118</v>
      </c>
      <c r="F190" s="1">
        <v>23.1</v>
      </c>
      <c r="G190" s="1">
        <v>60.9</v>
      </c>
      <c r="H190" s="121">
        <v>48.2</v>
      </c>
    </row>
    <row r="191" spans="1:11" x14ac:dyDescent="0.25">
      <c r="A191" s="120" t="s">
        <v>65</v>
      </c>
      <c r="B191">
        <v>9</v>
      </c>
      <c r="C191">
        <v>2022</v>
      </c>
      <c r="D191" s="1" t="s">
        <v>27</v>
      </c>
      <c r="E191" s="84" t="s">
        <v>118</v>
      </c>
      <c r="F191" s="1">
        <v>22.1</v>
      </c>
      <c r="G191" s="1">
        <v>59.9</v>
      </c>
      <c r="H191" s="121">
        <v>46.8</v>
      </c>
    </row>
    <row r="192" spans="1:11" x14ac:dyDescent="0.25">
      <c r="A192" s="120" t="s">
        <v>67</v>
      </c>
      <c r="B192">
        <v>11</v>
      </c>
      <c r="C192">
        <v>2022</v>
      </c>
      <c r="D192" s="1" t="s">
        <v>27</v>
      </c>
      <c r="E192" s="84" t="s">
        <v>118</v>
      </c>
      <c r="F192" s="1">
        <v>22</v>
      </c>
      <c r="G192" s="1">
        <v>60</v>
      </c>
      <c r="H192" s="121">
        <v>46.1</v>
      </c>
    </row>
    <row r="193" spans="1:11" x14ac:dyDescent="0.25">
      <c r="A193" s="120" t="s">
        <v>70</v>
      </c>
      <c r="B193">
        <v>1</v>
      </c>
      <c r="C193">
        <v>2023</v>
      </c>
      <c r="D193" s="1" t="s">
        <v>27</v>
      </c>
      <c r="E193" s="84" t="s">
        <v>118</v>
      </c>
      <c r="F193" s="1">
        <v>21.3</v>
      </c>
      <c r="G193" s="1">
        <v>60</v>
      </c>
      <c r="H193" s="121">
        <v>47.9</v>
      </c>
    </row>
    <row r="194" spans="1:11" x14ac:dyDescent="0.25">
      <c r="A194" s="120" t="s">
        <v>72</v>
      </c>
      <c r="B194">
        <v>3</v>
      </c>
      <c r="C194">
        <v>2023</v>
      </c>
      <c r="D194" s="1" t="s">
        <v>27</v>
      </c>
      <c r="E194" s="84" t="s">
        <v>118</v>
      </c>
      <c r="F194" s="1">
        <v>22</v>
      </c>
      <c r="G194" s="1">
        <v>60.4</v>
      </c>
      <c r="H194" s="121">
        <v>52.4</v>
      </c>
    </row>
    <row r="195" spans="1:11" x14ac:dyDescent="0.25">
      <c r="A195" s="120" t="s">
        <v>132</v>
      </c>
      <c r="B195">
        <v>5</v>
      </c>
      <c r="C195">
        <v>2023</v>
      </c>
      <c r="D195" s="1" t="s">
        <v>27</v>
      </c>
      <c r="E195" s="84" t="s">
        <v>118</v>
      </c>
      <c r="F195" s="1">
        <v>22.2</v>
      </c>
      <c r="G195" s="1">
        <v>60.4</v>
      </c>
      <c r="H195" s="121">
        <v>53.4</v>
      </c>
    </row>
    <row r="196" spans="1:11" x14ac:dyDescent="0.25">
      <c r="A196" s="120" t="s">
        <v>64</v>
      </c>
      <c r="B196">
        <v>7</v>
      </c>
      <c r="C196">
        <v>2023</v>
      </c>
      <c r="D196" s="1" t="s">
        <v>27</v>
      </c>
      <c r="E196" s="84" t="s">
        <v>118</v>
      </c>
      <c r="F196" s="1">
        <v>21.5</v>
      </c>
      <c r="G196" s="1">
        <v>60.4</v>
      </c>
      <c r="H196" s="121">
        <v>54.8</v>
      </c>
    </row>
    <row r="197" spans="1:11" ht="15.75" thickBot="1" x14ac:dyDescent="0.3">
      <c r="A197" s="122" t="s">
        <v>65</v>
      </c>
      <c r="B197" s="123">
        <v>9</v>
      </c>
      <c r="C197" s="123">
        <v>2023</v>
      </c>
      <c r="D197" s="124" t="s">
        <v>27</v>
      </c>
      <c r="E197" s="140" t="s">
        <v>118</v>
      </c>
      <c r="F197" s="124">
        <v>19.600000000000001</v>
      </c>
      <c r="G197" s="124">
        <v>59.2</v>
      </c>
      <c r="H197" s="125">
        <v>57.8</v>
      </c>
    </row>
    <row r="198" spans="1:11" x14ac:dyDescent="0.25">
      <c r="A198" s="117" t="s">
        <v>49</v>
      </c>
      <c r="B198" s="116">
        <v>6</v>
      </c>
      <c r="C198" s="116">
        <v>2022</v>
      </c>
      <c r="D198" s="118" t="s">
        <v>58</v>
      </c>
      <c r="E198" s="84" t="s">
        <v>119</v>
      </c>
      <c r="F198" s="118">
        <v>35.6</v>
      </c>
      <c r="G198" s="118">
        <v>51.2</v>
      </c>
      <c r="H198" s="119">
        <v>43.6</v>
      </c>
      <c r="I198" s="118">
        <f>F206-F198</f>
        <v>-4.6000000000000014</v>
      </c>
      <c r="J198" s="118" t="s">
        <v>17</v>
      </c>
      <c r="K198" s="119">
        <f>H206-H198</f>
        <v>2.7999999999999972</v>
      </c>
    </row>
    <row r="199" spans="1:11" x14ac:dyDescent="0.25">
      <c r="A199" s="120" t="s">
        <v>64</v>
      </c>
      <c r="B199">
        <v>7</v>
      </c>
      <c r="C199">
        <v>2022</v>
      </c>
      <c r="D199" s="1" t="s">
        <v>58</v>
      </c>
      <c r="E199" s="84" t="s">
        <v>119</v>
      </c>
      <c r="F199" s="1">
        <v>32.299999999999997</v>
      </c>
      <c r="G199" s="1">
        <v>48</v>
      </c>
      <c r="H199" s="121">
        <v>39.5</v>
      </c>
    </row>
    <row r="200" spans="1:11" x14ac:dyDescent="0.25">
      <c r="A200" s="120" t="s">
        <v>65</v>
      </c>
      <c r="B200">
        <v>9</v>
      </c>
      <c r="C200">
        <v>2022</v>
      </c>
      <c r="D200" s="1" t="s">
        <v>58</v>
      </c>
      <c r="E200" s="84" t="s">
        <v>119</v>
      </c>
      <c r="F200" s="1">
        <v>32.1</v>
      </c>
      <c r="G200" s="1">
        <v>47.9</v>
      </c>
      <c r="H200" s="121">
        <v>45.1</v>
      </c>
    </row>
    <row r="201" spans="1:11" x14ac:dyDescent="0.25">
      <c r="A201" s="120" t="s">
        <v>67</v>
      </c>
      <c r="B201">
        <v>11</v>
      </c>
      <c r="C201">
        <v>2022</v>
      </c>
      <c r="D201" s="1" t="s">
        <v>58</v>
      </c>
      <c r="E201" s="84" t="s">
        <v>119</v>
      </c>
      <c r="F201" s="1">
        <v>31.8</v>
      </c>
      <c r="G201" s="1">
        <v>47.4</v>
      </c>
      <c r="H201" s="121">
        <v>40.1</v>
      </c>
    </row>
    <row r="202" spans="1:11" x14ac:dyDescent="0.25">
      <c r="A202" s="120" t="s">
        <v>70</v>
      </c>
      <c r="B202">
        <v>1</v>
      </c>
      <c r="C202">
        <v>2023</v>
      </c>
      <c r="D202" s="1" t="s">
        <v>58</v>
      </c>
      <c r="E202" s="84" t="s">
        <v>119</v>
      </c>
      <c r="F202" s="1">
        <v>31.7</v>
      </c>
      <c r="G202" s="1">
        <v>48.8</v>
      </c>
      <c r="H202" s="121">
        <v>41.1</v>
      </c>
    </row>
    <row r="203" spans="1:11" x14ac:dyDescent="0.25">
      <c r="A203" s="120" t="s">
        <v>72</v>
      </c>
      <c r="B203">
        <v>3</v>
      </c>
      <c r="C203">
        <v>2023</v>
      </c>
      <c r="D203" s="1" t="s">
        <v>58</v>
      </c>
      <c r="E203" s="84" t="s">
        <v>119</v>
      </c>
      <c r="F203" s="1">
        <v>32.5</v>
      </c>
      <c r="G203" s="1">
        <v>49.8</v>
      </c>
      <c r="H203" s="121">
        <v>43.4</v>
      </c>
    </row>
    <row r="204" spans="1:11" x14ac:dyDescent="0.25">
      <c r="A204" s="120" t="s">
        <v>132</v>
      </c>
      <c r="B204">
        <v>5</v>
      </c>
      <c r="C204">
        <v>2023</v>
      </c>
      <c r="D204" s="1" t="s">
        <v>58</v>
      </c>
      <c r="E204" s="84" t="s">
        <v>119</v>
      </c>
      <c r="F204" s="1">
        <v>32.1</v>
      </c>
      <c r="G204" s="1" t="s">
        <v>17</v>
      </c>
      <c r="H204" s="121">
        <v>44</v>
      </c>
    </row>
    <row r="205" spans="1:11" x14ac:dyDescent="0.25">
      <c r="A205" s="120" t="s">
        <v>64</v>
      </c>
      <c r="B205">
        <v>7</v>
      </c>
      <c r="C205">
        <v>2023</v>
      </c>
      <c r="D205" s="1" t="s">
        <v>58</v>
      </c>
      <c r="E205" s="84" t="s">
        <v>119</v>
      </c>
      <c r="F205" s="1">
        <v>32</v>
      </c>
      <c r="G205" s="1" t="s">
        <v>17</v>
      </c>
      <c r="H205" s="121">
        <v>45.9</v>
      </c>
    </row>
    <row r="206" spans="1:11" ht="15.75" thickBot="1" x14ac:dyDescent="0.3">
      <c r="A206" s="122" t="s">
        <v>65</v>
      </c>
      <c r="B206" s="123">
        <v>9</v>
      </c>
      <c r="C206" s="123">
        <v>2023</v>
      </c>
      <c r="D206" s="124" t="s">
        <v>58</v>
      </c>
      <c r="E206" s="84" t="s">
        <v>119</v>
      </c>
      <c r="F206" s="124">
        <v>31</v>
      </c>
      <c r="G206" s="124" t="s">
        <v>17</v>
      </c>
      <c r="H206" s="125">
        <v>46.4</v>
      </c>
    </row>
    <row r="207" spans="1:11" x14ac:dyDescent="0.25">
      <c r="A207" s="117" t="s">
        <v>49</v>
      </c>
      <c r="B207" s="116">
        <v>6</v>
      </c>
      <c r="C207" s="116">
        <v>2022</v>
      </c>
      <c r="D207" s="118" t="s">
        <v>57</v>
      </c>
      <c r="E207" s="84" t="s">
        <v>119</v>
      </c>
      <c r="F207" s="118">
        <v>30.099999999999998</v>
      </c>
      <c r="G207" s="118">
        <v>46.9</v>
      </c>
      <c r="H207" s="119">
        <v>59.199999999999996</v>
      </c>
      <c r="I207" s="118">
        <f>F215-F207</f>
        <v>-4.0999999999999979</v>
      </c>
      <c r="J207" s="118">
        <f t="shared" ref="J207:K207" si="21">G215-G207</f>
        <v>-1.2999999999999972</v>
      </c>
      <c r="K207" s="118">
        <f t="shared" si="21"/>
        <v>4.3000000000000043</v>
      </c>
    </row>
    <row r="208" spans="1:11" x14ac:dyDescent="0.25">
      <c r="A208" s="120" t="s">
        <v>64</v>
      </c>
      <c r="B208">
        <v>7</v>
      </c>
      <c r="C208">
        <v>2022</v>
      </c>
      <c r="D208" s="1" t="s">
        <v>57</v>
      </c>
      <c r="E208" s="84" t="s">
        <v>119</v>
      </c>
      <c r="F208" s="1">
        <v>28.2</v>
      </c>
      <c r="G208" s="1">
        <v>44.5</v>
      </c>
      <c r="H208" s="121">
        <v>55.9</v>
      </c>
    </row>
    <row r="209" spans="1:20" x14ac:dyDescent="0.25">
      <c r="A209" s="120" t="s">
        <v>65</v>
      </c>
      <c r="B209">
        <v>9</v>
      </c>
      <c r="C209">
        <v>2022</v>
      </c>
      <c r="D209" s="1" t="s">
        <v>57</v>
      </c>
      <c r="E209" s="84" t="s">
        <v>119</v>
      </c>
      <c r="F209" s="1">
        <v>28.6</v>
      </c>
      <c r="G209" s="1">
        <v>42.5</v>
      </c>
      <c r="H209" s="121">
        <v>57.5</v>
      </c>
    </row>
    <row r="210" spans="1:20" x14ac:dyDescent="0.25">
      <c r="A210" s="120" t="s">
        <v>67</v>
      </c>
      <c r="B210">
        <v>11</v>
      </c>
      <c r="C210">
        <v>2022</v>
      </c>
      <c r="D210" s="1" t="s">
        <v>57</v>
      </c>
      <c r="E210" s="84" t="s">
        <v>119</v>
      </c>
      <c r="F210" s="1">
        <v>28.5</v>
      </c>
      <c r="G210" s="1">
        <v>43</v>
      </c>
      <c r="H210" s="121">
        <v>58.1</v>
      </c>
    </row>
    <row r="211" spans="1:20" x14ac:dyDescent="0.25">
      <c r="A211" s="120" t="s">
        <v>70</v>
      </c>
      <c r="B211">
        <v>1</v>
      </c>
      <c r="C211">
        <v>2023</v>
      </c>
      <c r="D211" s="1" t="s">
        <v>57</v>
      </c>
      <c r="E211" s="84" t="s">
        <v>119</v>
      </c>
      <c r="F211" s="1">
        <v>28.6</v>
      </c>
      <c r="G211" s="1">
        <v>43.6</v>
      </c>
      <c r="H211" s="121">
        <v>58.6</v>
      </c>
    </row>
    <row r="212" spans="1:20" x14ac:dyDescent="0.25">
      <c r="A212" s="120" t="s">
        <v>72</v>
      </c>
      <c r="B212">
        <v>3</v>
      </c>
      <c r="C212">
        <v>2023</v>
      </c>
      <c r="D212" s="1" t="s">
        <v>57</v>
      </c>
      <c r="E212" s="84" t="s">
        <v>119</v>
      </c>
      <c r="F212" s="1">
        <v>28.5</v>
      </c>
      <c r="G212" s="1">
        <v>34.200000000000003</v>
      </c>
      <c r="H212" s="121">
        <v>61.1</v>
      </c>
    </row>
    <row r="213" spans="1:20" x14ac:dyDescent="0.25">
      <c r="A213" s="120" t="s">
        <v>132</v>
      </c>
      <c r="B213">
        <v>5</v>
      </c>
      <c r="C213">
        <v>2023</v>
      </c>
      <c r="D213" s="1" t="s">
        <v>57</v>
      </c>
      <c r="E213" s="84" t="s">
        <v>119</v>
      </c>
      <c r="F213" s="1">
        <v>28.5</v>
      </c>
      <c r="G213" s="1">
        <v>45.5</v>
      </c>
      <c r="H213" s="121">
        <v>61.6</v>
      </c>
    </row>
    <row r="214" spans="1:20" x14ac:dyDescent="0.25">
      <c r="A214" s="120" t="s">
        <v>64</v>
      </c>
      <c r="B214">
        <v>7</v>
      </c>
      <c r="C214">
        <v>2023</v>
      </c>
      <c r="D214" s="1" t="s">
        <v>57</v>
      </c>
      <c r="E214" s="84" t="s">
        <v>119</v>
      </c>
      <c r="F214" s="1">
        <v>27.1</v>
      </c>
      <c r="G214" s="1">
        <v>44.6</v>
      </c>
      <c r="H214" s="121">
        <v>62.1</v>
      </c>
      <c r="T214" t="s">
        <v>68</v>
      </c>
    </row>
    <row r="215" spans="1:20" ht="15.75" thickBot="1" x14ac:dyDescent="0.3">
      <c r="A215" s="122" t="s">
        <v>65</v>
      </c>
      <c r="B215" s="123">
        <v>9</v>
      </c>
      <c r="C215" s="123">
        <v>2023</v>
      </c>
      <c r="D215" s="124" t="s">
        <v>57</v>
      </c>
      <c r="E215" s="84" t="s">
        <v>119</v>
      </c>
      <c r="F215" s="124">
        <v>26</v>
      </c>
      <c r="G215" s="124">
        <v>45.6</v>
      </c>
      <c r="H215" s="125">
        <v>63.5</v>
      </c>
    </row>
    <row r="216" spans="1:20" x14ac:dyDescent="0.25">
      <c r="A216" s="117" t="s">
        <v>49</v>
      </c>
      <c r="B216" s="116">
        <v>6</v>
      </c>
      <c r="C216" s="116">
        <v>2022</v>
      </c>
      <c r="D216" s="118" t="s">
        <v>56</v>
      </c>
      <c r="E216" s="84" t="s">
        <v>119</v>
      </c>
      <c r="F216" s="118">
        <v>26</v>
      </c>
      <c r="G216" s="118">
        <v>49.9</v>
      </c>
      <c r="H216" s="119">
        <v>57.199999999999996</v>
      </c>
      <c r="I216" s="118">
        <f>F224-F216</f>
        <v>-3.3000000000000007</v>
      </c>
      <c r="J216" s="118">
        <f t="shared" ref="J216:K216" si="22">G224-G216</f>
        <v>-4.6999999999999957</v>
      </c>
      <c r="K216" s="118">
        <f t="shared" si="22"/>
        <v>1.2000000000000028</v>
      </c>
    </row>
    <row r="217" spans="1:20" x14ac:dyDescent="0.25">
      <c r="A217" s="120" t="s">
        <v>64</v>
      </c>
      <c r="B217">
        <v>7</v>
      </c>
      <c r="C217">
        <v>2022</v>
      </c>
      <c r="D217" s="1" t="s">
        <v>56</v>
      </c>
      <c r="E217" s="84" t="s">
        <v>119</v>
      </c>
      <c r="F217" s="1">
        <v>23.9</v>
      </c>
      <c r="G217" s="1">
        <v>47.5</v>
      </c>
      <c r="H217" s="121">
        <v>54.2</v>
      </c>
    </row>
    <row r="218" spans="1:20" x14ac:dyDescent="0.25">
      <c r="A218" s="120" t="s">
        <v>65</v>
      </c>
      <c r="B218">
        <v>9</v>
      </c>
      <c r="C218">
        <v>2022</v>
      </c>
      <c r="D218" s="1" t="s">
        <v>56</v>
      </c>
      <c r="E218" s="84" t="s">
        <v>119</v>
      </c>
      <c r="F218" s="1">
        <v>23.7</v>
      </c>
      <c r="G218" s="1">
        <v>45.2</v>
      </c>
      <c r="H218" s="121">
        <v>54.6</v>
      </c>
    </row>
    <row r="219" spans="1:20" x14ac:dyDescent="0.25">
      <c r="A219" s="120" t="s">
        <v>67</v>
      </c>
      <c r="B219">
        <v>11</v>
      </c>
      <c r="C219">
        <v>2022</v>
      </c>
      <c r="D219" s="1" t="s">
        <v>56</v>
      </c>
      <c r="E219" s="84" t="s">
        <v>119</v>
      </c>
      <c r="F219" s="1">
        <v>23.5</v>
      </c>
      <c r="G219" s="1">
        <v>45.1</v>
      </c>
      <c r="H219" s="121">
        <v>55.7</v>
      </c>
    </row>
    <row r="220" spans="1:20" x14ac:dyDescent="0.25">
      <c r="A220" s="120" t="s">
        <v>70</v>
      </c>
      <c r="B220">
        <v>1</v>
      </c>
      <c r="C220">
        <v>2023</v>
      </c>
      <c r="D220" s="1" t="s">
        <v>56</v>
      </c>
      <c r="E220" s="84" t="s">
        <v>119</v>
      </c>
      <c r="F220" s="1">
        <v>23.5</v>
      </c>
      <c r="G220" s="1">
        <v>45.6</v>
      </c>
      <c r="H220" s="121">
        <v>55.7</v>
      </c>
    </row>
    <row r="221" spans="1:20" x14ac:dyDescent="0.25">
      <c r="A221" s="120" t="s">
        <v>72</v>
      </c>
      <c r="B221">
        <v>3</v>
      </c>
      <c r="C221">
        <v>2023</v>
      </c>
      <c r="D221" s="1" t="s">
        <v>56</v>
      </c>
      <c r="E221" s="84" t="s">
        <v>119</v>
      </c>
      <c r="F221" s="1">
        <v>23.5</v>
      </c>
      <c r="G221" s="1">
        <v>47.9</v>
      </c>
      <c r="H221" s="121">
        <v>56.1</v>
      </c>
    </row>
    <row r="222" spans="1:20" x14ac:dyDescent="0.25">
      <c r="A222" s="120" t="s">
        <v>132</v>
      </c>
      <c r="B222">
        <v>5</v>
      </c>
      <c r="C222">
        <v>2023</v>
      </c>
      <c r="D222" s="1" t="s">
        <v>56</v>
      </c>
      <c r="E222" s="84" t="s">
        <v>119</v>
      </c>
      <c r="F222" s="1">
        <v>23.7</v>
      </c>
      <c r="G222" s="1">
        <v>47.2</v>
      </c>
      <c r="H222" s="121">
        <v>56.8</v>
      </c>
    </row>
    <row r="223" spans="1:20" x14ac:dyDescent="0.25">
      <c r="A223" s="120" t="s">
        <v>64</v>
      </c>
      <c r="B223">
        <v>7</v>
      </c>
      <c r="C223">
        <v>2023</v>
      </c>
      <c r="D223" s="1" t="s">
        <v>56</v>
      </c>
      <c r="E223" s="84" t="s">
        <v>119</v>
      </c>
      <c r="F223" s="1">
        <v>23.5</v>
      </c>
      <c r="G223" s="1">
        <v>45.4</v>
      </c>
      <c r="H223" s="121">
        <v>57.9</v>
      </c>
    </row>
    <row r="224" spans="1:20" ht="15.75" thickBot="1" x14ac:dyDescent="0.3">
      <c r="A224" s="122" t="s">
        <v>65</v>
      </c>
      <c r="B224" s="123">
        <v>9</v>
      </c>
      <c r="C224" s="123">
        <v>2023</v>
      </c>
      <c r="D224" s="124" t="s">
        <v>56</v>
      </c>
      <c r="E224" s="84" t="s">
        <v>119</v>
      </c>
      <c r="F224" s="124">
        <v>22.7</v>
      </c>
      <c r="G224" s="124">
        <v>45.2</v>
      </c>
      <c r="H224" s="125">
        <v>58.4</v>
      </c>
    </row>
    <row r="225" spans="1:20" x14ac:dyDescent="0.25">
      <c r="A225" s="117" t="s">
        <v>7</v>
      </c>
      <c r="B225" s="116">
        <v>4</v>
      </c>
      <c r="C225" s="116">
        <v>2022</v>
      </c>
      <c r="D225" s="118" t="s">
        <v>20</v>
      </c>
      <c r="E225" s="84" t="s">
        <v>119</v>
      </c>
      <c r="F225" s="118">
        <v>26.2</v>
      </c>
      <c r="G225" s="118">
        <v>48.7</v>
      </c>
      <c r="H225" s="119">
        <v>46.9</v>
      </c>
      <c r="I225" s="118">
        <f>F234-F225</f>
        <v>-0.89999999999999858</v>
      </c>
      <c r="J225" s="118">
        <f t="shared" ref="J225:K225" si="23">G234-G225</f>
        <v>2</v>
      </c>
      <c r="K225" s="118">
        <f t="shared" si="23"/>
        <v>20.699999999999996</v>
      </c>
    </row>
    <row r="226" spans="1:20" x14ac:dyDescent="0.25">
      <c r="A226" s="120" t="s">
        <v>49</v>
      </c>
      <c r="B226">
        <v>6</v>
      </c>
      <c r="C226">
        <v>2022</v>
      </c>
      <c r="D226" s="1" t="s">
        <v>20</v>
      </c>
      <c r="E226" s="84" t="s">
        <v>119</v>
      </c>
      <c r="F226" s="1">
        <v>26.2</v>
      </c>
      <c r="G226" s="1">
        <v>48.7</v>
      </c>
      <c r="H226" s="121">
        <v>46.9</v>
      </c>
    </row>
    <row r="227" spans="1:20" x14ac:dyDescent="0.25">
      <c r="A227" s="120" t="s">
        <v>64</v>
      </c>
      <c r="B227">
        <v>7</v>
      </c>
      <c r="C227">
        <v>2022</v>
      </c>
      <c r="D227" s="1" t="s">
        <v>20</v>
      </c>
      <c r="E227" s="84" t="s">
        <v>119</v>
      </c>
      <c r="F227" s="1">
        <v>27.5</v>
      </c>
      <c r="G227" s="1">
        <v>51.3</v>
      </c>
      <c r="H227" s="121">
        <v>62.4</v>
      </c>
    </row>
    <row r="228" spans="1:20" x14ac:dyDescent="0.25">
      <c r="A228" s="120" t="s">
        <v>65</v>
      </c>
      <c r="B228">
        <v>9</v>
      </c>
      <c r="C228">
        <v>2022</v>
      </c>
      <c r="D228" s="1" t="s">
        <v>20</v>
      </c>
      <c r="E228" s="84" t="s">
        <v>119</v>
      </c>
      <c r="F228" s="1">
        <v>27.2</v>
      </c>
      <c r="G228" s="1">
        <v>50.2</v>
      </c>
      <c r="H228" s="121">
        <v>64.099999999999994</v>
      </c>
    </row>
    <row r="229" spans="1:20" x14ac:dyDescent="0.25">
      <c r="A229" s="120" t="s">
        <v>67</v>
      </c>
      <c r="B229">
        <v>11</v>
      </c>
      <c r="C229">
        <v>2022</v>
      </c>
      <c r="D229" s="1" t="s">
        <v>20</v>
      </c>
      <c r="E229" s="84" t="s">
        <v>119</v>
      </c>
      <c r="F229" s="1">
        <v>28</v>
      </c>
      <c r="G229" s="1">
        <v>54.2</v>
      </c>
      <c r="H229" s="121">
        <v>50.1</v>
      </c>
    </row>
    <row r="230" spans="1:20" x14ac:dyDescent="0.25">
      <c r="A230" s="120" t="s">
        <v>70</v>
      </c>
      <c r="B230">
        <v>1</v>
      </c>
      <c r="C230">
        <v>2023</v>
      </c>
      <c r="D230" s="1" t="s">
        <v>20</v>
      </c>
      <c r="E230" s="84" t="s">
        <v>119</v>
      </c>
      <c r="F230" s="1">
        <v>26.9</v>
      </c>
      <c r="G230" s="1">
        <v>51.4</v>
      </c>
      <c r="H230" s="121">
        <v>63.1</v>
      </c>
    </row>
    <row r="231" spans="1:20" x14ac:dyDescent="0.25">
      <c r="A231" s="120" t="s">
        <v>72</v>
      </c>
      <c r="B231">
        <v>3</v>
      </c>
      <c r="C231">
        <v>2023</v>
      </c>
      <c r="D231" s="1" t="s">
        <v>20</v>
      </c>
      <c r="E231" s="84" t="s">
        <v>119</v>
      </c>
      <c r="F231" s="1">
        <v>26.5</v>
      </c>
      <c r="G231" s="1">
        <v>51.8</v>
      </c>
      <c r="H231" s="121">
        <v>64.599999999999994</v>
      </c>
      <c r="T231" t="s">
        <v>68</v>
      </c>
    </row>
    <row r="232" spans="1:20" x14ac:dyDescent="0.25">
      <c r="A232" s="120" t="s">
        <v>132</v>
      </c>
      <c r="B232">
        <v>5</v>
      </c>
      <c r="C232">
        <v>2023</v>
      </c>
      <c r="D232" s="1" t="s">
        <v>20</v>
      </c>
      <c r="E232" s="84" t="s">
        <v>119</v>
      </c>
      <c r="F232" s="1">
        <v>26.5</v>
      </c>
      <c r="G232" s="1">
        <v>21.1</v>
      </c>
      <c r="H232" s="121">
        <v>64.400000000000006</v>
      </c>
      <c r="T232" t="s">
        <v>136</v>
      </c>
    </row>
    <row r="233" spans="1:20" x14ac:dyDescent="0.25">
      <c r="A233" s="120" t="s">
        <v>64</v>
      </c>
      <c r="B233">
        <v>7</v>
      </c>
      <c r="C233">
        <v>2023</v>
      </c>
      <c r="D233" s="1" t="s">
        <v>20</v>
      </c>
      <c r="E233" s="84" t="s">
        <v>119</v>
      </c>
      <c r="F233" s="1">
        <v>26.4</v>
      </c>
      <c r="G233" s="1">
        <v>51.3</v>
      </c>
      <c r="H233" s="121">
        <v>65.099999999999994</v>
      </c>
    </row>
    <row r="234" spans="1:20" ht="15.75" thickBot="1" x14ac:dyDescent="0.3">
      <c r="A234" s="122" t="s">
        <v>65</v>
      </c>
      <c r="B234" s="123">
        <v>9</v>
      </c>
      <c r="C234" s="123">
        <v>2023</v>
      </c>
      <c r="D234" s="124" t="s">
        <v>20</v>
      </c>
      <c r="E234" s="84" t="s">
        <v>119</v>
      </c>
      <c r="F234" s="124">
        <v>25.3</v>
      </c>
      <c r="G234" s="124">
        <v>50.7</v>
      </c>
      <c r="H234" s="125">
        <v>67.599999999999994</v>
      </c>
    </row>
    <row r="235" spans="1:20" x14ac:dyDescent="0.25">
      <c r="A235" s="117" t="s">
        <v>7</v>
      </c>
      <c r="B235" s="116">
        <v>4</v>
      </c>
      <c r="C235" s="116">
        <v>2022</v>
      </c>
      <c r="D235" s="118" t="s">
        <v>24</v>
      </c>
      <c r="E235" s="84" t="s">
        <v>119</v>
      </c>
      <c r="F235" s="118">
        <v>30</v>
      </c>
      <c r="G235" s="118">
        <v>51.5</v>
      </c>
      <c r="H235" s="119">
        <v>48.5</v>
      </c>
      <c r="I235" s="118">
        <f>F244-F235</f>
        <v>-2.6000000000000014</v>
      </c>
      <c r="J235" s="118">
        <f t="shared" ref="J235:K235" si="24">G244-G235</f>
        <v>-3.5</v>
      </c>
      <c r="K235" s="118">
        <f t="shared" si="24"/>
        <v>4.1000000000000014</v>
      </c>
      <c r="T235" t="s">
        <v>69</v>
      </c>
    </row>
    <row r="236" spans="1:20" x14ac:dyDescent="0.25">
      <c r="A236" s="120" t="s">
        <v>49</v>
      </c>
      <c r="B236">
        <v>6</v>
      </c>
      <c r="C236">
        <v>2022</v>
      </c>
      <c r="D236" s="1" t="s">
        <v>24</v>
      </c>
      <c r="E236" s="84" t="s">
        <v>119</v>
      </c>
      <c r="F236" s="1">
        <v>27.900000000000002</v>
      </c>
      <c r="G236" s="1">
        <v>48.699999999999996</v>
      </c>
      <c r="H236" s="121">
        <v>45.9</v>
      </c>
    </row>
    <row r="237" spans="1:20" x14ac:dyDescent="0.25">
      <c r="A237" s="120" t="s">
        <v>64</v>
      </c>
      <c r="B237">
        <v>7</v>
      </c>
      <c r="C237">
        <v>2022</v>
      </c>
      <c r="D237" s="1" t="s">
        <v>24</v>
      </c>
      <c r="E237" s="84" t="s">
        <v>119</v>
      </c>
      <c r="F237" s="1">
        <v>27.2</v>
      </c>
      <c r="G237" s="1">
        <v>47.8</v>
      </c>
      <c r="H237" s="121">
        <v>44.9</v>
      </c>
    </row>
    <row r="238" spans="1:20" x14ac:dyDescent="0.25">
      <c r="A238" s="120" t="s">
        <v>65</v>
      </c>
      <c r="B238">
        <v>9</v>
      </c>
      <c r="C238">
        <v>2022</v>
      </c>
      <c r="D238" s="1" t="s">
        <v>24</v>
      </c>
      <c r="E238" s="84" t="s">
        <v>119</v>
      </c>
      <c r="F238" s="1">
        <v>26.7</v>
      </c>
      <c r="G238" s="1">
        <v>46.3</v>
      </c>
      <c r="H238" s="121">
        <v>45.9</v>
      </c>
    </row>
    <row r="239" spans="1:20" x14ac:dyDescent="0.25">
      <c r="A239" s="120" t="s">
        <v>67</v>
      </c>
      <c r="B239">
        <v>11</v>
      </c>
      <c r="C239">
        <v>2022</v>
      </c>
      <c r="D239" s="1" t="s">
        <v>24</v>
      </c>
      <c r="E239" s="84" t="s">
        <v>119</v>
      </c>
      <c r="F239" s="1">
        <v>26.4</v>
      </c>
      <c r="G239" s="1">
        <v>46</v>
      </c>
      <c r="H239" s="121">
        <v>45.6</v>
      </c>
    </row>
    <row r="240" spans="1:20" x14ac:dyDescent="0.25">
      <c r="A240" s="120" t="s">
        <v>70</v>
      </c>
      <c r="B240">
        <v>1</v>
      </c>
      <c r="C240">
        <v>2023</v>
      </c>
      <c r="D240" s="1" t="s">
        <v>24</v>
      </c>
      <c r="E240" s="84" t="s">
        <v>119</v>
      </c>
      <c r="F240" s="1">
        <v>26.4</v>
      </c>
      <c r="G240" s="1">
        <v>45.9</v>
      </c>
      <c r="H240" s="121">
        <v>47.7</v>
      </c>
    </row>
    <row r="241" spans="1:11" x14ac:dyDescent="0.25">
      <c r="A241" s="120" t="s">
        <v>72</v>
      </c>
      <c r="B241">
        <v>3</v>
      </c>
      <c r="C241">
        <v>2023</v>
      </c>
      <c r="D241" s="1" t="s">
        <v>24</v>
      </c>
      <c r="E241" s="84" t="s">
        <v>119</v>
      </c>
      <c r="F241" s="1">
        <v>28.4</v>
      </c>
      <c r="G241" s="1">
        <v>47.7</v>
      </c>
      <c r="H241" s="121">
        <v>50</v>
      </c>
    </row>
    <row r="242" spans="1:11" x14ac:dyDescent="0.25">
      <c r="A242" s="120" t="s">
        <v>132</v>
      </c>
      <c r="B242">
        <v>5</v>
      </c>
      <c r="C242">
        <v>2023</v>
      </c>
      <c r="D242" s="1" t="s">
        <v>24</v>
      </c>
      <c r="E242" s="84" t="s">
        <v>119</v>
      </c>
      <c r="F242" s="1">
        <v>27.6</v>
      </c>
      <c r="G242" s="1">
        <v>47.1</v>
      </c>
      <c r="H242" s="121">
        <v>51.1</v>
      </c>
    </row>
    <row r="243" spans="1:11" x14ac:dyDescent="0.25">
      <c r="A243" s="120" t="s">
        <v>64</v>
      </c>
      <c r="B243">
        <v>7</v>
      </c>
      <c r="C243">
        <v>2023</v>
      </c>
      <c r="D243" s="1" t="s">
        <v>24</v>
      </c>
      <c r="E243" s="84" t="s">
        <v>119</v>
      </c>
      <c r="F243" s="1">
        <v>27.8</v>
      </c>
      <c r="G243" s="1">
        <v>48</v>
      </c>
      <c r="H243" s="121">
        <v>52.3</v>
      </c>
    </row>
    <row r="244" spans="1:11" ht="15.75" thickBot="1" x14ac:dyDescent="0.3">
      <c r="A244" s="122" t="s">
        <v>65</v>
      </c>
      <c r="B244" s="123">
        <v>9</v>
      </c>
      <c r="C244" s="123">
        <v>2023</v>
      </c>
      <c r="D244" s="124" t="s">
        <v>24</v>
      </c>
      <c r="E244" s="84" t="s">
        <v>119</v>
      </c>
      <c r="F244" s="124">
        <v>27.4</v>
      </c>
      <c r="G244" s="124">
        <v>48</v>
      </c>
      <c r="H244" s="125">
        <v>52.6</v>
      </c>
    </row>
    <row r="245" spans="1:11" x14ac:dyDescent="0.25">
      <c r="A245" s="117" t="s">
        <v>7</v>
      </c>
      <c r="B245" s="116">
        <v>4</v>
      </c>
      <c r="C245" s="116">
        <v>2022</v>
      </c>
      <c r="D245" s="118" t="s">
        <v>23</v>
      </c>
      <c r="E245" s="84" t="s">
        <v>119</v>
      </c>
      <c r="F245" s="118">
        <v>28.9</v>
      </c>
      <c r="G245" s="118">
        <v>52.1</v>
      </c>
      <c r="H245" s="119">
        <v>45.2</v>
      </c>
      <c r="I245" s="118">
        <f>F254-F245</f>
        <v>-6.5</v>
      </c>
      <c r="J245" s="118">
        <f t="shared" ref="J245:K245" si="25">G254-G245</f>
        <v>-6</v>
      </c>
      <c r="K245" s="118">
        <f t="shared" si="25"/>
        <v>0.69999999999999574</v>
      </c>
    </row>
    <row r="246" spans="1:11" x14ac:dyDescent="0.25">
      <c r="A246" s="120" t="s">
        <v>49</v>
      </c>
      <c r="B246">
        <v>6</v>
      </c>
      <c r="C246">
        <v>2022</v>
      </c>
      <c r="D246" s="1" t="s">
        <v>23</v>
      </c>
      <c r="E246" s="84" t="s">
        <v>119</v>
      </c>
      <c r="F246" s="1">
        <v>24.6</v>
      </c>
      <c r="G246" s="1">
        <v>49.2</v>
      </c>
      <c r="H246" s="121">
        <v>42.4</v>
      </c>
    </row>
    <row r="247" spans="1:11" x14ac:dyDescent="0.25">
      <c r="A247" s="120" t="s">
        <v>64</v>
      </c>
      <c r="B247">
        <v>7</v>
      </c>
      <c r="C247">
        <v>2022</v>
      </c>
      <c r="D247" s="1" t="s">
        <v>23</v>
      </c>
      <c r="E247" s="84" t="s">
        <v>119</v>
      </c>
      <c r="F247" s="1">
        <v>26.4</v>
      </c>
      <c r="G247" s="1">
        <v>48.7</v>
      </c>
      <c r="H247" s="121">
        <v>39.299999999999997</v>
      </c>
    </row>
    <row r="248" spans="1:11" x14ac:dyDescent="0.25">
      <c r="A248" s="120" t="s">
        <v>65</v>
      </c>
      <c r="B248">
        <v>9</v>
      </c>
      <c r="C248">
        <v>2022</v>
      </c>
      <c r="D248" s="1" t="s">
        <v>23</v>
      </c>
      <c r="E248" s="84" t="s">
        <v>119</v>
      </c>
      <c r="F248" s="1">
        <v>25.9</v>
      </c>
      <c r="G248" s="1">
        <v>48.5</v>
      </c>
      <c r="H248" s="121">
        <v>42.1</v>
      </c>
    </row>
    <row r="249" spans="1:11" x14ac:dyDescent="0.25">
      <c r="A249" s="120" t="s">
        <v>67</v>
      </c>
      <c r="B249">
        <v>11</v>
      </c>
      <c r="C249">
        <v>2022</v>
      </c>
      <c r="D249" s="1" t="s">
        <v>23</v>
      </c>
      <c r="E249" s="84" t="s">
        <v>119</v>
      </c>
      <c r="F249" s="1">
        <v>24.5</v>
      </c>
      <c r="G249" s="1">
        <v>48.4</v>
      </c>
      <c r="H249" s="121">
        <v>41.3</v>
      </c>
    </row>
    <row r="250" spans="1:11" x14ac:dyDescent="0.25">
      <c r="A250" s="120" t="s">
        <v>70</v>
      </c>
      <c r="B250">
        <v>1</v>
      </c>
      <c r="C250">
        <v>2023</v>
      </c>
      <c r="D250" s="1" t="s">
        <v>23</v>
      </c>
      <c r="E250" s="84" t="s">
        <v>119</v>
      </c>
      <c r="F250" s="1">
        <v>24.8</v>
      </c>
      <c r="G250" s="1">
        <v>48.4</v>
      </c>
      <c r="H250" s="121">
        <v>43.8</v>
      </c>
    </row>
    <row r="251" spans="1:11" x14ac:dyDescent="0.25">
      <c r="A251" s="120" t="s">
        <v>72</v>
      </c>
      <c r="B251">
        <v>3</v>
      </c>
      <c r="C251">
        <v>2023</v>
      </c>
      <c r="D251" s="1" t="s">
        <v>23</v>
      </c>
      <c r="E251" s="84" t="s">
        <v>119</v>
      </c>
      <c r="F251" s="1">
        <v>26.1</v>
      </c>
      <c r="G251" s="1">
        <v>48.4</v>
      </c>
      <c r="H251" s="121">
        <v>45.1</v>
      </c>
    </row>
    <row r="252" spans="1:11" x14ac:dyDescent="0.25">
      <c r="A252" s="120" t="s">
        <v>132</v>
      </c>
      <c r="B252">
        <v>5</v>
      </c>
      <c r="C252">
        <v>2023</v>
      </c>
      <c r="D252" s="1" t="s">
        <v>23</v>
      </c>
      <c r="E252" s="84" t="s">
        <v>119</v>
      </c>
      <c r="F252" s="1">
        <v>24.2</v>
      </c>
      <c r="G252" s="1">
        <v>47.7</v>
      </c>
      <c r="H252" s="121">
        <v>44.6</v>
      </c>
    </row>
    <row r="253" spans="1:11" x14ac:dyDescent="0.25">
      <c r="A253" s="120" t="s">
        <v>64</v>
      </c>
      <c r="B253">
        <v>7</v>
      </c>
      <c r="C253">
        <v>2023</v>
      </c>
      <c r="D253" s="1" t="s">
        <v>23</v>
      </c>
      <c r="E253" s="84" t="s">
        <v>119</v>
      </c>
      <c r="F253" s="1">
        <v>24.8</v>
      </c>
      <c r="G253" s="1">
        <v>47.8</v>
      </c>
      <c r="H253" s="121">
        <v>44.8</v>
      </c>
    </row>
    <row r="254" spans="1:11" ht="15.75" thickBot="1" x14ac:dyDescent="0.3">
      <c r="A254" s="122" t="s">
        <v>65</v>
      </c>
      <c r="B254" s="123">
        <v>9</v>
      </c>
      <c r="C254" s="123">
        <v>2023</v>
      </c>
      <c r="D254" s="124" t="s">
        <v>23</v>
      </c>
      <c r="E254" s="84" t="s">
        <v>119</v>
      </c>
      <c r="F254" s="124">
        <v>22.4</v>
      </c>
      <c r="G254" s="124">
        <v>46.1</v>
      </c>
      <c r="H254" s="125">
        <v>45.9</v>
      </c>
    </row>
    <row r="255" spans="1:11" x14ac:dyDescent="0.25">
      <c r="A255" s="117" t="s">
        <v>7</v>
      </c>
      <c r="B255" s="116">
        <v>4</v>
      </c>
      <c r="C255" s="116">
        <v>2022</v>
      </c>
      <c r="D255" s="118" t="s">
        <v>22</v>
      </c>
      <c r="E255" s="84" t="s">
        <v>119</v>
      </c>
      <c r="F255" s="118">
        <v>26.1</v>
      </c>
      <c r="G255" s="118">
        <v>59.4</v>
      </c>
      <c r="H255" s="119">
        <v>43.9</v>
      </c>
      <c r="I255" s="118">
        <f>F264-F255</f>
        <v>-3.7000000000000028</v>
      </c>
      <c r="J255" s="118">
        <f t="shared" ref="J255:K255" si="26">G264-G255</f>
        <v>-8.6000000000000014</v>
      </c>
      <c r="K255" s="118">
        <f t="shared" si="26"/>
        <v>7.2000000000000028</v>
      </c>
    </row>
    <row r="256" spans="1:11" x14ac:dyDescent="0.25">
      <c r="A256" s="120" t="s">
        <v>49</v>
      </c>
      <c r="B256">
        <v>6</v>
      </c>
      <c r="C256">
        <v>2022</v>
      </c>
      <c r="D256" s="1" t="s">
        <v>22</v>
      </c>
      <c r="E256" s="84" t="s">
        <v>119</v>
      </c>
      <c r="F256" s="1">
        <v>23.2</v>
      </c>
      <c r="G256" s="1">
        <v>56.599999999999994</v>
      </c>
      <c r="H256" s="121">
        <v>42.9</v>
      </c>
    </row>
    <row r="257" spans="1:11" x14ac:dyDescent="0.25">
      <c r="A257" s="120" t="s">
        <v>64</v>
      </c>
      <c r="B257">
        <v>7</v>
      </c>
      <c r="C257">
        <v>2022</v>
      </c>
      <c r="D257" s="1" t="s">
        <v>22</v>
      </c>
      <c r="E257" s="84" t="s">
        <v>119</v>
      </c>
      <c r="F257" s="1">
        <v>23</v>
      </c>
      <c r="G257" s="1">
        <v>55.7</v>
      </c>
      <c r="H257" s="121">
        <v>40.5</v>
      </c>
    </row>
    <row r="258" spans="1:11" x14ac:dyDescent="0.25">
      <c r="A258" s="120" t="s">
        <v>65</v>
      </c>
      <c r="B258">
        <v>9</v>
      </c>
      <c r="C258">
        <v>2022</v>
      </c>
      <c r="D258" s="1" t="s">
        <v>22</v>
      </c>
      <c r="E258" s="84" t="s">
        <v>119</v>
      </c>
      <c r="F258" s="1">
        <v>22.6</v>
      </c>
      <c r="G258" s="1">
        <v>55.1</v>
      </c>
      <c r="H258" s="121">
        <v>40</v>
      </c>
    </row>
    <row r="259" spans="1:11" x14ac:dyDescent="0.25">
      <c r="A259" s="120" t="s">
        <v>67</v>
      </c>
      <c r="B259">
        <v>11</v>
      </c>
      <c r="C259">
        <v>2022</v>
      </c>
      <c r="D259" s="1" t="s">
        <v>22</v>
      </c>
      <c r="E259" s="84" t="s">
        <v>119</v>
      </c>
      <c r="F259" s="1">
        <v>23.2</v>
      </c>
      <c r="G259" s="1">
        <v>54.7</v>
      </c>
      <c r="H259" s="121">
        <v>39.299999999999997</v>
      </c>
    </row>
    <row r="260" spans="1:11" x14ac:dyDescent="0.25">
      <c r="A260" s="120" t="s">
        <v>70</v>
      </c>
      <c r="B260">
        <v>1</v>
      </c>
      <c r="C260">
        <v>2023</v>
      </c>
      <c r="D260" s="1" t="s">
        <v>22</v>
      </c>
      <c r="E260" s="84" t="s">
        <v>119</v>
      </c>
      <c r="F260" s="1">
        <v>22.2</v>
      </c>
      <c r="G260" s="1">
        <v>54.9</v>
      </c>
      <c r="H260" s="121">
        <v>41.9</v>
      </c>
    </row>
    <row r="261" spans="1:11" x14ac:dyDescent="0.25">
      <c r="A261" s="120" t="s">
        <v>72</v>
      </c>
      <c r="B261">
        <v>3</v>
      </c>
      <c r="C261">
        <v>2023</v>
      </c>
      <c r="D261" s="1" t="s">
        <v>22</v>
      </c>
      <c r="E261" s="84" t="s">
        <v>119</v>
      </c>
      <c r="F261" s="1">
        <v>22</v>
      </c>
      <c r="G261" s="1">
        <v>55.8</v>
      </c>
      <c r="H261" s="121">
        <v>45.1</v>
      </c>
    </row>
    <row r="262" spans="1:11" x14ac:dyDescent="0.25">
      <c r="A262" s="120" t="s">
        <v>132</v>
      </c>
      <c r="B262">
        <v>5</v>
      </c>
      <c r="C262">
        <v>2023</v>
      </c>
      <c r="D262" s="1" t="s">
        <v>22</v>
      </c>
      <c r="E262" s="84" t="s">
        <v>119</v>
      </c>
      <c r="F262" s="1">
        <v>22.6</v>
      </c>
      <c r="G262" s="1">
        <v>55.5</v>
      </c>
      <c r="H262" s="121">
        <v>46.7</v>
      </c>
    </row>
    <row r="263" spans="1:11" x14ac:dyDescent="0.25">
      <c r="A263" s="120" t="s">
        <v>64</v>
      </c>
      <c r="B263">
        <v>7</v>
      </c>
      <c r="C263">
        <v>2023</v>
      </c>
      <c r="D263" s="1" t="s">
        <v>22</v>
      </c>
      <c r="E263" s="84" t="s">
        <v>119</v>
      </c>
      <c r="F263" s="1">
        <v>21.7</v>
      </c>
      <c r="G263" s="1">
        <v>55.1</v>
      </c>
      <c r="H263" s="121">
        <v>49.6</v>
      </c>
    </row>
    <row r="264" spans="1:11" ht="15.75" thickBot="1" x14ac:dyDescent="0.3">
      <c r="A264" s="122" t="s">
        <v>65</v>
      </c>
      <c r="B264" s="123">
        <v>9</v>
      </c>
      <c r="C264" s="123">
        <v>2023</v>
      </c>
      <c r="D264" s="124" t="s">
        <v>22</v>
      </c>
      <c r="E264" s="84" t="s">
        <v>119</v>
      </c>
      <c r="F264" s="124">
        <v>22.4</v>
      </c>
      <c r="G264" s="124">
        <v>50.8</v>
      </c>
      <c r="H264" s="125">
        <v>51.1</v>
      </c>
    </row>
    <row r="265" spans="1:11" x14ac:dyDescent="0.25">
      <c r="A265" s="117" t="s">
        <v>49</v>
      </c>
      <c r="B265" s="116">
        <v>6</v>
      </c>
      <c r="C265" s="116">
        <v>2022</v>
      </c>
      <c r="D265" s="118" t="s">
        <v>55</v>
      </c>
      <c r="E265" s="84" t="s">
        <v>119</v>
      </c>
      <c r="F265" s="118">
        <v>29.7</v>
      </c>
      <c r="G265" s="118">
        <v>53.6</v>
      </c>
      <c r="H265" s="119">
        <v>61.9</v>
      </c>
      <c r="I265" s="118">
        <f>F273-F265</f>
        <v>-3.3999999999999986</v>
      </c>
      <c r="J265" s="118">
        <f t="shared" ref="J265:K265" si="27">G273-G265</f>
        <v>-2.3999999999999986</v>
      </c>
      <c r="K265" s="118">
        <f t="shared" si="27"/>
        <v>0.20000000000000284</v>
      </c>
    </row>
    <row r="266" spans="1:11" x14ac:dyDescent="0.25">
      <c r="A266" s="120" t="s">
        <v>64</v>
      </c>
      <c r="B266">
        <v>7</v>
      </c>
      <c r="C266">
        <v>2022</v>
      </c>
      <c r="D266" s="1" t="s">
        <v>55</v>
      </c>
      <c r="E266" s="84" t="s">
        <v>119</v>
      </c>
      <c r="F266" s="1">
        <v>27.1</v>
      </c>
      <c r="G266" s="1">
        <v>51.1</v>
      </c>
      <c r="H266" s="121">
        <v>58.8</v>
      </c>
    </row>
    <row r="267" spans="1:11" x14ac:dyDescent="0.25">
      <c r="A267" s="120" t="s">
        <v>65</v>
      </c>
      <c r="B267">
        <v>9</v>
      </c>
      <c r="C267">
        <v>2022</v>
      </c>
      <c r="D267" s="1" t="s">
        <v>55</v>
      </c>
      <c r="E267" s="84" t="s">
        <v>119</v>
      </c>
      <c r="F267" s="1">
        <v>27</v>
      </c>
      <c r="G267" s="1">
        <v>52.1</v>
      </c>
      <c r="H267" s="121">
        <v>59.5</v>
      </c>
    </row>
    <row r="268" spans="1:11" x14ac:dyDescent="0.25">
      <c r="A268" s="120" t="s">
        <v>67</v>
      </c>
      <c r="B268">
        <v>11</v>
      </c>
      <c r="C268">
        <v>2022</v>
      </c>
      <c r="D268" s="1" t="s">
        <v>55</v>
      </c>
      <c r="E268" s="84" t="s">
        <v>119</v>
      </c>
      <c r="F268" s="1">
        <v>27</v>
      </c>
      <c r="G268" s="1">
        <v>51.5</v>
      </c>
      <c r="H268" s="121">
        <v>59.4</v>
      </c>
    </row>
    <row r="269" spans="1:11" x14ac:dyDescent="0.25">
      <c r="A269" s="120" t="s">
        <v>70</v>
      </c>
      <c r="B269">
        <v>1</v>
      </c>
      <c r="C269">
        <v>2023</v>
      </c>
      <c r="D269" s="1" t="s">
        <v>55</v>
      </c>
      <c r="E269" s="84" t="s">
        <v>119</v>
      </c>
      <c r="F269" s="1">
        <v>27</v>
      </c>
      <c r="G269" s="1">
        <v>52</v>
      </c>
      <c r="H269" s="121">
        <v>59.4</v>
      </c>
    </row>
    <row r="270" spans="1:11" x14ac:dyDescent="0.25">
      <c r="A270" s="120" t="s">
        <v>72</v>
      </c>
      <c r="B270">
        <v>3</v>
      </c>
      <c r="C270">
        <v>2023</v>
      </c>
      <c r="D270" s="1" t="s">
        <v>55</v>
      </c>
      <c r="E270" s="84" t="s">
        <v>119</v>
      </c>
      <c r="F270" s="1">
        <v>26.1</v>
      </c>
      <c r="G270" s="1">
        <v>52.4</v>
      </c>
      <c r="H270" s="121">
        <v>59.5</v>
      </c>
    </row>
    <row r="271" spans="1:11" x14ac:dyDescent="0.25">
      <c r="A271" s="120" t="s">
        <v>132</v>
      </c>
      <c r="B271">
        <v>5</v>
      </c>
      <c r="C271">
        <v>2023</v>
      </c>
      <c r="D271" s="1" t="s">
        <v>55</v>
      </c>
      <c r="E271" s="84" t="s">
        <v>119</v>
      </c>
      <c r="F271" s="1">
        <v>26.7</v>
      </c>
      <c r="G271" s="1">
        <v>52.3</v>
      </c>
      <c r="H271" s="121">
        <v>58.9</v>
      </c>
    </row>
    <row r="272" spans="1:11" x14ac:dyDescent="0.25">
      <c r="A272" s="120" t="s">
        <v>64</v>
      </c>
      <c r="B272">
        <v>7</v>
      </c>
      <c r="C272">
        <v>2023</v>
      </c>
      <c r="D272" s="1" t="s">
        <v>55</v>
      </c>
      <c r="E272" s="84" t="s">
        <v>119</v>
      </c>
      <c r="F272" s="1">
        <v>27.1</v>
      </c>
      <c r="G272" s="1">
        <v>51.6</v>
      </c>
      <c r="H272" s="121">
        <v>59.4</v>
      </c>
    </row>
    <row r="273" spans="1:11" ht="15.75" thickBot="1" x14ac:dyDescent="0.3">
      <c r="A273" s="120" t="s">
        <v>65</v>
      </c>
      <c r="B273">
        <v>9</v>
      </c>
      <c r="C273">
        <v>2023</v>
      </c>
      <c r="D273" s="1" t="s">
        <v>55</v>
      </c>
      <c r="E273" s="84" t="s">
        <v>119</v>
      </c>
      <c r="F273" s="1">
        <v>26.3</v>
      </c>
      <c r="G273" s="1">
        <v>51.2</v>
      </c>
      <c r="H273" s="121">
        <v>62.1</v>
      </c>
    </row>
    <row r="274" spans="1:11" x14ac:dyDescent="0.25">
      <c r="A274" s="117" t="s">
        <v>7</v>
      </c>
      <c r="B274" s="116">
        <v>4</v>
      </c>
      <c r="C274" s="116">
        <v>2022</v>
      </c>
      <c r="D274" s="118" t="s">
        <v>21</v>
      </c>
      <c r="E274" s="84" t="s">
        <v>119</v>
      </c>
      <c r="F274" s="118">
        <v>30.6</v>
      </c>
      <c r="G274" s="118">
        <v>58.2</v>
      </c>
      <c r="H274" s="119">
        <v>51.9</v>
      </c>
      <c r="I274" s="118">
        <f>F283-F274</f>
        <v>-2.6000000000000014</v>
      </c>
      <c r="J274" s="118">
        <f t="shared" ref="J274:K274" si="28">G283-G274</f>
        <v>-0.90000000000000568</v>
      </c>
      <c r="K274" s="118">
        <f t="shared" si="28"/>
        <v>4.2000000000000028</v>
      </c>
    </row>
    <row r="275" spans="1:11" x14ac:dyDescent="0.25">
      <c r="A275" s="120" t="s">
        <v>49</v>
      </c>
      <c r="B275">
        <v>6</v>
      </c>
      <c r="C275">
        <v>2022</v>
      </c>
      <c r="D275" s="1" t="s">
        <v>21</v>
      </c>
      <c r="E275" s="84" t="s">
        <v>119</v>
      </c>
      <c r="F275" s="1">
        <v>30.6</v>
      </c>
      <c r="G275" s="1">
        <v>58.2</v>
      </c>
      <c r="H275" s="121">
        <v>51.9</v>
      </c>
      <c r="K275" s="121"/>
    </row>
    <row r="276" spans="1:11" x14ac:dyDescent="0.25">
      <c r="A276" s="120" t="s">
        <v>64</v>
      </c>
      <c r="B276">
        <v>7</v>
      </c>
      <c r="C276">
        <v>2022</v>
      </c>
      <c r="D276" s="1" t="s">
        <v>21</v>
      </c>
      <c r="E276" s="84" t="s">
        <v>119</v>
      </c>
      <c r="F276" s="1">
        <v>28.2</v>
      </c>
      <c r="G276" s="1">
        <v>55.1</v>
      </c>
      <c r="H276" s="121">
        <v>48.7</v>
      </c>
      <c r="K276" s="121"/>
    </row>
    <row r="277" spans="1:11" x14ac:dyDescent="0.25">
      <c r="A277" s="120" t="s">
        <v>65</v>
      </c>
      <c r="B277">
        <v>9</v>
      </c>
      <c r="C277">
        <v>2022</v>
      </c>
      <c r="D277" s="1" t="s">
        <v>21</v>
      </c>
      <c r="E277" s="84" t="s">
        <v>119</v>
      </c>
      <c r="F277" s="1">
        <v>28.2</v>
      </c>
      <c r="G277" s="1">
        <v>53.6</v>
      </c>
      <c r="H277" s="121">
        <v>50</v>
      </c>
      <c r="K277" s="121"/>
    </row>
    <row r="278" spans="1:11" x14ac:dyDescent="0.25">
      <c r="A278" s="120" t="s">
        <v>67</v>
      </c>
      <c r="B278">
        <v>11</v>
      </c>
      <c r="C278">
        <v>2022</v>
      </c>
      <c r="D278" s="1" t="s">
        <v>21</v>
      </c>
      <c r="E278" s="84" t="s">
        <v>119</v>
      </c>
      <c r="F278" s="1">
        <v>27.3</v>
      </c>
      <c r="G278" s="1">
        <v>49.2</v>
      </c>
      <c r="H278" s="121">
        <v>63.8</v>
      </c>
      <c r="K278" s="121"/>
    </row>
    <row r="279" spans="1:11" x14ac:dyDescent="0.25">
      <c r="A279" s="120" t="s">
        <v>70</v>
      </c>
      <c r="B279">
        <v>1</v>
      </c>
      <c r="C279">
        <v>2023</v>
      </c>
      <c r="D279" s="1" t="s">
        <v>21</v>
      </c>
      <c r="E279" s="84" t="s">
        <v>119</v>
      </c>
      <c r="F279" s="1">
        <v>28</v>
      </c>
      <c r="G279" s="1">
        <v>53.7</v>
      </c>
      <c r="H279" s="121">
        <v>51.1</v>
      </c>
      <c r="K279" s="121"/>
    </row>
    <row r="280" spans="1:11" x14ac:dyDescent="0.25">
      <c r="A280" s="120" t="s">
        <v>72</v>
      </c>
      <c r="B280">
        <v>3</v>
      </c>
      <c r="C280">
        <v>2023</v>
      </c>
      <c r="D280" s="1" t="s">
        <v>21</v>
      </c>
      <c r="E280" s="84" t="s">
        <v>119</v>
      </c>
      <c r="F280" s="1">
        <v>27.9</v>
      </c>
      <c r="G280" s="1">
        <v>56.3</v>
      </c>
      <c r="H280" s="121">
        <v>52.2</v>
      </c>
      <c r="K280" s="121"/>
    </row>
    <row r="281" spans="1:11" x14ac:dyDescent="0.25">
      <c r="A281" s="120" t="s">
        <v>132</v>
      </c>
      <c r="B281">
        <v>5</v>
      </c>
      <c r="C281">
        <v>2023</v>
      </c>
      <c r="D281" s="1" t="s">
        <v>21</v>
      </c>
      <c r="E281" s="84" t="s">
        <v>119</v>
      </c>
      <c r="F281" s="1">
        <v>27.7</v>
      </c>
      <c r="G281" s="1">
        <v>56.2</v>
      </c>
      <c r="H281" s="121">
        <v>32.5</v>
      </c>
      <c r="K281" s="121"/>
    </row>
    <row r="282" spans="1:11" x14ac:dyDescent="0.25">
      <c r="A282" s="120" t="s">
        <v>64</v>
      </c>
      <c r="B282">
        <v>7</v>
      </c>
      <c r="C282">
        <v>2023</v>
      </c>
      <c r="D282" s="1" t="s">
        <v>21</v>
      </c>
      <c r="E282" s="84" t="s">
        <v>119</v>
      </c>
      <c r="F282" s="1">
        <v>27.8</v>
      </c>
      <c r="G282" s="1">
        <v>57.8</v>
      </c>
      <c r="H282" s="121">
        <v>54.1</v>
      </c>
      <c r="K282" s="121"/>
    </row>
    <row r="283" spans="1:11" ht="15.75" thickBot="1" x14ac:dyDescent="0.3">
      <c r="A283" s="122" t="s">
        <v>65</v>
      </c>
      <c r="B283" s="123">
        <v>9</v>
      </c>
      <c r="C283" s="123">
        <v>2023</v>
      </c>
      <c r="D283" s="124" t="s">
        <v>21</v>
      </c>
      <c r="E283" s="84" t="s">
        <v>119</v>
      </c>
      <c r="F283" s="124">
        <v>28</v>
      </c>
      <c r="G283" s="124">
        <v>57.3</v>
      </c>
      <c r="H283" s="125">
        <v>56.1</v>
      </c>
      <c r="I283" s="124"/>
      <c r="J283" s="124"/>
      <c r="K283" s="125"/>
    </row>
    <row r="284" spans="1:11" x14ac:dyDescent="0.25">
      <c r="A284" s="120" t="s">
        <v>7</v>
      </c>
      <c r="B284">
        <v>4</v>
      </c>
      <c r="C284">
        <v>2022</v>
      </c>
      <c r="D284" s="1" t="s">
        <v>19</v>
      </c>
      <c r="E284" s="84" t="s">
        <v>119</v>
      </c>
      <c r="F284" s="1">
        <v>20.8</v>
      </c>
      <c r="G284" s="1">
        <v>50.2</v>
      </c>
      <c r="H284" s="121">
        <v>49.2</v>
      </c>
      <c r="I284" s="118">
        <f>F293-F284</f>
        <v>4</v>
      </c>
      <c r="J284" s="118">
        <f t="shared" ref="J284:K284" si="29">G293-G284</f>
        <v>-0.20000000000000284</v>
      </c>
      <c r="K284" s="118">
        <f t="shared" si="29"/>
        <v>1</v>
      </c>
    </row>
    <row r="285" spans="1:11" x14ac:dyDescent="0.25">
      <c r="A285" s="120" t="s">
        <v>49</v>
      </c>
      <c r="B285">
        <v>6</v>
      </c>
      <c r="C285">
        <v>2022</v>
      </c>
      <c r="D285" s="1" t="s">
        <v>19</v>
      </c>
      <c r="E285" s="84" t="s">
        <v>119</v>
      </c>
      <c r="F285" s="1">
        <v>28.499999999999996</v>
      </c>
      <c r="G285" s="1">
        <v>51</v>
      </c>
      <c r="H285" s="121">
        <v>48.199999999999996</v>
      </c>
    </row>
    <row r="286" spans="1:11" x14ac:dyDescent="0.25">
      <c r="A286" s="120" t="s">
        <v>64</v>
      </c>
      <c r="B286">
        <v>7</v>
      </c>
      <c r="C286">
        <v>2022</v>
      </c>
      <c r="D286" s="1" t="s">
        <v>19</v>
      </c>
      <c r="E286" s="84" t="s">
        <v>119</v>
      </c>
      <c r="F286" s="1">
        <v>25.6</v>
      </c>
      <c r="G286" s="1">
        <v>49.1</v>
      </c>
      <c r="H286" s="121">
        <v>45.3</v>
      </c>
    </row>
    <row r="287" spans="1:11" x14ac:dyDescent="0.25">
      <c r="A287" s="120" t="s">
        <v>65</v>
      </c>
      <c r="B287">
        <v>9</v>
      </c>
      <c r="C287">
        <v>2022</v>
      </c>
      <c r="D287" s="1" t="s">
        <v>19</v>
      </c>
      <c r="E287" s="84" t="s">
        <v>119</v>
      </c>
      <c r="F287" s="1">
        <v>25.1</v>
      </c>
      <c r="G287" s="1">
        <v>50.1</v>
      </c>
      <c r="H287" s="121">
        <v>44.5</v>
      </c>
    </row>
    <row r="288" spans="1:11" x14ac:dyDescent="0.25">
      <c r="A288" s="120" t="s">
        <v>67</v>
      </c>
      <c r="B288">
        <v>11</v>
      </c>
      <c r="C288">
        <v>2022</v>
      </c>
      <c r="D288" s="1" t="s">
        <v>19</v>
      </c>
      <c r="E288" s="84" t="s">
        <v>119</v>
      </c>
      <c r="F288" s="1">
        <v>25.1</v>
      </c>
      <c r="G288" s="1">
        <v>50.2</v>
      </c>
      <c r="H288" s="121">
        <v>43.4</v>
      </c>
    </row>
    <row r="289" spans="1:20" x14ac:dyDescent="0.25">
      <c r="A289" s="120" t="s">
        <v>70</v>
      </c>
      <c r="B289">
        <v>1</v>
      </c>
      <c r="C289">
        <v>2023</v>
      </c>
      <c r="D289" s="1" t="s">
        <v>19</v>
      </c>
      <c r="E289" s="84" t="s">
        <v>119</v>
      </c>
      <c r="F289" s="1">
        <v>24.8</v>
      </c>
      <c r="G289" s="1">
        <v>50.8</v>
      </c>
      <c r="H289" s="121">
        <v>45.8</v>
      </c>
    </row>
    <row r="290" spans="1:20" x14ac:dyDescent="0.25">
      <c r="A290" s="120" t="s">
        <v>72</v>
      </c>
      <c r="B290">
        <v>3</v>
      </c>
      <c r="C290">
        <v>2023</v>
      </c>
      <c r="D290" s="1" t="s">
        <v>19</v>
      </c>
      <c r="E290" s="84" t="s">
        <v>119</v>
      </c>
      <c r="F290" s="1">
        <v>26</v>
      </c>
      <c r="G290" s="1">
        <v>51.9</v>
      </c>
      <c r="H290" s="121">
        <v>49.4</v>
      </c>
    </row>
    <row r="291" spans="1:20" x14ac:dyDescent="0.25">
      <c r="A291" s="120" t="s">
        <v>132</v>
      </c>
      <c r="B291">
        <v>5</v>
      </c>
      <c r="C291">
        <v>2023</v>
      </c>
      <c r="D291" s="1" t="s">
        <v>19</v>
      </c>
      <c r="E291" s="84" t="s">
        <v>119</v>
      </c>
      <c r="F291" s="1">
        <v>25.6</v>
      </c>
      <c r="G291" s="1">
        <v>52</v>
      </c>
      <c r="H291" s="121">
        <v>49.6</v>
      </c>
      <c r="T291" s="1" t="s">
        <v>71</v>
      </c>
    </row>
    <row r="292" spans="1:20" x14ac:dyDescent="0.25">
      <c r="A292" s="120" t="s">
        <v>64</v>
      </c>
      <c r="B292">
        <v>7</v>
      </c>
      <c r="C292">
        <v>2023</v>
      </c>
      <c r="D292" s="1" t="s">
        <v>19</v>
      </c>
      <c r="E292" s="84" t="s">
        <v>119</v>
      </c>
      <c r="F292" s="1">
        <v>25.4</v>
      </c>
      <c r="G292" s="1">
        <v>51.4</v>
      </c>
      <c r="H292" s="121">
        <v>50.5</v>
      </c>
    </row>
    <row r="293" spans="1:20" ht="15.75" thickBot="1" x14ac:dyDescent="0.3">
      <c r="A293" s="122" t="s">
        <v>65</v>
      </c>
      <c r="B293" s="123">
        <v>9</v>
      </c>
      <c r="C293" s="123">
        <v>2023</v>
      </c>
      <c r="D293" s="124" t="s">
        <v>19</v>
      </c>
      <c r="E293" s="84" t="s">
        <v>119</v>
      </c>
      <c r="F293" s="124">
        <v>24.8</v>
      </c>
      <c r="G293" s="124">
        <v>50</v>
      </c>
      <c r="H293" s="125">
        <v>50.2</v>
      </c>
    </row>
    <row r="294" spans="1:20" x14ac:dyDescent="0.25">
      <c r="A294" s="117" t="s">
        <v>49</v>
      </c>
      <c r="B294" s="116">
        <v>6</v>
      </c>
      <c r="C294" s="116">
        <v>2022</v>
      </c>
      <c r="D294" s="118" t="s">
        <v>54</v>
      </c>
      <c r="E294" s="84" t="s">
        <v>119</v>
      </c>
      <c r="F294" s="118">
        <v>33.300000000000004</v>
      </c>
      <c r="G294" s="118">
        <v>62.4</v>
      </c>
      <c r="H294" s="119">
        <v>60.4</v>
      </c>
      <c r="I294" s="118">
        <f>F302-F294</f>
        <v>-3.9000000000000057</v>
      </c>
      <c r="J294" s="118">
        <f t="shared" ref="J294:K294" si="30">G302-G294</f>
        <v>-2.5</v>
      </c>
      <c r="K294" s="118">
        <f t="shared" si="30"/>
        <v>6.6999999999999957</v>
      </c>
    </row>
    <row r="295" spans="1:20" x14ac:dyDescent="0.25">
      <c r="A295" s="120" t="s">
        <v>64</v>
      </c>
      <c r="B295">
        <v>7</v>
      </c>
      <c r="C295">
        <v>2022</v>
      </c>
      <c r="D295" s="1" t="s">
        <v>54</v>
      </c>
      <c r="E295" s="84" t="s">
        <v>119</v>
      </c>
      <c r="F295" s="1">
        <v>30.4</v>
      </c>
      <c r="G295" s="1">
        <v>60.2</v>
      </c>
      <c r="H295" s="121">
        <v>56.8</v>
      </c>
    </row>
    <row r="296" spans="1:20" x14ac:dyDescent="0.25">
      <c r="A296" s="120" t="s">
        <v>65</v>
      </c>
      <c r="B296">
        <v>9</v>
      </c>
      <c r="C296">
        <v>2022</v>
      </c>
      <c r="D296" s="1" t="s">
        <v>54</v>
      </c>
      <c r="E296" s="84" t="s">
        <v>119</v>
      </c>
      <c r="F296" s="1">
        <v>30.4</v>
      </c>
      <c r="G296" s="1">
        <v>59.6</v>
      </c>
      <c r="H296" s="121">
        <v>56.3</v>
      </c>
    </row>
    <row r="297" spans="1:20" x14ac:dyDescent="0.25">
      <c r="A297" s="120" t="s">
        <v>67</v>
      </c>
      <c r="B297">
        <v>11</v>
      </c>
      <c r="C297">
        <v>2022</v>
      </c>
      <c r="D297" s="1" t="s">
        <v>54</v>
      </c>
      <c r="E297" s="84" t="s">
        <v>119</v>
      </c>
      <c r="F297" s="1">
        <v>30.2</v>
      </c>
      <c r="G297" s="1">
        <v>59.9</v>
      </c>
      <c r="H297" s="121">
        <v>56</v>
      </c>
    </row>
    <row r="298" spans="1:20" x14ac:dyDescent="0.25">
      <c r="A298" s="120" t="s">
        <v>70</v>
      </c>
      <c r="B298">
        <v>1</v>
      </c>
      <c r="C298">
        <v>2023</v>
      </c>
      <c r="D298" s="1" t="s">
        <v>54</v>
      </c>
      <c r="E298" s="84" t="s">
        <v>119</v>
      </c>
      <c r="F298" s="1">
        <v>29.8</v>
      </c>
      <c r="G298" s="1">
        <v>60</v>
      </c>
      <c r="H298" s="121">
        <v>57.7</v>
      </c>
    </row>
    <row r="299" spans="1:20" x14ac:dyDescent="0.25">
      <c r="A299" s="120" t="s">
        <v>72</v>
      </c>
      <c r="B299">
        <v>3</v>
      </c>
      <c r="C299">
        <v>2023</v>
      </c>
      <c r="D299" s="1" t="s">
        <v>54</v>
      </c>
      <c r="E299" s="84" t="s">
        <v>119</v>
      </c>
      <c r="F299" s="1">
        <v>29.9</v>
      </c>
      <c r="G299" s="1">
        <v>59.8</v>
      </c>
      <c r="H299" s="121">
        <v>61.8</v>
      </c>
    </row>
    <row r="300" spans="1:20" x14ac:dyDescent="0.25">
      <c r="A300" s="120" t="s">
        <v>132</v>
      </c>
      <c r="B300">
        <v>5</v>
      </c>
      <c r="C300">
        <v>2023</v>
      </c>
      <c r="D300" s="1" t="s">
        <v>54</v>
      </c>
      <c r="E300" s="84" t="s">
        <v>119</v>
      </c>
      <c r="F300" s="1">
        <v>29.2</v>
      </c>
      <c r="G300" s="1">
        <v>59.9</v>
      </c>
      <c r="H300" s="121">
        <v>62</v>
      </c>
    </row>
    <row r="301" spans="1:20" x14ac:dyDescent="0.25">
      <c r="A301" s="120" t="s">
        <v>64</v>
      </c>
      <c r="B301">
        <v>7</v>
      </c>
      <c r="C301">
        <v>2023</v>
      </c>
      <c r="D301" s="1" t="s">
        <v>54</v>
      </c>
      <c r="E301" s="84" t="s">
        <v>119</v>
      </c>
      <c r="F301" s="1">
        <v>29.7</v>
      </c>
      <c r="G301" s="1">
        <v>60</v>
      </c>
      <c r="H301" s="121">
        <v>63.9</v>
      </c>
    </row>
    <row r="302" spans="1:20" ht="15.75" thickBot="1" x14ac:dyDescent="0.3">
      <c r="A302" s="122" t="s">
        <v>65</v>
      </c>
      <c r="B302" s="123">
        <v>9</v>
      </c>
      <c r="C302" s="123">
        <v>2023</v>
      </c>
      <c r="D302" s="124" t="s">
        <v>54</v>
      </c>
      <c r="E302" s="84" t="s">
        <v>119</v>
      </c>
      <c r="F302" s="124">
        <v>29.4</v>
      </c>
      <c r="G302" s="124">
        <v>59.9</v>
      </c>
      <c r="H302" s="125">
        <v>67.099999999999994</v>
      </c>
    </row>
    <row r="303" spans="1:20" x14ac:dyDescent="0.25">
      <c r="A303" s="117" t="s">
        <v>49</v>
      </c>
      <c r="B303" s="116">
        <v>6</v>
      </c>
      <c r="C303" s="116">
        <v>2022</v>
      </c>
      <c r="D303" s="118" t="s">
        <v>53</v>
      </c>
      <c r="E303" s="84" t="s">
        <v>119</v>
      </c>
      <c r="F303" s="118">
        <v>33.800000000000004</v>
      </c>
      <c r="G303" s="118">
        <v>59.199999999999996</v>
      </c>
      <c r="H303" s="119">
        <v>52.6</v>
      </c>
      <c r="I303" s="118">
        <f>F311-F303</f>
        <v>-1.8000000000000043</v>
      </c>
      <c r="J303" s="118">
        <f t="shared" ref="J303:K303" si="31">G311-G303</f>
        <v>-2.3999999999999986</v>
      </c>
      <c r="K303" s="118">
        <f t="shared" si="31"/>
        <v>-0.5</v>
      </c>
    </row>
    <row r="304" spans="1:20" x14ac:dyDescent="0.25">
      <c r="A304" s="120" t="s">
        <v>64</v>
      </c>
      <c r="B304">
        <v>7</v>
      </c>
      <c r="C304">
        <v>2022</v>
      </c>
      <c r="D304" s="1" t="s">
        <v>53</v>
      </c>
      <c r="E304" s="84" t="s">
        <v>119</v>
      </c>
      <c r="F304" s="1">
        <v>31</v>
      </c>
      <c r="G304" s="1">
        <v>56.9</v>
      </c>
      <c r="H304" s="121">
        <v>49.1</v>
      </c>
    </row>
    <row r="305" spans="1:20" x14ac:dyDescent="0.25">
      <c r="A305" s="120" t="s">
        <v>65</v>
      </c>
      <c r="B305">
        <v>9</v>
      </c>
      <c r="C305">
        <v>2022</v>
      </c>
      <c r="D305" s="1" t="s">
        <v>53</v>
      </c>
      <c r="E305" s="84" t="s">
        <v>119</v>
      </c>
      <c r="F305" s="1">
        <v>31.4</v>
      </c>
      <c r="G305" s="1">
        <v>56.9</v>
      </c>
      <c r="H305" s="121">
        <v>51.5</v>
      </c>
    </row>
    <row r="306" spans="1:20" x14ac:dyDescent="0.25">
      <c r="A306" s="120" t="s">
        <v>67</v>
      </c>
      <c r="B306">
        <v>11</v>
      </c>
      <c r="C306">
        <v>2022</v>
      </c>
      <c r="D306" s="1" t="s">
        <v>53</v>
      </c>
      <c r="E306" s="84" t="s">
        <v>119</v>
      </c>
      <c r="F306" s="1">
        <v>31.5</v>
      </c>
      <c r="G306" s="1">
        <v>56.2</v>
      </c>
      <c r="H306" s="121">
        <v>51.1</v>
      </c>
    </row>
    <row r="307" spans="1:20" x14ac:dyDescent="0.25">
      <c r="A307" s="120" t="s">
        <v>70</v>
      </c>
      <c r="B307">
        <v>1</v>
      </c>
      <c r="C307">
        <v>2023</v>
      </c>
      <c r="D307" s="1" t="s">
        <v>53</v>
      </c>
      <c r="E307" s="84" t="s">
        <v>119</v>
      </c>
      <c r="F307" s="1">
        <v>31.4</v>
      </c>
      <c r="G307" s="1">
        <v>56.3</v>
      </c>
      <c r="H307" s="121">
        <v>51.8</v>
      </c>
    </row>
    <row r="308" spans="1:20" x14ac:dyDescent="0.25">
      <c r="A308" s="120" t="s">
        <v>72</v>
      </c>
      <c r="B308">
        <v>3</v>
      </c>
      <c r="C308">
        <v>2023</v>
      </c>
      <c r="D308" s="1" t="s">
        <v>53</v>
      </c>
      <c r="E308" s="84" t="s">
        <v>119</v>
      </c>
      <c r="F308" s="1">
        <v>32.4</v>
      </c>
      <c r="G308" s="1">
        <v>56.5</v>
      </c>
      <c r="H308" s="121">
        <v>51.8</v>
      </c>
    </row>
    <row r="309" spans="1:20" x14ac:dyDescent="0.25">
      <c r="A309" s="120" t="s">
        <v>132</v>
      </c>
      <c r="B309">
        <v>5</v>
      </c>
      <c r="C309">
        <v>2023</v>
      </c>
      <c r="D309" s="1" t="s">
        <v>53</v>
      </c>
      <c r="E309" s="84" t="s">
        <v>119</v>
      </c>
      <c r="F309" s="1">
        <v>31.9</v>
      </c>
      <c r="G309" s="1">
        <v>56.5</v>
      </c>
      <c r="H309" s="121">
        <v>52.1</v>
      </c>
    </row>
    <row r="310" spans="1:20" x14ac:dyDescent="0.25">
      <c r="A310" s="120" t="s">
        <v>64</v>
      </c>
      <c r="B310">
        <v>7</v>
      </c>
      <c r="C310">
        <v>2023</v>
      </c>
      <c r="D310" s="1" t="s">
        <v>53</v>
      </c>
      <c r="E310" s="84" t="s">
        <v>119</v>
      </c>
      <c r="F310" s="1">
        <v>31.8</v>
      </c>
      <c r="G310" s="1">
        <v>56.5</v>
      </c>
      <c r="H310" s="121">
        <v>52.3</v>
      </c>
    </row>
    <row r="311" spans="1:20" ht="15.75" thickBot="1" x14ac:dyDescent="0.3">
      <c r="A311" s="122" t="s">
        <v>65</v>
      </c>
      <c r="B311" s="123">
        <v>9</v>
      </c>
      <c r="C311" s="123">
        <v>2023</v>
      </c>
      <c r="D311" s="124" t="s">
        <v>53</v>
      </c>
      <c r="E311" s="84" t="s">
        <v>119</v>
      </c>
      <c r="F311" s="124">
        <v>32</v>
      </c>
      <c r="G311" s="124">
        <v>56.8</v>
      </c>
      <c r="H311" s="125">
        <v>52.1</v>
      </c>
    </row>
    <row r="312" spans="1:20" x14ac:dyDescent="0.25">
      <c r="A312" s="117" t="s">
        <v>49</v>
      </c>
      <c r="B312" s="116">
        <v>6</v>
      </c>
      <c r="C312" s="116">
        <v>2022</v>
      </c>
      <c r="D312" s="118" t="s">
        <v>52</v>
      </c>
      <c r="E312" s="84" t="s">
        <v>119</v>
      </c>
      <c r="F312" s="118">
        <v>31.5</v>
      </c>
      <c r="G312" s="118">
        <v>49.8</v>
      </c>
      <c r="H312" s="119">
        <v>54.400000000000006</v>
      </c>
      <c r="I312" s="118">
        <f>F320-F312</f>
        <v>-2.6000000000000014</v>
      </c>
      <c r="J312" s="118">
        <f t="shared" ref="J312:K312" si="32">G320-G312</f>
        <v>-1.2999999999999972</v>
      </c>
      <c r="K312" s="118">
        <f t="shared" si="32"/>
        <v>2.2999999999999972</v>
      </c>
    </row>
    <row r="313" spans="1:20" x14ac:dyDescent="0.25">
      <c r="A313" s="120" t="s">
        <v>64</v>
      </c>
      <c r="B313">
        <v>7</v>
      </c>
      <c r="C313">
        <v>2022</v>
      </c>
      <c r="D313" s="1" t="s">
        <v>52</v>
      </c>
      <c r="E313" s="84" t="s">
        <v>119</v>
      </c>
      <c r="F313" s="1">
        <v>29.2</v>
      </c>
      <c r="G313" s="1">
        <v>46.9</v>
      </c>
      <c r="H313" s="121">
        <v>51.3</v>
      </c>
    </row>
    <row r="314" spans="1:20" x14ac:dyDescent="0.25">
      <c r="A314" s="120" t="s">
        <v>65</v>
      </c>
      <c r="B314">
        <v>9</v>
      </c>
      <c r="C314">
        <v>2022</v>
      </c>
      <c r="D314" s="1" t="s">
        <v>52</v>
      </c>
      <c r="E314" s="84" t="s">
        <v>119</v>
      </c>
      <c r="F314" s="1">
        <v>28.7</v>
      </c>
      <c r="G314" s="1">
        <v>45.7</v>
      </c>
      <c r="H314" s="121">
        <v>52.4</v>
      </c>
    </row>
    <row r="315" spans="1:20" x14ac:dyDescent="0.25">
      <c r="A315" s="120" t="s">
        <v>67</v>
      </c>
      <c r="B315">
        <v>11</v>
      </c>
      <c r="C315">
        <v>2022</v>
      </c>
      <c r="D315" s="1" t="s">
        <v>52</v>
      </c>
      <c r="E315" s="84" t="s">
        <v>119</v>
      </c>
      <c r="F315" s="1">
        <v>28.9</v>
      </c>
      <c r="G315" s="1">
        <v>45.7</v>
      </c>
      <c r="H315" s="121">
        <v>52.3</v>
      </c>
    </row>
    <row r="316" spans="1:20" x14ac:dyDescent="0.25">
      <c r="A316" s="120" t="s">
        <v>70</v>
      </c>
      <c r="B316">
        <v>1</v>
      </c>
      <c r="C316">
        <v>2023</v>
      </c>
      <c r="D316" s="1" t="s">
        <v>52</v>
      </c>
      <c r="E316" s="84" t="s">
        <v>119</v>
      </c>
      <c r="F316" s="1">
        <v>28.9</v>
      </c>
      <c r="G316" s="1">
        <v>47</v>
      </c>
      <c r="H316" s="121">
        <v>53.4</v>
      </c>
      <c r="T316" t="s">
        <v>73</v>
      </c>
    </row>
    <row r="317" spans="1:20" x14ac:dyDescent="0.25">
      <c r="A317" s="120" t="s">
        <v>72</v>
      </c>
      <c r="B317">
        <v>3</v>
      </c>
      <c r="C317">
        <v>2023</v>
      </c>
      <c r="D317" s="1" t="s">
        <v>52</v>
      </c>
      <c r="E317" s="84" t="s">
        <v>119</v>
      </c>
      <c r="F317" s="1">
        <v>29</v>
      </c>
      <c r="G317" s="1">
        <v>47.7</v>
      </c>
      <c r="H317" s="121">
        <v>53.9</v>
      </c>
    </row>
    <row r="318" spans="1:20" x14ac:dyDescent="0.25">
      <c r="A318" s="120" t="s">
        <v>132</v>
      </c>
      <c r="B318">
        <v>5</v>
      </c>
      <c r="C318">
        <v>2023</v>
      </c>
      <c r="D318" s="1" t="s">
        <v>52</v>
      </c>
      <c r="E318" s="84" t="s">
        <v>119</v>
      </c>
      <c r="F318" s="1">
        <v>29.2</v>
      </c>
      <c r="G318" s="1">
        <v>48.5</v>
      </c>
      <c r="H318" s="121">
        <v>54.9</v>
      </c>
    </row>
    <row r="319" spans="1:20" x14ac:dyDescent="0.25">
      <c r="A319" s="120" t="s">
        <v>64</v>
      </c>
      <c r="B319">
        <v>7</v>
      </c>
      <c r="C319">
        <v>2023</v>
      </c>
      <c r="D319" s="1" t="s">
        <v>52</v>
      </c>
      <c r="E319" s="84" t="s">
        <v>119</v>
      </c>
      <c r="F319" s="1">
        <v>38.799999999999997</v>
      </c>
      <c r="G319" s="1">
        <v>48</v>
      </c>
      <c r="H319" s="121">
        <v>54.7</v>
      </c>
    </row>
    <row r="320" spans="1:20" ht="15.75" thickBot="1" x14ac:dyDescent="0.3">
      <c r="A320" s="122" t="s">
        <v>65</v>
      </c>
      <c r="B320" s="123">
        <v>9</v>
      </c>
      <c r="C320" s="123">
        <v>2023</v>
      </c>
      <c r="D320" s="124" t="s">
        <v>52</v>
      </c>
      <c r="E320" s="84" t="s">
        <v>119</v>
      </c>
      <c r="F320" s="124">
        <v>28.9</v>
      </c>
      <c r="G320" s="124">
        <v>48.5</v>
      </c>
      <c r="H320" s="125">
        <v>56.7</v>
      </c>
    </row>
    <row r="321" spans="1:11" x14ac:dyDescent="0.25">
      <c r="A321" s="117" t="s">
        <v>49</v>
      </c>
      <c r="B321" s="116">
        <v>6</v>
      </c>
      <c r="C321" s="116">
        <v>2022</v>
      </c>
      <c r="D321" s="118" t="s">
        <v>51</v>
      </c>
      <c r="E321" s="84" t="s">
        <v>119</v>
      </c>
      <c r="F321" s="118">
        <v>33.700000000000003</v>
      </c>
      <c r="G321" s="118">
        <v>60.6</v>
      </c>
      <c r="H321" s="119">
        <v>57.4</v>
      </c>
      <c r="I321" s="118">
        <f>F329-F321</f>
        <v>-3.9000000000000021</v>
      </c>
      <c r="J321" s="118">
        <f t="shared" ref="J321:K321" si="33">G329-G321</f>
        <v>-3.6000000000000014</v>
      </c>
      <c r="K321" s="118">
        <f t="shared" si="33"/>
        <v>3.7000000000000028</v>
      </c>
    </row>
    <row r="322" spans="1:11" x14ac:dyDescent="0.25">
      <c r="A322" s="120" t="s">
        <v>64</v>
      </c>
      <c r="B322">
        <v>7</v>
      </c>
      <c r="C322">
        <v>2022</v>
      </c>
      <c r="D322" s="1" t="s">
        <v>51</v>
      </c>
      <c r="E322" s="84" t="s">
        <v>119</v>
      </c>
      <c r="F322" s="1">
        <v>30.3</v>
      </c>
      <c r="G322" s="1">
        <v>57.7</v>
      </c>
      <c r="H322" s="121">
        <v>54.7</v>
      </c>
    </row>
    <row r="323" spans="1:11" x14ac:dyDescent="0.25">
      <c r="A323" s="120" t="s">
        <v>65</v>
      </c>
      <c r="B323">
        <v>9</v>
      </c>
      <c r="C323">
        <v>2022</v>
      </c>
      <c r="D323" s="1" t="s">
        <v>51</v>
      </c>
      <c r="E323" s="84" t="s">
        <v>119</v>
      </c>
      <c r="F323" s="1">
        <v>29.3</v>
      </c>
      <c r="G323" s="1">
        <v>57.1</v>
      </c>
      <c r="H323" s="121">
        <v>55.6</v>
      </c>
    </row>
    <row r="324" spans="1:11" x14ac:dyDescent="0.25">
      <c r="A324" s="120" t="s">
        <v>67</v>
      </c>
      <c r="B324">
        <v>11</v>
      </c>
      <c r="C324">
        <v>2022</v>
      </c>
      <c r="D324" s="1" t="s">
        <v>51</v>
      </c>
      <c r="E324" s="84" t="s">
        <v>119</v>
      </c>
      <c r="F324" s="1">
        <v>30</v>
      </c>
      <c r="G324" s="1">
        <v>57.9</v>
      </c>
      <c r="H324" s="121">
        <v>56.2</v>
      </c>
    </row>
    <row r="325" spans="1:11" x14ac:dyDescent="0.25">
      <c r="A325" s="120" t="s">
        <v>70</v>
      </c>
      <c r="B325">
        <v>1</v>
      </c>
      <c r="C325">
        <v>2023</v>
      </c>
      <c r="D325" s="1" t="s">
        <v>51</v>
      </c>
      <c r="E325" s="84" t="s">
        <v>119</v>
      </c>
      <c r="F325" s="1">
        <v>30.2</v>
      </c>
      <c r="G325" s="1">
        <v>56.8</v>
      </c>
      <c r="H325" s="121">
        <v>55</v>
      </c>
    </row>
    <row r="326" spans="1:11" x14ac:dyDescent="0.25">
      <c r="A326" s="120" t="s">
        <v>72</v>
      </c>
      <c r="B326">
        <v>3</v>
      </c>
      <c r="C326">
        <v>2023</v>
      </c>
      <c r="D326" s="1" t="s">
        <v>51</v>
      </c>
      <c r="E326" s="84" t="s">
        <v>119</v>
      </c>
      <c r="F326" s="1">
        <v>30</v>
      </c>
      <c r="G326" s="1">
        <v>57.2</v>
      </c>
      <c r="H326" s="121">
        <v>56.2</v>
      </c>
    </row>
    <row r="327" spans="1:11" x14ac:dyDescent="0.25">
      <c r="A327" s="120" t="s">
        <v>132</v>
      </c>
      <c r="B327">
        <v>5</v>
      </c>
      <c r="C327">
        <v>2023</v>
      </c>
      <c r="D327" s="1" t="s">
        <v>51</v>
      </c>
      <c r="E327" s="84" t="s">
        <v>119</v>
      </c>
      <c r="F327" s="1">
        <v>30</v>
      </c>
      <c r="G327" s="1">
        <v>56.4</v>
      </c>
      <c r="H327" s="121">
        <v>56.3</v>
      </c>
    </row>
    <row r="328" spans="1:11" x14ac:dyDescent="0.25">
      <c r="A328" s="120" t="s">
        <v>64</v>
      </c>
      <c r="B328">
        <v>7</v>
      </c>
      <c r="C328">
        <v>2023</v>
      </c>
      <c r="D328" s="1" t="s">
        <v>51</v>
      </c>
      <c r="E328" s="84" t="s">
        <v>119</v>
      </c>
      <c r="F328" s="1">
        <v>29.8</v>
      </c>
      <c r="G328" s="1">
        <v>57.1</v>
      </c>
      <c r="H328" s="121">
        <v>58.8</v>
      </c>
    </row>
    <row r="329" spans="1:11" ht="15.75" thickBot="1" x14ac:dyDescent="0.3">
      <c r="A329" s="122" t="s">
        <v>65</v>
      </c>
      <c r="B329" s="123">
        <v>9</v>
      </c>
      <c r="C329" s="123">
        <v>2023</v>
      </c>
      <c r="D329" s="124" t="s">
        <v>51</v>
      </c>
      <c r="E329" s="84" t="s">
        <v>119</v>
      </c>
      <c r="F329" s="124">
        <v>29.8</v>
      </c>
      <c r="G329" s="124">
        <v>57</v>
      </c>
      <c r="H329" s="125">
        <v>61.1</v>
      </c>
    </row>
    <row r="330" spans="1:11" x14ac:dyDescent="0.25">
      <c r="A330" s="117" t="s">
        <v>49</v>
      </c>
      <c r="B330" s="116">
        <v>6</v>
      </c>
      <c r="C330" s="116">
        <v>2022</v>
      </c>
      <c r="D330" s="118" t="s">
        <v>50</v>
      </c>
      <c r="E330" s="84" t="s">
        <v>119</v>
      </c>
      <c r="F330" s="118">
        <v>28.799999999999997</v>
      </c>
      <c r="G330" s="118">
        <v>60.199999999999996</v>
      </c>
      <c r="H330" s="119">
        <v>53</v>
      </c>
      <c r="I330" s="118">
        <f>F338-F330</f>
        <v>-3.7999999999999972</v>
      </c>
      <c r="J330" s="118">
        <f t="shared" ref="J330:K330" si="34">G338-G330</f>
        <v>-5.2199999999999989</v>
      </c>
      <c r="K330" s="118">
        <f t="shared" si="34"/>
        <v>3.7999999999999972</v>
      </c>
    </row>
    <row r="331" spans="1:11" x14ac:dyDescent="0.25">
      <c r="A331" s="120" t="s">
        <v>64</v>
      </c>
      <c r="B331">
        <v>7</v>
      </c>
      <c r="C331">
        <v>2022</v>
      </c>
      <c r="D331" s="1" t="s">
        <v>50</v>
      </c>
      <c r="E331" s="84" t="s">
        <v>119</v>
      </c>
      <c r="F331" s="1">
        <v>26.4</v>
      </c>
      <c r="G331" s="1">
        <v>57.4</v>
      </c>
      <c r="H331" s="121">
        <v>51.5</v>
      </c>
    </row>
    <row r="332" spans="1:11" x14ac:dyDescent="0.25">
      <c r="A332" s="120" t="s">
        <v>65</v>
      </c>
      <c r="B332">
        <v>9</v>
      </c>
      <c r="C332">
        <v>2022</v>
      </c>
      <c r="D332" s="1" t="s">
        <v>50</v>
      </c>
      <c r="E332" s="84" t="s">
        <v>119</v>
      </c>
      <c r="F332" s="1">
        <v>25.9</v>
      </c>
      <c r="G332" s="1">
        <v>57.4</v>
      </c>
      <c r="H332" s="121">
        <v>51.4</v>
      </c>
    </row>
    <row r="333" spans="1:11" x14ac:dyDescent="0.25">
      <c r="A333" s="120" t="s">
        <v>67</v>
      </c>
      <c r="B333">
        <v>11</v>
      </c>
      <c r="C333">
        <v>2022</v>
      </c>
      <c r="D333" s="1" t="s">
        <v>50</v>
      </c>
      <c r="E333" s="84" t="s">
        <v>119</v>
      </c>
      <c r="F333" s="1">
        <v>25.9</v>
      </c>
      <c r="G333" s="1">
        <v>57.1</v>
      </c>
      <c r="H333" s="121">
        <v>51.4</v>
      </c>
    </row>
    <row r="334" spans="1:11" x14ac:dyDescent="0.25">
      <c r="A334" s="120" t="s">
        <v>70</v>
      </c>
      <c r="B334">
        <v>1</v>
      </c>
      <c r="C334">
        <v>2023</v>
      </c>
      <c r="D334" s="1" t="s">
        <v>50</v>
      </c>
      <c r="E334" s="84" t="s">
        <v>119</v>
      </c>
      <c r="F334" s="1">
        <v>25.5</v>
      </c>
      <c r="G334" s="1">
        <v>55.6</v>
      </c>
      <c r="H334" s="121">
        <v>51.4</v>
      </c>
    </row>
    <row r="335" spans="1:11" x14ac:dyDescent="0.25">
      <c r="A335" s="120" t="s">
        <v>72</v>
      </c>
      <c r="B335">
        <v>3</v>
      </c>
      <c r="C335">
        <v>2023</v>
      </c>
      <c r="D335" s="1" t="s">
        <v>50</v>
      </c>
      <c r="E335" s="84" t="s">
        <v>119</v>
      </c>
      <c r="F335" s="1">
        <v>25.8</v>
      </c>
      <c r="G335" s="1">
        <v>57.3</v>
      </c>
      <c r="H335" s="121">
        <v>53</v>
      </c>
    </row>
    <row r="336" spans="1:11" x14ac:dyDescent="0.25">
      <c r="A336" s="120" t="s">
        <v>132</v>
      </c>
      <c r="B336">
        <v>5</v>
      </c>
      <c r="C336">
        <v>2023</v>
      </c>
      <c r="D336" s="1" t="s">
        <v>50</v>
      </c>
      <c r="E336" s="84" t="s">
        <v>119</v>
      </c>
      <c r="F336" s="1">
        <v>26</v>
      </c>
      <c r="G336" s="1">
        <v>57.6</v>
      </c>
      <c r="H336" s="121">
        <v>53.8</v>
      </c>
    </row>
    <row r="337" spans="1:20" x14ac:dyDescent="0.25">
      <c r="A337" s="120" t="s">
        <v>64</v>
      </c>
      <c r="B337">
        <v>7</v>
      </c>
      <c r="C337">
        <v>2023</v>
      </c>
      <c r="D337" s="1" t="s">
        <v>50</v>
      </c>
      <c r="E337" s="84" t="s">
        <v>119</v>
      </c>
      <c r="F337" s="1">
        <v>25.5</v>
      </c>
      <c r="G337" s="1">
        <v>56.3</v>
      </c>
      <c r="H337" s="121">
        <v>54.5</v>
      </c>
    </row>
    <row r="338" spans="1:20" ht="15.75" thickBot="1" x14ac:dyDescent="0.3">
      <c r="A338" s="122" t="s">
        <v>65</v>
      </c>
      <c r="B338" s="123">
        <v>9</v>
      </c>
      <c r="C338" s="123">
        <v>2023</v>
      </c>
      <c r="D338" s="124" t="s">
        <v>50</v>
      </c>
      <c r="E338" s="84" t="s">
        <v>119</v>
      </c>
      <c r="F338" s="124">
        <v>25</v>
      </c>
      <c r="G338" s="124">
        <v>54.98</v>
      </c>
      <c r="H338" s="125">
        <v>56.8</v>
      </c>
    </row>
    <row r="339" spans="1:20" x14ac:dyDescent="0.25">
      <c r="A339" s="117" t="s">
        <v>7</v>
      </c>
      <c r="B339" s="116">
        <v>4</v>
      </c>
      <c r="C339" s="116">
        <v>2022</v>
      </c>
      <c r="D339" s="118" t="s">
        <v>15</v>
      </c>
      <c r="E339" s="84" t="s">
        <v>119</v>
      </c>
      <c r="F339" s="127">
        <v>17.599999999999998</v>
      </c>
      <c r="G339" s="127">
        <v>49.6</v>
      </c>
      <c r="H339" s="128">
        <v>49</v>
      </c>
      <c r="I339" s="118">
        <f>F348-F339</f>
        <v>-2.4999999999999982</v>
      </c>
      <c r="J339" s="118">
        <f t="shared" ref="J339:K339" si="35">G348-G339</f>
        <v>-4</v>
      </c>
      <c r="K339" s="118">
        <f t="shared" si="35"/>
        <v>1.2000000000000028</v>
      </c>
    </row>
    <row r="340" spans="1:20" x14ac:dyDescent="0.25">
      <c r="A340" s="120" t="s">
        <v>49</v>
      </c>
      <c r="B340">
        <v>6</v>
      </c>
      <c r="C340">
        <v>2022</v>
      </c>
      <c r="D340" s="1" t="s">
        <v>15</v>
      </c>
      <c r="E340" s="84" t="s">
        <v>119</v>
      </c>
      <c r="F340" s="1">
        <v>17.599999999999998</v>
      </c>
      <c r="G340" s="1">
        <v>49.6</v>
      </c>
      <c r="H340" s="121">
        <v>48.8</v>
      </c>
    </row>
    <row r="341" spans="1:20" x14ac:dyDescent="0.25">
      <c r="A341" s="120" t="s">
        <v>64</v>
      </c>
      <c r="B341">
        <v>7</v>
      </c>
      <c r="C341">
        <v>2022</v>
      </c>
      <c r="D341" s="1" t="s">
        <v>15</v>
      </c>
      <c r="E341" s="84" t="s">
        <v>119</v>
      </c>
      <c r="F341" s="1">
        <v>17.2</v>
      </c>
      <c r="G341" s="1">
        <v>48.8</v>
      </c>
      <c r="H341" s="121">
        <v>45.9</v>
      </c>
    </row>
    <row r="342" spans="1:20" x14ac:dyDescent="0.25">
      <c r="A342" s="120" t="s">
        <v>65</v>
      </c>
      <c r="B342">
        <v>9</v>
      </c>
      <c r="C342">
        <v>2022</v>
      </c>
      <c r="D342" s="1" t="s">
        <v>15</v>
      </c>
      <c r="E342" s="84" t="s">
        <v>119</v>
      </c>
      <c r="F342" s="1">
        <v>16.600000000000001</v>
      </c>
      <c r="G342" s="1">
        <v>49.6</v>
      </c>
      <c r="H342" s="121">
        <v>46.6</v>
      </c>
    </row>
    <row r="343" spans="1:20" x14ac:dyDescent="0.25">
      <c r="A343" s="120" t="s">
        <v>67</v>
      </c>
      <c r="B343">
        <v>11</v>
      </c>
      <c r="C343">
        <v>2022</v>
      </c>
      <c r="D343" s="1" t="s">
        <v>15</v>
      </c>
      <c r="E343" s="84" t="s">
        <v>119</v>
      </c>
      <c r="F343" s="1">
        <v>16.5</v>
      </c>
      <c r="G343" s="1">
        <v>49.1</v>
      </c>
      <c r="H343" s="121">
        <v>47</v>
      </c>
    </row>
    <row r="344" spans="1:20" x14ac:dyDescent="0.25">
      <c r="A344" s="120" t="s">
        <v>70</v>
      </c>
      <c r="B344">
        <v>1</v>
      </c>
      <c r="C344">
        <v>2023</v>
      </c>
      <c r="D344" s="1" t="s">
        <v>15</v>
      </c>
      <c r="E344" s="84" t="s">
        <v>119</v>
      </c>
      <c r="F344" s="1">
        <v>16.3</v>
      </c>
      <c r="G344" s="1">
        <v>48.4</v>
      </c>
      <c r="H344" s="121">
        <v>46.5</v>
      </c>
      <c r="T344" t="s">
        <v>74</v>
      </c>
    </row>
    <row r="345" spans="1:20" x14ac:dyDescent="0.25">
      <c r="A345" s="120" t="s">
        <v>72</v>
      </c>
      <c r="B345">
        <v>3</v>
      </c>
      <c r="C345">
        <v>2023</v>
      </c>
      <c r="D345" s="1" t="s">
        <v>15</v>
      </c>
      <c r="E345" s="84" t="s">
        <v>119</v>
      </c>
      <c r="F345" s="1">
        <v>16.899999999999999</v>
      </c>
      <c r="G345" s="1">
        <v>49.3</v>
      </c>
      <c r="H345" s="121">
        <v>48.1</v>
      </c>
    </row>
    <row r="346" spans="1:20" x14ac:dyDescent="0.25">
      <c r="A346" s="120" t="s">
        <v>132</v>
      </c>
      <c r="B346">
        <v>5</v>
      </c>
      <c r="C346">
        <v>2023</v>
      </c>
      <c r="D346" s="1" t="s">
        <v>15</v>
      </c>
      <c r="E346" s="84" t="s">
        <v>119</v>
      </c>
      <c r="F346" s="1">
        <v>16.7</v>
      </c>
      <c r="G346" s="1">
        <v>49.5</v>
      </c>
      <c r="H346" s="121">
        <v>48.1</v>
      </c>
    </row>
    <row r="347" spans="1:20" x14ac:dyDescent="0.25">
      <c r="A347" s="120" t="s">
        <v>64</v>
      </c>
      <c r="B347">
        <v>7</v>
      </c>
      <c r="C347">
        <v>2023</v>
      </c>
      <c r="D347" s="1" t="s">
        <v>15</v>
      </c>
      <c r="E347" s="84" t="s">
        <v>119</v>
      </c>
      <c r="F347" s="1">
        <v>16.3</v>
      </c>
      <c r="G347" s="1">
        <v>48.6</v>
      </c>
      <c r="H347" s="121">
        <v>49.2</v>
      </c>
    </row>
    <row r="348" spans="1:20" ht="15.75" thickBot="1" x14ac:dyDescent="0.3">
      <c r="A348" s="122" t="s">
        <v>65</v>
      </c>
      <c r="B348" s="123">
        <v>9</v>
      </c>
      <c r="C348" s="123">
        <v>2023</v>
      </c>
      <c r="D348" s="124" t="s">
        <v>15</v>
      </c>
      <c r="E348" s="84" t="s">
        <v>119</v>
      </c>
      <c r="F348" s="124">
        <v>15.1</v>
      </c>
      <c r="G348" s="124">
        <v>45.6</v>
      </c>
      <c r="H348" s="125">
        <v>50.2</v>
      </c>
    </row>
    <row r="349" spans="1:20" x14ac:dyDescent="0.25">
      <c r="A349" s="117" t="s">
        <v>7</v>
      </c>
      <c r="B349" s="116">
        <v>4</v>
      </c>
      <c r="C349" s="116">
        <v>2022</v>
      </c>
      <c r="D349" s="118" t="s">
        <v>14</v>
      </c>
      <c r="E349" s="84" t="s">
        <v>119</v>
      </c>
      <c r="F349" s="127">
        <v>22.8</v>
      </c>
      <c r="G349" s="127">
        <v>46</v>
      </c>
      <c r="H349" s="128">
        <v>53</v>
      </c>
      <c r="I349" s="127">
        <f>F358-F349</f>
        <v>0.30000000000000071</v>
      </c>
      <c r="J349" s="127">
        <f t="shared" ref="J349:K349" si="36">G358-G349</f>
        <v>-0.29999999999999716</v>
      </c>
      <c r="K349" s="127">
        <f t="shared" si="36"/>
        <v>6.6000000000000014</v>
      </c>
    </row>
    <row r="350" spans="1:20" x14ac:dyDescent="0.25">
      <c r="A350" s="120" t="s">
        <v>49</v>
      </c>
      <c r="B350">
        <v>6</v>
      </c>
      <c r="C350">
        <v>2022</v>
      </c>
      <c r="D350" s="1" t="s">
        <v>14</v>
      </c>
      <c r="E350" s="84" t="s">
        <v>119</v>
      </c>
      <c r="F350" s="1">
        <v>21</v>
      </c>
      <c r="G350" s="1">
        <v>46.400000000000006</v>
      </c>
      <c r="H350" s="121">
        <v>53</v>
      </c>
    </row>
    <row r="351" spans="1:20" x14ac:dyDescent="0.25">
      <c r="A351" s="120" t="s">
        <v>64</v>
      </c>
      <c r="B351">
        <v>7</v>
      </c>
      <c r="C351">
        <v>2022</v>
      </c>
      <c r="D351" s="1" t="s">
        <v>14</v>
      </c>
      <c r="E351" s="84" t="s">
        <v>119</v>
      </c>
      <c r="F351" s="1">
        <v>22.2</v>
      </c>
      <c r="G351" s="1">
        <v>46.2</v>
      </c>
      <c r="H351" s="121">
        <v>50.9</v>
      </c>
    </row>
    <row r="352" spans="1:20" x14ac:dyDescent="0.25">
      <c r="A352" s="120" t="s">
        <v>65</v>
      </c>
      <c r="B352">
        <v>9</v>
      </c>
      <c r="C352">
        <v>2022</v>
      </c>
      <c r="D352" s="1" t="s">
        <v>14</v>
      </c>
      <c r="E352" s="84" t="s">
        <v>119</v>
      </c>
      <c r="F352" s="1">
        <v>23.1</v>
      </c>
      <c r="G352" s="1">
        <v>45.8</v>
      </c>
      <c r="H352" s="121">
        <v>51.9</v>
      </c>
    </row>
    <row r="353" spans="1:11" x14ac:dyDescent="0.25">
      <c r="A353" s="120" t="s">
        <v>67</v>
      </c>
      <c r="B353">
        <v>11</v>
      </c>
      <c r="C353">
        <v>2022</v>
      </c>
      <c r="D353" s="1" t="s">
        <v>14</v>
      </c>
      <c r="E353" s="84" t="s">
        <v>119</v>
      </c>
      <c r="F353" s="1">
        <v>23.2</v>
      </c>
      <c r="G353" s="1">
        <v>45.9</v>
      </c>
      <c r="H353" s="121">
        <v>52</v>
      </c>
    </row>
    <row r="354" spans="1:11" x14ac:dyDescent="0.25">
      <c r="A354" s="120" t="s">
        <v>70</v>
      </c>
      <c r="B354">
        <v>1</v>
      </c>
      <c r="C354">
        <v>2023</v>
      </c>
      <c r="D354" s="1" t="s">
        <v>14</v>
      </c>
      <c r="E354" s="84" t="s">
        <v>119</v>
      </c>
      <c r="F354" s="1">
        <v>22</v>
      </c>
      <c r="G354" s="1">
        <v>46.2</v>
      </c>
      <c r="H354" s="121">
        <v>53.3</v>
      </c>
    </row>
    <row r="355" spans="1:11" x14ac:dyDescent="0.25">
      <c r="A355" s="120" t="s">
        <v>72</v>
      </c>
      <c r="B355">
        <v>3</v>
      </c>
      <c r="C355">
        <v>2023</v>
      </c>
      <c r="D355" s="1" t="s">
        <v>14</v>
      </c>
      <c r="E355" s="84" t="s">
        <v>119</v>
      </c>
      <c r="F355" s="1">
        <v>22.8</v>
      </c>
      <c r="G355" s="1">
        <v>46.3</v>
      </c>
      <c r="H355" s="121">
        <v>55.4</v>
      </c>
    </row>
    <row r="356" spans="1:11" x14ac:dyDescent="0.25">
      <c r="A356" s="120" t="s">
        <v>132</v>
      </c>
      <c r="B356">
        <v>5</v>
      </c>
      <c r="C356">
        <v>2023</v>
      </c>
      <c r="D356" s="1" t="s">
        <v>14</v>
      </c>
      <c r="E356" s="84" t="s">
        <v>119</v>
      </c>
      <c r="F356" s="1">
        <v>23</v>
      </c>
      <c r="G356" s="1">
        <v>46.2</v>
      </c>
      <c r="H356" s="121">
        <v>56.9</v>
      </c>
    </row>
    <row r="357" spans="1:11" x14ac:dyDescent="0.25">
      <c r="A357" s="120" t="s">
        <v>64</v>
      </c>
      <c r="B357">
        <v>7</v>
      </c>
      <c r="C357">
        <v>2023</v>
      </c>
      <c r="D357" s="1" t="s">
        <v>14</v>
      </c>
      <c r="E357" s="84" t="s">
        <v>119</v>
      </c>
      <c r="F357" s="1">
        <v>22.9</v>
      </c>
      <c r="G357" s="1">
        <v>46</v>
      </c>
      <c r="H357" s="121">
        <v>58.4</v>
      </c>
    </row>
    <row r="358" spans="1:11" ht="15.75" thickBot="1" x14ac:dyDescent="0.3">
      <c r="A358" s="122" t="s">
        <v>65</v>
      </c>
      <c r="B358" s="123">
        <v>9</v>
      </c>
      <c r="C358" s="123">
        <v>2023</v>
      </c>
      <c r="D358" s="124" t="s">
        <v>14</v>
      </c>
      <c r="E358" s="84" t="s">
        <v>119</v>
      </c>
      <c r="F358" s="124">
        <v>23.1</v>
      </c>
      <c r="G358" s="124">
        <v>45.7</v>
      </c>
      <c r="H358" s="125">
        <v>59.6</v>
      </c>
    </row>
    <row r="359" spans="1:11" x14ac:dyDescent="0.25">
      <c r="A359" s="117" t="s">
        <v>7</v>
      </c>
      <c r="B359" s="116">
        <v>4</v>
      </c>
      <c r="C359" s="116">
        <v>2022</v>
      </c>
      <c r="D359" s="118" t="s">
        <v>13</v>
      </c>
      <c r="E359" s="84" t="s">
        <v>119</v>
      </c>
      <c r="F359" s="127">
        <v>17.2</v>
      </c>
      <c r="G359" s="127">
        <v>44.6</v>
      </c>
      <c r="H359" s="128">
        <v>40.400000000000006</v>
      </c>
      <c r="I359" s="127">
        <f>F368-F359</f>
        <v>0.10000000000000142</v>
      </c>
      <c r="J359" s="127">
        <f t="shared" ref="J359:K359" si="37">G368-G359</f>
        <v>-0.20000000000000284</v>
      </c>
      <c r="K359" s="127">
        <f t="shared" si="37"/>
        <v>1.2999999999999972</v>
      </c>
    </row>
    <row r="360" spans="1:11" x14ac:dyDescent="0.25">
      <c r="A360" s="120" t="s">
        <v>49</v>
      </c>
      <c r="B360">
        <v>6</v>
      </c>
      <c r="C360">
        <v>2022</v>
      </c>
      <c r="D360" s="1" t="s">
        <v>13</v>
      </c>
      <c r="E360" s="84" t="s">
        <v>119</v>
      </c>
      <c r="F360" s="1">
        <v>16.7</v>
      </c>
      <c r="G360" s="1">
        <v>44.1</v>
      </c>
      <c r="H360" s="121">
        <v>41</v>
      </c>
    </row>
    <row r="361" spans="1:11" x14ac:dyDescent="0.25">
      <c r="A361" s="120" t="s">
        <v>64</v>
      </c>
      <c r="B361">
        <v>7</v>
      </c>
      <c r="C361">
        <v>2022</v>
      </c>
      <c r="D361" s="1" t="s">
        <v>13</v>
      </c>
      <c r="E361" s="84" t="s">
        <v>119</v>
      </c>
      <c r="F361" s="1">
        <v>16.600000000000001</v>
      </c>
      <c r="G361" s="1">
        <v>43</v>
      </c>
      <c r="H361" s="121">
        <v>39.200000000000003</v>
      </c>
    </row>
    <row r="362" spans="1:11" x14ac:dyDescent="0.25">
      <c r="A362" s="120" t="s">
        <v>65</v>
      </c>
      <c r="B362">
        <v>9</v>
      </c>
      <c r="C362">
        <v>2022</v>
      </c>
      <c r="D362" s="1" t="s">
        <v>13</v>
      </c>
      <c r="E362" s="84" t="s">
        <v>119</v>
      </c>
      <c r="F362" s="1">
        <v>16.399999999999999</v>
      </c>
      <c r="G362" s="1">
        <v>42.4</v>
      </c>
      <c r="H362" s="121">
        <v>40.1</v>
      </c>
    </row>
    <row r="363" spans="1:11" x14ac:dyDescent="0.25">
      <c r="A363" s="120" t="s">
        <v>67</v>
      </c>
      <c r="B363">
        <v>11</v>
      </c>
      <c r="C363">
        <v>2022</v>
      </c>
      <c r="D363" s="1" t="s">
        <v>13</v>
      </c>
      <c r="E363" s="84" t="s">
        <v>119</v>
      </c>
      <c r="F363" s="1">
        <v>16.8</v>
      </c>
      <c r="G363" s="1">
        <v>42.2</v>
      </c>
      <c r="H363" s="121">
        <v>40.4</v>
      </c>
    </row>
    <row r="364" spans="1:11" x14ac:dyDescent="0.25">
      <c r="A364" s="120" t="s">
        <v>70</v>
      </c>
      <c r="B364">
        <v>1</v>
      </c>
      <c r="C364">
        <v>2023</v>
      </c>
      <c r="D364" s="1" t="s">
        <v>13</v>
      </c>
      <c r="E364" s="84" t="s">
        <v>119</v>
      </c>
      <c r="F364" s="1">
        <v>15.1</v>
      </c>
      <c r="G364" s="1">
        <v>42.7</v>
      </c>
      <c r="H364" s="121">
        <v>41.4</v>
      </c>
    </row>
    <row r="365" spans="1:11" x14ac:dyDescent="0.25">
      <c r="A365" s="120" t="s">
        <v>72</v>
      </c>
      <c r="B365">
        <v>3</v>
      </c>
      <c r="C365">
        <v>2023</v>
      </c>
      <c r="D365" s="1" t="s">
        <v>13</v>
      </c>
      <c r="E365" s="84" t="s">
        <v>119</v>
      </c>
      <c r="F365" s="1">
        <v>16.3</v>
      </c>
      <c r="G365" s="1">
        <v>44.3</v>
      </c>
      <c r="H365" s="121">
        <v>41.5</v>
      </c>
    </row>
    <row r="366" spans="1:11" x14ac:dyDescent="0.25">
      <c r="A366" s="120" t="s">
        <v>132</v>
      </c>
      <c r="B366">
        <v>5</v>
      </c>
      <c r="C366">
        <v>2023</v>
      </c>
      <c r="D366" s="1" t="s">
        <v>13</v>
      </c>
      <c r="E366" s="84" t="s">
        <v>119</v>
      </c>
      <c r="F366" s="1">
        <v>17.399999999999999</v>
      </c>
      <c r="G366" s="1">
        <v>44.2</v>
      </c>
      <c r="H366" s="121">
        <v>42.5</v>
      </c>
    </row>
    <row r="367" spans="1:11" x14ac:dyDescent="0.25">
      <c r="A367" s="120" t="s">
        <v>64</v>
      </c>
      <c r="B367">
        <v>7</v>
      </c>
      <c r="C367">
        <v>2023</v>
      </c>
      <c r="D367" s="1" t="s">
        <v>13</v>
      </c>
      <c r="E367" s="84" t="s">
        <v>119</v>
      </c>
      <c r="F367" s="1">
        <v>17.899999999999999</v>
      </c>
      <c r="G367" s="1">
        <v>44.3</v>
      </c>
      <c r="H367" s="121">
        <v>42.5</v>
      </c>
    </row>
    <row r="368" spans="1:11" ht="15.75" thickBot="1" x14ac:dyDescent="0.3">
      <c r="A368" s="122" t="s">
        <v>65</v>
      </c>
      <c r="B368" s="123">
        <v>9</v>
      </c>
      <c r="C368" s="123">
        <v>2023</v>
      </c>
      <c r="D368" s="124" t="s">
        <v>13</v>
      </c>
      <c r="E368" s="84" t="s">
        <v>119</v>
      </c>
      <c r="F368" s="124">
        <v>17.3</v>
      </c>
      <c r="G368" s="124">
        <v>44.4</v>
      </c>
      <c r="H368" s="125">
        <v>41.7</v>
      </c>
    </row>
    <row r="369" spans="1:20" x14ac:dyDescent="0.25">
      <c r="A369" s="117" t="s">
        <v>7</v>
      </c>
      <c r="B369" s="116">
        <v>4</v>
      </c>
      <c r="C369" s="116">
        <v>2022</v>
      </c>
      <c r="D369" s="118" t="s">
        <v>12</v>
      </c>
      <c r="E369" s="84" t="s">
        <v>119</v>
      </c>
      <c r="F369" s="127">
        <v>19.8</v>
      </c>
      <c r="G369" s="127">
        <v>50</v>
      </c>
      <c r="H369" s="128">
        <v>44.800000000000004</v>
      </c>
      <c r="I369" s="127">
        <f>F378-F369</f>
        <v>-1.4000000000000021</v>
      </c>
      <c r="J369" s="127">
        <f t="shared" ref="J369" si="38">G378-G369</f>
        <v>-1</v>
      </c>
      <c r="K369" s="127">
        <f>H378-H369</f>
        <v>4.3999999999999986</v>
      </c>
    </row>
    <row r="370" spans="1:20" x14ac:dyDescent="0.25">
      <c r="A370" s="120" t="s">
        <v>49</v>
      </c>
      <c r="B370">
        <v>6</v>
      </c>
      <c r="C370">
        <v>2022</v>
      </c>
      <c r="D370" s="1" t="s">
        <v>12</v>
      </c>
      <c r="E370" s="84" t="s">
        <v>119</v>
      </c>
      <c r="F370" s="1">
        <v>19.400000000000002</v>
      </c>
      <c r="G370" s="1">
        <v>48.9</v>
      </c>
      <c r="H370" s="121">
        <v>44.7</v>
      </c>
      <c r="T370" t="s">
        <v>134</v>
      </c>
    </row>
    <row r="371" spans="1:20" x14ac:dyDescent="0.25">
      <c r="A371" s="120" t="s">
        <v>64</v>
      </c>
      <c r="B371">
        <v>7</v>
      </c>
      <c r="C371">
        <v>2022</v>
      </c>
      <c r="D371" s="1" t="s">
        <v>12</v>
      </c>
      <c r="E371" s="84" t="s">
        <v>119</v>
      </c>
      <c r="F371" s="1">
        <v>19.600000000000001</v>
      </c>
      <c r="G371" s="1">
        <v>49.5</v>
      </c>
      <c r="H371" s="121">
        <v>45.5</v>
      </c>
    </row>
    <row r="372" spans="1:20" x14ac:dyDescent="0.25">
      <c r="A372" s="120" t="s">
        <v>65</v>
      </c>
      <c r="B372">
        <v>9</v>
      </c>
      <c r="C372">
        <v>2022</v>
      </c>
      <c r="D372" s="1" t="s">
        <v>12</v>
      </c>
      <c r="E372" s="84" t="s">
        <v>119</v>
      </c>
      <c r="F372" s="1">
        <v>19.2</v>
      </c>
      <c r="G372" s="1">
        <v>48.6</v>
      </c>
      <c r="H372" s="121">
        <v>46</v>
      </c>
    </row>
    <row r="373" spans="1:20" x14ac:dyDescent="0.25">
      <c r="A373" s="120" t="s">
        <v>67</v>
      </c>
      <c r="B373">
        <v>11</v>
      </c>
      <c r="C373">
        <v>2022</v>
      </c>
      <c r="D373" s="1" t="s">
        <v>12</v>
      </c>
      <c r="E373" s="84" t="s">
        <v>119</v>
      </c>
      <c r="F373" s="1">
        <v>19.100000000000001</v>
      </c>
      <c r="G373" s="1">
        <v>48.3</v>
      </c>
      <c r="H373" s="121">
        <v>45.2</v>
      </c>
    </row>
    <row r="374" spans="1:20" x14ac:dyDescent="0.25">
      <c r="A374" s="120" t="s">
        <v>70</v>
      </c>
      <c r="B374">
        <v>1</v>
      </c>
      <c r="C374">
        <v>2023</v>
      </c>
      <c r="D374" s="1" t="s">
        <v>12</v>
      </c>
      <c r="E374" s="84" t="s">
        <v>119</v>
      </c>
      <c r="F374" s="1">
        <v>29.2</v>
      </c>
      <c r="G374" s="1">
        <v>48.6</v>
      </c>
      <c r="H374" s="121">
        <v>46.8</v>
      </c>
    </row>
    <row r="375" spans="1:20" x14ac:dyDescent="0.25">
      <c r="A375" s="120" t="s">
        <v>72</v>
      </c>
      <c r="B375">
        <v>3</v>
      </c>
      <c r="C375">
        <v>2023</v>
      </c>
      <c r="D375" s="1" t="s">
        <v>12</v>
      </c>
      <c r="E375" s="84" t="s">
        <v>119</v>
      </c>
      <c r="F375" s="1">
        <v>18.399999999999999</v>
      </c>
      <c r="G375" s="1">
        <v>49.2</v>
      </c>
      <c r="H375" s="121">
        <v>47.5</v>
      </c>
    </row>
    <row r="376" spans="1:20" x14ac:dyDescent="0.25">
      <c r="A376" s="120" t="s">
        <v>132</v>
      </c>
      <c r="B376">
        <v>5</v>
      </c>
      <c r="C376">
        <v>2023</v>
      </c>
      <c r="D376" s="1" t="s">
        <v>12</v>
      </c>
      <c r="E376" s="84" t="s">
        <v>119</v>
      </c>
      <c r="F376" s="1">
        <v>18.8</v>
      </c>
      <c r="G376" s="1">
        <v>49.2</v>
      </c>
      <c r="H376" s="121">
        <v>46.7</v>
      </c>
    </row>
    <row r="377" spans="1:20" x14ac:dyDescent="0.25">
      <c r="A377" s="120" t="s">
        <v>64</v>
      </c>
      <c r="B377">
        <v>7</v>
      </c>
      <c r="C377">
        <v>2023</v>
      </c>
      <c r="D377" s="1" t="s">
        <v>12</v>
      </c>
      <c r="E377" s="84" t="s">
        <v>119</v>
      </c>
      <c r="F377" s="1">
        <v>18.399999999999999</v>
      </c>
      <c r="G377" s="1">
        <v>48.9</v>
      </c>
      <c r="H377" s="121">
        <v>47.8</v>
      </c>
    </row>
    <row r="378" spans="1:20" ht="15.75" thickBot="1" x14ac:dyDescent="0.3">
      <c r="A378" s="122" t="s">
        <v>65</v>
      </c>
      <c r="B378" s="123">
        <v>9</v>
      </c>
      <c r="C378" s="123">
        <v>2023</v>
      </c>
      <c r="D378" s="124" t="s">
        <v>12</v>
      </c>
      <c r="E378" s="84" t="s">
        <v>119</v>
      </c>
      <c r="F378" s="124">
        <v>18.399999999999999</v>
      </c>
      <c r="G378" s="124">
        <v>49</v>
      </c>
      <c r="H378" s="125">
        <v>49.2</v>
      </c>
    </row>
    <row r="379" spans="1:20" x14ac:dyDescent="0.25">
      <c r="A379" s="117" t="s">
        <v>7</v>
      </c>
      <c r="B379" s="116">
        <v>4</v>
      </c>
      <c r="C379" s="116">
        <v>2022</v>
      </c>
      <c r="D379" s="118" t="s">
        <v>11</v>
      </c>
      <c r="E379" s="84" t="s">
        <v>119</v>
      </c>
      <c r="F379" s="127">
        <v>16</v>
      </c>
      <c r="G379" s="127">
        <v>54.7</v>
      </c>
      <c r="H379" s="128">
        <v>45</v>
      </c>
      <c r="I379" s="127">
        <f>F388-F379</f>
        <v>0.19999999999999929</v>
      </c>
      <c r="J379" s="127">
        <f t="shared" ref="J379" si="39">G388-G379</f>
        <v>-1.4000000000000057</v>
      </c>
      <c r="K379" s="127">
        <f>H388-H379</f>
        <v>5</v>
      </c>
    </row>
    <row r="380" spans="1:20" x14ac:dyDescent="0.25">
      <c r="A380" s="120" t="s">
        <v>49</v>
      </c>
      <c r="B380">
        <v>6</v>
      </c>
      <c r="C380">
        <v>2022</v>
      </c>
      <c r="D380" s="1" t="s">
        <v>11</v>
      </c>
      <c r="E380" s="84" t="s">
        <v>119</v>
      </c>
      <c r="F380" s="1">
        <v>15.4</v>
      </c>
      <c r="G380" s="1">
        <v>53.400000000000006</v>
      </c>
      <c r="H380" s="121">
        <v>43.7</v>
      </c>
    </row>
    <row r="381" spans="1:20" x14ac:dyDescent="0.25">
      <c r="A381" s="120" t="s">
        <v>64</v>
      </c>
      <c r="B381">
        <v>7</v>
      </c>
      <c r="C381">
        <v>2022</v>
      </c>
      <c r="D381" s="1" t="s">
        <v>11</v>
      </c>
      <c r="E381" s="84" t="s">
        <v>119</v>
      </c>
      <c r="F381" s="1">
        <v>15.2</v>
      </c>
      <c r="G381" s="1">
        <v>53.8</v>
      </c>
      <c r="H381" s="121">
        <v>43.2</v>
      </c>
    </row>
    <row r="382" spans="1:20" x14ac:dyDescent="0.25">
      <c r="A382" s="120" t="s">
        <v>65</v>
      </c>
      <c r="B382">
        <v>9</v>
      </c>
      <c r="C382">
        <v>2022</v>
      </c>
      <c r="D382" s="1" t="s">
        <v>11</v>
      </c>
      <c r="E382" s="84" t="s">
        <v>119</v>
      </c>
      <c r="F382" s="1">
        <v>15.6</v>
      </c>
      <c r="G382" s="1">
        <v>53.4</v>
      </c>
      <c r="H382" s="121">
        <v>43.9</v>
      </c>
    </row>
    <row r="383" spans="1:20" x14ac:dyDescent="0.25">
      <c r="A383" s="120" t="s">
        <v>67</v>
      </c>
      <c r="B383">
        <v>11</v>
      </c>
      <c r="C383">
        <v>2022</v>
      </c>
      <c r="D383" s="1" t="s">
        <v>11</v>
      </c>
      <c r="E383" s="84" t="s">
        <v>119</v>
      </c>
      <c r="F383" s="1">
        <v>15.6</v>
      </c>
      <c r="G383" s="1">
        <v>52.9</v>
      </c>
      <c r="H383" s="121">
        <v>43.4</v>
      </c>
    </row>
    <row r="384" spans="1:20" x14ac:dyDescent="0.25">
      <c r="A384" s="120" t="s">
        <v>70</v>
      </c>
      <c r="B384">
        <v>1</v>
      </c>
      <c r="C384">
        <v>2023</v>
      </c>
      <c r="D384" s="1" t="s">
        <v>11</v>
      </c>
      <c r="E384" s="84" t="s">
        <v>119</v>
      </c>
      <c r="F384" s="1">
        <v>15.9</v>
      </c>
      <c r="G384" s="1">
        <v>53.2</v>
      </c>
      <c r="H384" s="121">
        <v>45.6</v>
      </c>
    </row>
    <row r="385" spans="1:20" x14ac:dyDescent="0.25">
      <c r="A385" s="120" t="s">
        <v>72</v>
      </c>
      <c r="B385">
        <v>3</v>
      </c>
      <c r="C385">
        <v>2023</v>
      </c>
      <c r="D385" s="1" t="s">
        <v>11</v>
      </c>
      <c r="E385" s="84" t="s">
        <v>119</v>
      </c>
      <c r="F385" s="1">
        <v>16.600000000000001</v>
      </c>
      <c r="G385" s="1">
        <v>53.9</v>
      </c>
      <c r="H385" s="121">
        <v>46.6</v>
      </c>
    </row>
    <row r="386" spans="1:20" x14ac:dyDescent="0.25">
      <c r="A386" s="120" t="s">
        <v>132</v>
      </c>
      <c r="B386">
        <v>5</v>
      </c>
      <c r="C386">
        <v>2023</v>
      </c>
      <c r="D386" s="1" t="s">
        <v>11</v>
      </c>
      <c r="E386" s="84" t="s">
        <v>119</v>
      </c>
      <c r="F386" s="1">
        <v>16.5</v>
      </c>
      <c r="G386" s="1">
        <v>54.1</v>
      </c>
      <c r="H386" s="121">
        <v>47.6</v>
      </c>
    </row>
    <row r="387" spans="1:20" x14ac:dyDescent="0.25">
      <c r="A387" s="120" t="s">
        <v>64</v>
      </c>
      <c r="B387">
        <v>7</v>
      </c>
      <c r="C387">
        <v>2023</v>
      </c>
      <c r="D387" s="1" t="s">
        <v>11</v>
      </c>
      <c r="E387" s="84" t="s">
        <v>119</v>
      </c>
      <c r="F387" s="1">
        <v>16.3</v>
      </c>
      <c r="G387" s="1">
        <v>54.1</v>
      </c>
      <c r="H387" s="121">
        <v>48.7</v>
      </c>
    </row>
    <row r="388" spans="1:20" ht="15.75" thickBot="1" x14ac:dyDescent="0.3">
      <c r="A388" s="122" t="s">
        <v>65</v>
      </c>
      <c r="B388" s="123">
        <v>9</v>
      </c>
      <c r="C388" s="123">
        <v>2023</v>
      </c>
      <c r="D388" s="124" t="s">
        <v>11</v>
      </c>
      <c r="E388" s="84" t="s">
        <v>119</v>
      </c>
      <c r="F388" s="124">
        <v>16.2</v>
      </c>
      <c r="G388" s="124">
        <v>53.3</v>
      </c>
      <c r="H388" s="125">
        <v>50</v>
      </c>
    </row>
    <row r="389" spans="1:20" x14ac:dyDescent="0.25">
      <c r="A389" s="117" t="s">
        <v>7</v>
      </c>
      <c r="B389" s="116">
        <v>4</v>
      </c>
      <c r="C389" s="116">
        <v>2022</v>
      </c>
      <c r="D389" s="118" t="s">
        <v>133</v>
      </c>
      <c r="E389" s="84" t="s">
        <v>119</v>
      </c>
      <c r="F389" s="127">
        <v>22</v>
      </c>
      <c r="G389" s="127">
        <v>52.6</v>
      </c>
      <c r="H389" s="128">
        <v>54.800000000000004</v>
      </c>
      <c r="I389" s="127">
        <f>F398-F389</f>
        <v>-2.6000000000000014</v>
      </c>
      <c r="J389" s="127">
        <f>G398-G389</f>
        <v>-3.6000000000000014</v>
      </c>
      <c r="K389" s="128">
        <f>H398-H389</f>
        <v>10.79999999999999</v>
      </c>
    </row>
    <row r="390" spans="1:20" x14ac:dyDescent="0.25">
      <c r="A390" s="120" t="s">
        <v>49</v>
      </c>
      <c r="B390">
        <v>6</v>
      </c>
      <c r="C390">
        <v>2022</v>
      </c>
      <c r="D390" s="1" t="s">
        <v>133</v>
      </c>
      <c r="E390" s="84" t="s">
        <v>119</v>
      </c>
      <c r="F390" s="1">
        <v>21</v>
      </c>
      <c r="G390" s="1">
        <v>50.9</v>
      </c>
      <c r="H390" s="121">
        <v>55.000000000000007</v>
      </c>
    </row>
    <row r="391" spans="1:20" x14ac:dyDescent="0.25">
      <c r="A391" s="120" t="s">
        <v>64</v>
      </c>
      <c r="B391">
        <v>7</v>
      </c>
      <c r="C391">
        <v>2022</v>
      </c>
      <c r="D391" s="1" t="s">
        <v>133</v>
      </c>
      <c r="E391" s="84" t="s">
        <v>119</v>
      </c>
      <c r="F391" s="1">
        <v>21.1</v>
      </c>
      <c r="G391" s="1">
        <v>49</v>
      </c>
      <c r="H391" s="121">
        <v>54.5</v>
      </c>
    </row>
    <row r="392" spans="1:20" x14ac:dyDescent="0.25">
      <c r="A392" s="120" t="s">
        <v>65</v>
      </c>
      <c r="B392">
        <v>9</v>
      </c>
      <c r="C392">
        <v>2022</v>
      </c>
      <c r="D392" s="1" t="s">
        <v>133</v>
      </c>
      <c r="E392" s="84" t="s">
        <v>119</v>
      </c>
      <c r="F392" s="1">
        <v>20.100000000000001</v>
      </c>
      <c r="G392" s="1">
        <v>47.5</v>
      </c>
      <c r="H392" s="121">
        <v>53</v>
      </c>
    </row>
    <row r="393" spans="1:20" x14ac:dyDescent="0.25">
      <c r="A393" s="120" t="s">
        <v>67</v>
      </c>
      <c r="B393">
        <v>11</v>
      </c>
      <c r="C393">
        <v>2022</v>
      </c>
      <c r="D393" s="1" t="s">
        <v>133</v>
      </c>
      <c r="E393" s="84" t="s">
        <v>119</v>
      </c>
      <c r="F393" s="1">
        <v>20</v>
      </c>
      <c r="G393" s="1">
        <v>47.1</v>
      </c>
      <c r="H393" s="121">
        <v>52.8</v>
      </c>
    </row>
    <row r="394" spans="1:20" x14ac:dyDescent="0.25">
      <c r="A394" s="120" t="s">
        <v>70</v>
      </c>
      <c r="B394">
        <v>1</v>
      </c>
      <c r="C394">
        <v>2023</v>
      </c>
      <c r="D394" s="1" t="s">
        <v>133</v>
      </c>
      <c r="E394" s="84" t="s">
        <v>119</v>
      </c>
      <c r="F394" s="1">
        <v>20.2</v>
      </c>
      <c r="G394" s="1">
        <v>48.1</v>
      </c>
      <c r="H394" s="121">
        <v>55.8</v>
      </c>
    </row>
    <row r="395" spans="1:20" x14ac:dyDescent="0.25">
      <c r="A395" s="120" t="s">
        <v>72</v>
      </c>
      <c r="B395">
        <v>3</v>
      </c>
      <c r="C395">
        <v>2023</v>
      </c>
      <c r="D395" s="1" t="s">
        <v>133</v>
      </c>
      <c r="E395" s="84" t="s">
        <v>119</v>
      </c>
      <c r="F395" s="1">
        <v>20.399999999999999</v>
      </c>
      <c r="G395" s="1">
        <v>50.9</v>
      </c>
      <c r="H395" s="121">
        <v>58.8</v>
      </c>
      <c r="T395" t="s">
        <v>135</v>
      </c>
    </row>
    <row r="396" spans="1:20" x14ac:dyDescent="0.25">
      <c r="A396" s="120" t="s">
        <v>132</v>
      </c>
      <c r="B396">
        <v>5</v>
      </c>
      <c r="C396">
        <v>2023</v>
      </c>
      <c r="D396" s="1" t="s">
        <v>133</v>
      </c>
      <c r="E396" s="84" t="s">
        <v>119</v>
      </c>
      <c r="F396" s="1">
        <v>20.5</v>
      </c>
      <c r="G396" s="1">
        <v>51.3</v>
      </c>
      <c r="H396" s="121">
        <v>60.9</v>
      </c>
      <c r="T396" t="s">
        <v>135</v>
      </c>
    </row>
    <row r="397" spans="1:20" x14ac:dyDescent="0.25">
      <c r="A397" s="120" t="s">
        <v>64</v>
      </c>
      <c r="B397">
        <v>7</v>
      </c>
      <c r="C397">
        <v>2023</v>
      </c>
      <c r="D397" s="1" t="s">
        <v>133</v>
      </c>
      <c r="E397" s="84" t="s">
        <v>119</v>
      </c>
      <c r="F397" s="1">
        <v>20.2</v>
      </c>
      <c r="G397" s="1">
        <v>51</v>
      </c>
      <c r="H397" s="121">
        <v>61.9</v>
      </c>
    </row>
    <row r="398" spans="1:20" ht="15.75" thickBot="1" x14ac:dyDescent="0.3">
      <c r="A398" s="122" t="s">
        <v>65</v>
      </c>
      <c r="B398" s="123">
        <v>9</v>
      </c>
      <c r="C398" s="123">
        <v>2023</v>
      </c>
      <c r="D398" s="124" t="s">
        <v>133</v>
      </c>
      <c r="E398" s="84" t="s">
        <v>119</v>
      </c>
      <c r="F398" s="124">
        <v>19.399999999999999</v>
      </c>
      <c r="G398" s="124">
        <v>49</v>
      </c>
      <c r="H398" s="125">
        <v>65.599999999999994</v>
      </c>
    </row>
    <row r="399" spans="1:20" x14ac:dyDescent="0.25">
      <c r="A399" s="117" t="s">
        <v>7</v>
      </c>
      <c r="B399" s="116">
        <v>4</v>
      </c>
      <c r="C399" s="116">
        <v>2022</v>
      </c>
      <c r="D399" s="118" t="s">
        <v>16</v>
      </c>
      <c r="E399" s="84" t="s">
        <v>119</v>
      </c>
      <c r="F399" s="127">
        <v>15.4</v>
      </c>
      <c r="G399" s="127" t="s">
        <v>17</v>
      </c>
      <c r="H399" s="128">
        <v>44.4</v>
      </c>
      <c r="I399" s="127">
        <f>F408-F399</f>
        <v>-0.30000000000000071</v>
      </c>
      <c r="J399" s="118" t="e">
        <f>G408-G399</f>
        <v>#VALUE!</v>
      </c>
      <c r="K399" s="128">
        <f>H408-H399</f>
        <v>19.800000000000004</v>
      </c>
    </row>
    <row r="400" spans="1:20" x14ac:dyDescent="0.25">
      <c r="A400" s="120" t="s">
        <v>49</v>
      </c>
      <c r="B400">
        <v>6</v>
      </c>
      <c r="C400">
        <v>2022</v>
      </c>
      <c r="D400" s="1" t="s">
        <v>16</v>
      </c>
      <c r="E400" s="84" t="s">
        <v>119</v>
      </c>
      <c r="F400" s="1">
        <v>15.6</v>
      </c>
      <c r="G400" s="1" t="s">
        <v>17</v>
      </c>
      <c r="H400" s="121">
        <v>44.7</v>
      </c>
    </row>
    <row r="401" spans="1:8" x14ac:dyDescent="0.25">
      <c r="A401" s="120" t="s">
        <v>64</v>
      </c>
      <c r="B401">
        <v>7</v>
      </c>
      <c r="C401">
        <v>2022</v>
      </c>
      <c r="D401" s="1" t="s">
        <v>16</v>
      </c>
      <c r="E401" s="84" t="s">
        <v>119</v>
      </c>
      <c r="F401" s="1">
        <v>15.4</v>
      </c>
      <c r="G401" s="1" t="s">
        <v>17</v>
      </c>
      <c r="H401" s="121">
        <v>44.4</v>
      </c>
    </row>
    <row r="402" spans="1:8" x14ac:dyDescent="0.25">
      <c r="A402" s="120" t="s">
        <v>65</v>
      </c>
      <c r="B402">
        <v>9</v>
      </c>
      <c r="C402">
        <v>2022</v>
      </c>
      <c r="D402" s="1" t="s">
        <v>16</v>
      </c>
      <c r="E402" s="84" t="s">
        <v>119</v>
      </c>
      <c r="F402" s="1">
        <v>15.2</v>
      </c>
      <c r="G402" s="1" t="s">
        <v>17</v>
      </c>
      <c r="H402" s="121">
        <v>42.6</v>
      </c>
    </row>
    <row r="403" spans="1:8" x14ac:dyDescent="0.25">
      <c r="A403" s="120" t="s">
        <v>67</v>
      </c>
      <c r="B403">
        <v>11</v>
      </c>
      <c r="C403">
        <v>2022</v>
      </c>
      <c r="D403" s="1" t="s">
        <v>16</v>
      </c>
      <c r="E403" s="84" t="s">
        <v>119</v>
      </c>
      <c r="F403" s="1">
        <v>15.4</v>
      </c>
      <c r="G403" s="1" t="s">
        <v>17</v>
      </c>
      <c r="H403" s="121">
        <v>42.4</v>
      </c>
    </row>
    <row r="404" spans="1:8" x14ac:dyDescent="0.25">
      <c r="A404" s="120" t="s">
        <v>70</v>
      </c>
      <c r="B404">
        <v>1</v>
      </c>
      <c r="C404">
        <v>2023</v>
      </c>
      <c r="D404" s="1" t="s">
        <v>16</v>
      </c>
      <c r="E404" s="84" t="s">
        <v>119</v>
      </c>
      <c r="F404" s="1">
        <v>15.1</v>
      </c>
      <c r="G404" s="1" t="s">
        <v>17</v>
      </c>
      <c r="H404" s="121">
        <v>44.6</v>
      </c>
    </row>
    <row r="405" spans="1:8" x14ac:dyDescent="0.25">
      <c r="A405" s="120" t="s">
        <v>72</v>
      </c>
      <c r="B405">
        <v>3</v>
      </c>
      <c r="C405">
        <v>2023</v>
      </c>
      <c r="D405" s="1" t="s">
        <v>16</v>
      </c>
      <c r="E405" s="84" t="s">
        <v>119</v>
      </c>
      <c r="F405" s="1">
        <v>15.1</v>
      </c>
      <c r="G405" s="1" t="s">
        <v>17</v>
      </c>
      <c r="H405" s="121">
        <v>45.1</v>
      </c>
    </row>
    <row r="406" spans="1:8" x14ac:dyDescent="0.25">
      <c r="A406" s="120" t="s">
        <v>132</v>
      </c>
      <c r="B406">
        <v>5</v>
      </c>
      <c r="C406">
        <v>2023</v>
      </c>
      <c r="D406" s="1" t="s">
        <v>16</v>
      </c>
      <c r="E406" s="84" t="s">
        <v>119</v>
      </c>
      <c r="F406" s="1">
        <v>15</v>
      </c>
      <c r="G406" s="1" t="s">
        <v>17</v>
      </c>
      <c r="H406" s="121">
        <v>45.1</v>
      </c>
    </row>
    <row r="407" spans="1:8" x14ac:dyDescent="0.25">
      <c r="A407" s="120" t="s">
        <v>64</v>
      </c>
      <c r="B407">
        <v>7</v>
      </c>
      <c r="C407">
        <v>2023</v>
      </c>
      <c r="D407" s="1" t="s">
        <v>16</v>
      </c>
      <c r="E407" s="84" t="s">
        <v>119</v>
      </c>
      <c r="F407" s="1">
        <v>15</v>
      </c>
      <c r="G407" s="1" t="s">
        <v>17</v>
      </c>
      <c r="H407" s="121">
        <v>45.2</v>
      </c>
    </row>
    <row r="408" spans="1:8" ht="15.75" thickBot="1" x14ac:dyDescent="0.3">
      <c r="A408" s="122" t="s">
        <v>65</v>
      </c>
      <c r="B408" s="123">
        <v>9</v>
      </c>
      <c r="C408" s="123">
        <v>2023</v>
      </c>
      <c r="D408" s="124" t="s">
        <v>16</v>
      </c>
      <c r="E408" s="140" t="s">
        <v>119</v>
      </c>
      <c r="F408" s="124">
        <v>15.1</v>
      </c>
      <c r="G408" s="124" t="s">
        <v>17</v>
      </c>
      <c r="H408" s="125">
        <v>64.2</v>
      </c>
    </row>
  </sheetData>
  <autoFilter ref="D1:D408" xr:uid="{EB8CBF55-DBFE-44D4-B5BF-5DCF590D040A}"/>
  <sortState xmlns:xlrd2="http://schemas.microsoft.com/office/spreadsheetml/2017/richdata2" ref="A3:H408">
    <sortCondition ref="D3:D408"/>
    <sortCondition ref="C3:C408"/>
    <sortCondition ref="B3:B408"/>
  </sortState>
  <mergeCells count="1">
    <mergeCell ref="F1:H1"/>
  </mergeCells>
  <conditionalFormatting sqref="F3:H408">
    <cfRule type="cellIs" dxfId="1" priority="1" operator="equal">
      <formula>"NA"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CAC1-5454-4297-B3D4-C6029FA3177F}">
  <sheetPr>
    <tabColor rgb="FFFFFF00"/>
    <pageSetUpPr fitToPage="1"/>
  </sheetPr>
  <dimension ref="A1:AJ46"/>
  <sheetViews>
    <sheetView zoomScaleNormal="100" workbookViewId="0">
      <pane ySplit="3" topLeftCell="A16" activePane="bottomLeft" state="frozen"/>
      <selection pane="bottomLeft" activeCell="AH17" sqref="AH17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1" style="72" bestFit="1" customWidth="1"/>
    <col min="4" max="5" width="9.28515625" customWidth="1"/>
    <col min="6" max="6" width="9.28515625" style="4" customWidth="1"/>
    <col min="7" max="8" width="9.28515625" customWidth="1"/>
    <col min="9" max="9" width="9.28515625" style="4" customWidth="1"/>
    <col min="10" max="11" width="9.28515625" customWidth="1"/>
    <col min="12" max="12" width="9.28515625" style="4" customWidth="1"/>
    <col min="13" max="14" width="9.28515625" customWidth="1"/>
    <col min="15" max="15" width="9.28515625" style="4" customWidth="1"/>
    <col min="16" max="17" width="9.28515625" customWidth="1"/>
    <col min="18" max="18" width="9.28515625" style="4" customWidth="1"/>
    <col min="19" max="20" width="9.28515625" customWidth="1"/>
    <col min="21" max="21" width="9.28515625" style="4" customWidth="1"/>
    <col min="22" max="23" width="9.28515625" customWidth="1"/>
    <col min="24" max="24" width="9.28515625" style="4" customWidth="1"/>
    <col min="25" max="26" width="9.28515625" customWidth="1"/>
    <col min="27" max="27" width="9.28515625" style="4" customWidth="1"/>
    <col min="28" max="29" width="9.28515625" customWidth="1"/>
    <col min="30" max="30" width="9.28515625" style="4" customWidth="1"/>
    <col min="31" max="32" width="9.28515625" customWidth="1"/>
    <col min="33" max="33" width="9.28515625" style="4" customWidth="1"/>
    <col min="34" max="35" width="9.28515625" customWidth="1"/>
    <col min="36" max="36" width="9.28515625" style="4" customWidth="1"/>
  </cols>
  <sheetData>
    <row r="1" spans="1:36" ht="15" customHeight="1" x14ac:dyDescent="0.25">
      <c r="J1" s="152" t="s">
        <v>77</v>
      </c>
      <c r="K1" s="153"/>
      <c r="L1" s="154"/>
      <c r="P1" s="152" t="s">
        <v>79</v>
      </c>
      <c r="Q1" s="153"/>
      <c r="R1" s="154"/>
      <c r="V1" s="152" t="s">
        <v>81</v>
      </c>
      <c r="W1" s="153"/>
      <c r="X1" s="154"/>
      <c r="AB1" s="152" t="s">
        <v>97</v>
      </c>
      <c r="AC1" s="153"/>
      <c r="AD1" s="154"/>
      <c r="AH1" s="152" t="s">
        <v>98</v>
      </c>
      <c r="AI1" s="153"/>
      <c r="AJ1" s="154"/>
    </row>
    <row r="2" spans="1:36" x14ac:dyDescent="0.25">
      <c r="A2" s="162"/>
      <c r="B2" s="14"/>
      <c r="C2" s="167"/>
      <c r="D2" s="152" t="s">
        <v>96</v>
      </c>
      <c r="E2" s="153"/>
      <c r="F2" s="154"/>
      <c r="G2" s="157" t="s">
        <v>76</v>
      </c>
      <c r="H2" s="157"/>
      <c r="I2" s="158"/>
      <c r="J2" s="152"/>
      <c r="K2" s="153"/>
      <c r="L2" s="154"/>
      <c r="M2" s="153" t="s">
        <v>78</v>
      </c>
      <c r="N2" s="153"/>
      <c r="O2" s="154"/>
      <c r="P2" s="152"/>
      <c r="Q2" s="153"/>
      <c r="R2" s="154"/>
      <c r="S2" s="153" t="s">
        <v>80</v>
      </c>
      <c r="T2" s="153"/>
      <c r="U2" s="154"/>
      <c r="V2" s="152"/>
      <c r="W2" s="153"/>
      <c r="X2" s="154"/>
      <c r="Y2" s="165" t="s">
        <v>70</v>
      </c>
      <c r="Z2" s="165"/>
      <c r="AA2" s="166"/>
      <c r="AB2" s="152"/>
      <c r="AC2" s="153"/>
      <c r="AD2" s="154"/>
      <c r="AE2" s="165" t="s">
        <v>72</v>
      </c>
      <c r="AF2" s="165"/>
      <c r="AG2" s="166"/>
      <c r="AH2" s="152"/>
      <c r="AI2" s="153"/>
      <c r="AJ2" s="154"/>
    </row>
    <row r="3" spans="1:36" ht="75" customHeight="1" x14ac:dyDescent="0.25">
      <c r="A3" s="162"/>
      <c r="B3" s="14"/>
      <c r="C3" s="167"/>
      <c r="D3" s="152"/>
      <c r="E3" s="153"/>
      <c r="F3" s="154"/>
      <c r="G3" s="156"/>
      <c r="H3" s="157"/>
      <c r="I3" s="158"/>
      <c r="J3" s="152"/>
      <c r="K3" s="153"/>
      <c r="L3" s="154"/>
      <c r="M3" s="152"/>
      <c r="N3" s="153"/>
      <c r="O3" s="154"/>
      <c r="P3" s="152"/>
      <c r="Q3" s="153"/>
      <c r="R3" s="154"/>
      <c r="S3" s="152"/>
      <c r="T3" s="153"/>
      <c r="U3" s="154"/>
      <c r="V3" s="152"/>
      <c r="W3" s="153"/>
      <c r="X3" s="154"/>
      <c r="Y3" s="164"/>
      <c r="Z3" s="165"/>
      <c r="AA3" s="166"/>
      <c r="AB3" s="152"/>
      <c r="AC3" s="153"/>
      <c r="AD3" s="154"/>
      <c r="AE3" s="164"/>
      <c r="AF3" s="165"/>
      <c r="AG3" s="166"/>
      <c r="AH3" s="152"/>
      <c r="AI3" s="153"/>
      <c r="AJ3" s="154"/>
    </row>
    <row r="4" spans="1:36" s="10" customFormat="1" x14ac:dyDescent="0.25">
      <c r="A4" s="10" t="s">
        <v>82</v>
      </c>
      <c r="B4" s="10" t="s">
        <v>120</v>
      </c>
      <c r="C4" s="71" t="s">
        <v>2</v>
      </c>
      <c r="D4" s="10" t="s">
        <v>3</v>
      </c>
      <c r="E4" s="10" t="s">
        <v>83</v>
      </c>
      <c r="F4" s="13" t="s">
        <v>5</v>
      </c>
      <c r="G4" s="10" t="s">
        <v>3</v>
      </c>
      <c r="H4" s="10" t="s">
        <v>83</v>
      </c>
      <c r="I4" s="13" t="s">
        <v>5</v>
      </c>
      <c r="J4" s="10" t="s">
        <v>3</v>
      </c>
      <c r="K4" s="10" t="s">
        <v>83</v>
      </c>
      <c r="L4" s="13" t="s">
        <v>5</v>
      </c>
      <c r="M4" s="10" t="s">
        <v>3</v>
      </c>
      <c r="N4" s="10" t="s">
        <v>83</v>
      </c>
      <c r="O4" s="13" t="s">
        <v>5</v>
      </c>
      <c r="P4" s="10" t="s">
        <v>3</v>
      </c>
      <c r="Q4" s="10" t="s">
        <v>83</v>
      </c>
      <c r="R4" s="13" t="s">
        <v>5</v>
      </c>
      <c r="S4" s="10" t="s">
        <v>3</v>
      </c>
      <c r="T4" s="10" t="s">
        <v>83</v>
      </c>
      <c r="U4" s="13" t="s">
        <v>5</v>
      </c>
      <c r="V4" s="10" t="s">
        <v>3</v>
      </c>
      <c r="W4" s="10" t="s">
        <v>83</v>
      </c>
      <c r="X4" s="13" t="s">
        <v>5</v>
      </c>
      <c r="Y4" s="10" t="s">
        <v>3</v>
      </c>
      <c r="Z4" s="10" t="s">
        <v>83</v>
      </c>
      <c r="AA4" s="13" t="s">
        <v>5</v>
      </c>
      <c r="AB4" s="5" t="s">
        <v>3</v>
      </c>
      <c r="AC4" s="10" t="s">
        <v>83</v>
      </c>
      <c r="AD4" s="13" t="s">
        <v>5</v>
      </c>
      <c r="AE4" s="10" t="s">
        <v>3</v>
      </c>
      <c r="AF4" s="10" t="s">
        <v>83</v>
      </c>
      <c r="AG4" s="13" t="s">
        <v>5</v>
      </c>
      <c r="AH4" s="12" t="s">
        <v>3</v>
      </c>
      <c r="AI4" s="10" t="s">
        <v>83</v>
      </c>
      <c r="AJ4" s="13" t="s">
        <v>5</v>
      </c>
    </row>
    <row r="5" spans="1:36" x14ac:dyDescent="0.25">
      <c r="A5" t="s">
        <v>85</v>
      </c>
      <c r="B5" t="s">
        <v>121</v>
      </c>
      <c r="C5" s="72" t="s">
        <v>10</v>
      </c>
      <c r="D5" s="1">
        <v>21</v>
      </c>
      <c r="E5" s="1">
        <v>50.9</v>
      </c>
      <c r="F5" s="7">
        <v>55.000000000000007</v>
      </c>
      <c r="G5" s="1">
        <v>21.1</v>
      </c>
      <c r="H5" s="1">
        <v>49</v>
      </c>
      <c r="I5" s="7">
        <v>54.5</v>
      </c>
      <c r="J5">
        <f t="shared" ref="J5:L46" si="0">D5-G5</f>
        <v>-0.10000000000000142</v>
      </c>
      <c r="K5">
        <f t="shared" ref="K5:L17" si="1">E5-H5</f>
        <v>1.8999999999999986</v>
      </c>
      <c r="L5" s="4">
        <f t="shared" si="1"/>
        <v>0.50000000000000711</v>
      </c>
      <c r="M5" s="1">
        <v>20.100000000000001</v>
      </c>
      <c r="N5" s="1">
        <v>47.5</v>
      </c>
      <c r="O5" s="7">
        <v>53</v>
      </c>
      <c r="P5">
        <f t="shared" ref="P5:R17" si="2">D5-M5</f>
        <v>0.89999999999999858</v>
      </c>
      <c r="Q5">
        <f t="shared" si="2"/>
        <v>3.3999999999999986</v>
      </c>
      <c r="R5" s="4">
        <f t="shared" si="2"/>
        <v>2.0000000000000071</v>
      </c>
      <c r="S5" s="1">
        <v>20</v>
      </c>
      <c r="T5" s="1">
        <v>47.1</v>
      </c>
      <c r="U5" s="7">
        <v>52.8</v>
      </c>
      <c r="V5">
        <f t="shared" ref="V5:X17" si="3">D5-S5</f>
        <v>1</v>
      </c>
      <c r="W5">
        <f t="shared" si="3"/>
        <v>3.7999999999999972</v>
      </c>
      <c r="X5" s="4">
        <f t="shared" si="3"/>
        <v>2.2000000000000099</v>
      </c>
      <c r="Y5" s="1">
        <v>20.2</v>
      </c>
      <c r="Z5" s="1">
        <v>48.1</v>
      </c>
      <c r="AA5" s="1">
        <v>55.8</v>
      </c>
      <c r="AB5" s="20">
        <f t="shared" ref="AB5:AD46" si="4">D5-Y5</f>
        <v>0.80000000000000071</v>
      </c>
      <c r="AC5">
        <f t="shared" ref="AC5:AD17" si="5">E5-Z5</f>
        <v>2.7999999999999972</v>
      </c>
      <c r="AD5" s="4">
        <f t="shared" si="5"/>
        <v>-0.79999999999999005</v>
      </c>
      <c r="AE5" s="1">
        <v>20.399999999999999</v>
      </c>
      <c r="AF5" s="1">
        <v>50.9</v>
      </c>
      <c r="AG5" s="1">
        <v>58.8</v>
      </c>
      <c r="AH5">
        <f t="shared" ref="AH5:AJ46" si="6">D5-AE5</f>
        <v>0.60000000000000142</v>
      </c>
      <c r="AI5">
        <f t="shared" ref="AI5:AJ17" si="7">E5-AF5</f>
        <v>0</v>
      </c>
      <c r="AJ5" s="4">
        <f t="shared" si="7"/>
        <v>-3.7999999999999901</v>
      </c>
    </row>
    <row r="6" spans="1:36" x14ac:dyDescent="0.25">
      <c r="A6" t="s">
        <v>85</v>
      </c>
      <c r="B6" t="s">
        <v>122</v>
      </c>
      <c r="C6" s="72" t="s">
        <v>50</v>
      </c>
      <c r="D6" s="1">
        <v>28.799999999999997</v>
      </c>
      <c r="E6" s="1">
        <v>60.199999999999996</v>
      </c>
      <c r="F6" s="7">
        <v>53</v>
      </c>
      <c r="G6" s="6">
        <v>26.4</v>
      </c>
      <c r="H6" s="1">
        <v>57.4</v>
      </c>
      <c r="I6" s="7">
        <v>51.5</v>
      </c>
      <c r="J6">
        <f t="shared" si="0"/>
        <v>2.3999999999999986</v>
      </c>
      <c r="K6">
        <f t="shared" si="1"/>
        <v>2.7999999999999972</v>
      </c>
      <c r="L6" s="4">
        <f t="shared" si="1"/>
        <v>1.5</v>
      </c>
      <c r="M6" s="1">
        <v>25.9</v>
      </c>
      <c r="N6" s="1">
        <v>57.4</v>
      </c>
      <c r="O6" s="7">
        <v>51.4</v>
      </c>
      <c r="P6" s="3">
        <f t="shared" si="2"/>
        <v>2.8999999999999986</v>
      </c>
      <c r="Q6">
        <f t="shared" si="2"/>
        <v>2.7999999999999972</v>
      </c>
      <c r="R6" s="4">
        <f t="shared" si="2"/>
        <v>1.6000000000000014</v>
      </c>
      <c r="S6" s="1">
        <v>25.9</v>
      </c>
      <c r="T6" s="1">
        <v>57.1</v>
      </c>
      <c r="U6" s="1">
        <v>51.4</v>
      </c>
      <c r="V6" s="3">
        <f t="shared" si="3"/>
        <v>2.8999999999999986</v>
      </c>
      <c r="W6">
        <f t="shared" si="3"/>
        <v>3.0999999999999943</v>
      </c>
      <c r="X6" s="4">
        <f t="shared" si="3"/>
        <v>1.6000000000000014</v>
      </c>
      <c r="Y6" s="1">
        <v>25.5</v>
      </c>
      <c r="Z6" s="1">
        <v>55.6</v>
      </c>
      <c r="AA6" s="1">
        <v>51.4</v>
      </c>
      <c r="AB6" s="3">
        <f t="shared" si="4"/>
        <v>3.2999999999999972</v>
      </c>
      <c r="AC6" s="3">
        <f t="shared" si="5"/>
        <v>4.5999999999999943</v>
      </c>
      <c r="AD6" s="3">
        <f t="shared" si="5"/>
        <v>1.6000000000000014</v>
      </c>
      <c r="AE6" s="6">
        <v>25.8</v>
      </c>
      <c r="AF6" s="1">
        <v>57.3</v>
      </c>
      <c r="AG6" s="1">
        <v>53</v>
      </c>
      <c r="AH6" s="3">
        <f t="shared" si="6"/>
        <v>2.9999999999999964</v>
      </c>
      <c r="AI6" s="3">
        <f t="shared" si="7"/>
        <v>2.8999999999999986</v>
      </c>
      <c r="AJ6" s="9">
        <f t="shared" si="7"/>
        <v>0</v>
      </c>
    </row>
    <row r="7" spans="1:36" x14ac:dyDescent="0.25">
      <c r="A7" t="s">
        <v>85</v>
      </c>
      <c r="B7" t="s">
        <v>121</v>
      </c>
      <c r="C7" s="72" t="s">
        <v>11</v>
      </c>
      <c r="D7" s="1">
        <v>15.4</v>
      </c>
      <c r="E7" s="1">
        <v>53.400000000000006</v>
      </c>
      <c r="F7" s="7">
        <v>23.7</v>
      </c>
      <c r="G7" s="1">
        <v>15.2</v>
      </c>
      <c r="H7" s="1">
        <v>53.8</v>
      </c>
      <c r="I7" s="7">
        <v>43.2</v>
      </c>
      <c r="J7">
        <f t="shared" si="0"/>
        <v>0.20000000000000107</v>
      </c>
      <c r="K7">
        <f t="shared" si="1"/>
        <v>-0.39999999999999147</v>
      </c>
      <c r="L7" s="4">
        <f t="shared" si="1"/>
        <v>-19.500000000000004</v>
      </c>
      <c r="M7" s="1">
        <v>15.6</v>
      </c>
      <c r="N7" s="1">
        <v>53.4</v>
      </c>
      <c r="O7" s="7">
        <v>43.9</v>
      </c>
      <c r="P7">
        <f t="shared" si="2"/>
        <v>-0.19999999999999929</v>
      </c>
      <c r="Q7">
        <f t="shared" si="2"/>
        <v>0</v>
      </c>
      <c r="R7" s="4">
        <f t="shared" si="2"/>
        <v>-20.2</v>
      </c>
      <c r="S7" s="1">
        <v>15.6</v>
      </c>
      <c r="T7" s="1">
        <v>52.9</v>
      </c>
      <c r="U7" s="7">
        <v>43.4</v>
      </c>
      <c r="V7">
        <f t="shared" si="3"/>
        <v>-0.19999999999999929</v>
      </c>
      <c r="W7">
        <f t="shared" si="3"/>
        <v>0.50000000000000711</v>
      </c>
      <c r="X7" s="4">
        <f t="shared" si="3"/>
        <v>-19.7</v>
      </c>
      <c r="Y7" s="1">
        <v>15.9</v>
      </c>
      <c r="Z7" s="1">
        <v>53.2</v>
      </c>
      <c r="AA7" s="1">
        <v>45.6</v>
      </c>
      <c r="AB7" s="3">
        <f t="shared" si="4"/>
        <v>-0.5</v>
      </c>
      <c r="AC7">
        <f t="shared" si="5"/>
        <v>0.20000000000000284</v>
      </c>
      <c r="AD7" s="4">
        <f t="shared" si="5"/>
        <v>-21.900000000000002</v>
      </c>
      <c r="AE7" s="1">
        <v>16.600000000000001</v>
      </c>
      <c r="AF7" s="1">
        <v>53.9</v>
      </c>
      <c r="AG7" s="1">
        <v>46.6</v>
      </c>
      <c r="AH7">
        <f t="shared" si="6"/>
        <v>-1.2000000000000011</v>
      </c>
      <c r="AI7">
        <f t="shared" si="7"/>
        <v>-0.49999999999999289</v>
      </c>
      <c r="AJ7" s="4">
        <f t="shared" si="7"/>
        <v>-22.900000000000002</v>
      </c>
    </row>
    <row r="8" spans="1:36" x14ac:dyDescent="0.25">
      <c r="A8" t="s">
        <v>85</v>
      </c>
      <c r="B8" t="s">
        <v>121</v>
      </c>
      <c r="C8" s="72" t="s">
        <v>12</v>
      </c>
      <c r="D8" s="1">
        <v>19.400000000000002</v>
      </c>
      <c r="E8" s="1">
        <v>48.9</v>
      </c>
      <c r="F8" s="7">
        <v>44.7</v>
      </c>
      <c r="G8" s="1">
        <v>19.600000000000001</v>
      </c>
      <c r="H8" s="1">
        <v>49.5</v>
      </c>
      <c r="I8" s="7">
        <v>45.5</v>
      </c>
      <c r="J8">
        <f t="shared" si="0"/>
        <v>-0.19999999999999929</v>
      </c>
      <c r="K8">
        <f t="shared" si="1"/>
        <v>-0.60000000000000142</v>
      </c>
      <c r="L8" s="4">
        <f t="shared" si="1"/>
        <v>-0.79999999999999716</v>
      </c>
      <c r="M8" s="1">
        <v>19.2</v>
      </c>
      <c r="N8" s="1">
        <v>48.6</v>
      </c>
      <c r="O8" s="7">
        <v>46</v>
      </c>
      <c r="P8">
        <f t="shared" si="2"/>
        <v>0.20000000000000284</v>
      </c>
      <c r="Q8">
        <f t="shared" si="2"/>
        <v>0.29999999999999716</v>
      </c>
      <c r="R8" s="4">
        <f t="shared" si="2"/>
        <v>-1.2999999999999972</v>
      </c>
      <c r="S8" s="1">
        <v>19.100000000000001</v>
      </c>
      <c r="T8" s="1">
        <v>48.3</v>
      </c>
      <c r="U8" s="7">
        <v>45.2</v>
      </c>
      <c r="V8">
        <f t="shared" si="3"/>
        <v>0.30000000000000071</v>
      </c>
      <c r="W8">
        <f t="shared" si="3"/>
        <v>0.60000000000000142</v>
      </c>
      <c r="X8" s="4">
        <f t="shared" si="3"/>
        <v>-0.5</v>
      </c>
      <c r="Y8" s="1">
        <v>29.2</v>
      </c>
      <c r="Z8" s="1">
        <v>48.6</v>
      </c>
      <c r="AA8" s="1">
        <v>46.8</v>
      </c>
      <c r="AB8" s="3">
        <f t="shared" si="4"/>
        <v>-9.7999999999999972</v>
      </c>
      <c r="AC8">
        <f t="shared" si="5"/>
        <v>0.29999999999999716</v>
      </c>
      <c r="AD8" s="4">
        <f t="shared" si="5"/>
        <v>-2.0999999999999943</v>
      </c>
      <c r="AE8" s="1">
        <v>18.399999999999999</v>
      </c>
      <c r="AF8" s="1">
        <v>49.2</v>
      </c>
      <c r="AG8" s="1">
        <v>47.5</v>
      </c>
      <c r="AH8">
        <f t="shared" si="6"/>
        <v>1.0000000000000036</v>
      </c>
      <c r="AI8">
        <f t="shared" si="7"/>
        <v>-0.30000000000000426</v>
      </c>
      <c r="AJ8" s="4">
        <f t="shared" si="7"/>
        <v>-2.7999999999999972</v>
      </c>
    </row>
    <row r="9" spans="1:36" x14ac:dyDescent="0.25">
      <c r="A9" t="s">
        <v>85</v>
      </c>
      <c r="B9" t="s">
        <v>122</v>
      </c>
      <c r="C9" s="72" t="s">
        <v>51</v>
      </c>
      <c r="D9" s="1">
        <v>33.700000000000003</v>
      </c>
      <c r="E9" s="1">
        <v>60.6</v>
      </c>
      <c r="F9" s="7">
        <v>57.4</v>
      </c>
      <c r="G9" s="6">
        <v>30.3</v>
      </c>
      <c r="H9" s="1">
        <v>57.7</v>
      </c>
      <c r="I9" s="7">
        <v>54.7</v>
      </c>
      <c r="J9">
        <f t="shared" si="0"/>
        <v>3.4000000000000021</v>
      </c>
      <c r="K9">
        <f t="shared" si="1"/>
        <v>2.8999999999999986</v>
      </c>
      <c r="L9" s="4">
        <f t="shared" si="1"/>
        <v>2.6999999999999957</v>
      </c>
      <c r="M9" s="1">
        <v>29.3</v>
      </c>
      <c r="N9" s="1">
        <v>57.1</v>
      </c>
      <c r="O9" s="7">
        <v>55.6</v>
      </c>
      <c r="P9" s="3">
        <f t="shared" si="2"/>
        <v>4.4000000000000021</v>
      </c>
      <c r="Q9">
        <f t="shared" si="2"/>
        <v>3.5</v>
      </c>
      <c r="R9" s="4">
        <f t="shared" si="2"/>
        <v>1.7999999999999972</v>
      </c>
      <c r="S9" s="1">
        <v>30</v>
      </c>
      <c r="T9" s="1">
        <v>57.9</v>
      </c>
      <c r="U9" s="1">
        <v>56.2</v>
      </c>
      <c r="V9" s="3">
        <f t="shared" si="3"/>
        <v>3.7000000000000028</v>
      </c>
      <c r="W9">
        <f t="shared" si="3"/>
        <v>2.7000000000000028</v>
      </c>
      <c r="X9" s="4">
        <f t="shared" si="3"/>
        <v>1.1999999999999957</v>
      </c>
      <c r="Y9" s="1">
        <v>30.2</v>
      </c>
      <c r="Z9" s="1">
        <v>56.8</v>
      </c>
      <c r="AA9" s="1">
        <v>55</v>
      </c>
      <c r="AB9" s="3">
        <f t="shared" si="4"/>
        <v>3.5000000000000036</v>
      </c>
      <c r="AC9" s="3">
        <f t="shared" si="5"/>
        <v>3.8000000000000043</v>
      </c>
      <c r="AD9" s="3">
        <f t="shared" si="5"/>
        <v>2.3999999999999986</v>
      </c>
      <c r="AE9" s="6">
        <v>30</v>
      </c>
      <c r="AF9" s="1">
        <v>57.2</v>
      </c>
      <c r="AG9" s="1">
        <v>56.2</v>
      </c>
      <c r="AH9" s="3">
        <f t="shared" si="6"/>
        <v>3.7000000000000028</v>
      </c>
      <c r="AI9" s="3">
        <f t="shared" si="7"/>
        <v>3.3999999999999986</v>
      </c>
      <c r="AJ9" s="9">
        <f t="shared" si="7"/>
        <v>1.1999999999999957</v>
      </c>
    </row>
    <row r="10" spans="1:36" x14ac:dyDescent="0.25">
      <c r="A10" t="s">
        <v>85</v>
      </c>
      <c r="B10" t="s">
        <v>122</v>
      </c>
      <c r="C10" s="72" t="s">
        <v>52</v>
      </c>
      <c r="D10" s="1">
        <v>31.5</v>
      </c>
      <c r="E10" s="1">
        <v>49.8</v>
      </c>
      <c r="F10" s="7">
        <v>54.400000000000006</v>
      </c>
      <c r="G10" s="6">
        <v>29.2</v>
      </c>
      <c r="H10" s="1">
        <v>46.9</v>
      </c>
      <c r="I10" s="7">
        <v>51.3</v>
      </c>
      <c r="J10">
        <f t="shared" si="0"/>
        <v>2.3000000000000007</v>
      </c>
      <c r="K10">
        <f t="shared" si="1"/>
        <v>2.8999999999999986</v>
      </c>
      <c r="L10" s="4">
        <f t="shared" si="1"/>
        <v>3.1000000000000085</v>
      </c>
      <c r="M10" s="1">
        <v>28.7</v>
      </c>
      <c r="N10" s="1">
        <v>45.7</v>
      </c>
      <c r="O10" s="7">
        <v>52.4</v>
      </c>
      <c r="P10" s="3">
        <f t="shared" si="2"/>
        <v>2.8000000000000007</v>
      </c>
      <c r="Q10">
        <f t="shared" si="2"/>
        <v>4.0999999999999943</v>
      </c>
      <c r="R10" s="4">
        <f t="shared" si="2"/>
        <v>2.0000000000000071</v>
      </c>
      <c r="S10" s="1">
        <v>28.9</v>
      </c>
      <c r="T10" s="1">
        <v>45.7</v>
      </c>
      <c r="U10" s="1">
        <v>52.3</v>
      </c>
      <c r="V10" s="3">
        <f t="shared" si="3"/>
        <v>2.6000000000000014</v>
      </c>
      <c r="W10">
        <f t="shared" si="3"/>
        <v>4.0999999999999943</v>
      </c>
      <c r="X10" s="4">
        <f t="shared" si="3"/>
        <v>2.1000000000000085</v>
      </c>
      <c r="Y10" s="1">
        <v>28.9</v>
      </c>
      <c r="Z10" s="1">
        <v>47</v>
      </c>
      <c r="AA10" s="1">
        <v>53.4</v>
      </c>
      <c r="AB10" s="3">
        <f t="shared" si="4"/>
        <v>2.6000000000000014</v>
      </c>
      <c r="AC10" s="3">
        <f t="shared" si="5"/>
        <v>2.7999999999999972</v>
      </c>
      <c r="AD10" s="3">
        <f t="shared" si="5"/>
        <v>1.0000000000000071</v>
      </c>
      <c r="AE10" s="6">
        <v>29</v>
      </c>
      <c r="AF10" s="1">
        <v>47.7</v>
      </c>
      <c r="AG10" s="1">
        <v>53.9</v>
      </c>
      <c r="AH10" s="3">
        <f t="shared" si="6"/>
        <v>2.5</v>
      </c>
      <c r="AI10" s="3">
        <f t="shared" si="7"/>
        <v>2.0999999999999943</v>
      </c>
      <c r="AJ10" s="9">
        <f t="shared" si="7"/>
        <v>0.50000000000000711</v>
      </c>
    </row>
    <row r="11" spans="1:36" x14ac:dyDescent="0.25">
      <c r="A11" t="s">
        <v>85</v>
      </c>
      <c r="B11" t="s">
        <v>122</v>
      </c>
      <c r="C11" s="72" t="s">
        <v>53</v>
      </c>
      <c r="D11" s="1">
        <v>33.800000000000004</v>
      </c>
      <c r="E11" s="1">
        <v>59.199999999999996</v>
      </c>
      <c r="F11" s="7">
        <v>52.6</v>
      </c>
      <c r="G11" s="6">
        <v>31</v>
      </c>
      <c r="H11" s="1">
        <v>56.9</v>
      </c>
      <c r="I11" s="7">
        <v>49.1</v>
      </c>
      <c r="J11">
        <f t="shared" si="0"/>
        <v>2.8000000000000043</v>
      </c>
      <c r="K11">
        <f t="shared" si="1"/>
        <v>2.2999999999999972</v>
      </c>
      <c r="L11" s="4">
        <f t="shared" si="1"/>
        <v>3.5</v>
      </c>
      <c r="M11" s="1">
        <v>31.4</v>
      </c>
      <c r="N11" s="1">
        <v>56.9</v>
      </c>
      <c r="O11" s="7">
        <v>51.5</v>
      </c>
      <c r="P11" s="3">
        <f t="shared" si="2"/>
        <v>2.4000000000000057</v>
      </c>
      <c r="Q11">
        <f t="shared" si="2"/>
        <v>2.2999999999999972</v>
      </c>
      <c r="R11" s="4">
        <f t="shared" si="2"/>
        <v>1.1000000000000014</v>
      </c>
      <c r="S11" s="1">
        <v>31.5</v>
      </c>
      <c r="T11" s="1">
        <v>56.2</v>
      </c>
      <c r="U11" s="1">
        <v>51.1</v>
      </c>
      <c r="V11" s="3">
        <f t="shared" si="3"/>
        <v>2.3000000000000043</v>
      </c>
      <c r="W11">
        <f t="shared" si="3"/>
        <v>2.9999999999999929</v>
      </c>
      <c r="X11" s="4">
        <f t="shared" si="3"/>
        <v>1.5</v>
      </c>
      <c r="Y11" s="1">
        <v>31.4</v>
      </c>
      <c r="Z11" s="1">
        <v>56.3</v>
      </c>
      <c r="AA11" s="1">
        <v>51.8</v>
      </c>
      <c r="AB11" s="3">
        <f t="shared" si="4"/>
        <v>2.4000000000000057</v>
      </c>
      <c r="AC11" s="3">
        <f t="shared" si="5"/>
        <v>2.8999999999999986</v>
      </c>
      <c r="AD11" s="3">
        <f t="shared" si="5"/>
        <v>0.80000000000000426</v>
      </c>
      <c r="AE11" s="6">
        <v>32.4</v>
      </c>
      <c r="AF11" s="1">
        <v>56.5</v>
      </c>
      <c r="AG11" s="1">
        <v>51.8</v>
      </c>
      <c r="AH11" s="3">
        <f t="shared" si="6"/>
        <v>1.4000000000000057</v>
      </c>
      <c r="AI11" s="3">
        <f t="shared" si="7"/>
        <v>2.6999999999999957</v>
      </c>
      <c r="AJ11" s="9">
        <f t="shared" si="7"/>
        <v>0.80000000000000426</v>
      </c>
    </row>
    <row r="12" spans="1:36" x14ac:dyDescent="0.25">
      <c r="A12" t="s">
        <v>85</v>
      </c>
      <c r="B12" t="s">
        <v>121</v>
      </c>
      <c r="C12" s="72" t="s">
        <v>13</v>
      </c>
      <c r="D12" s="1">
        <v>16.7</v>
      </c>
      <c r="E12" s="1">
        <v>44.1</v>
      </c>
      <c r="F12" s="7">
        <v>41</v>
      </c>
      <c r="G12" s="1">
        <v>16.600000000000001</v>
      </c>
      <c r="H12" s="1">
        <v>43</v>
      </c>
      <c r="I12" s="7">
        <v>39.200000000000003</v>
      </c>
      <c r="J12">
        <f t="shared" si="0"/>
        <v>9.9999999999997868E-2</v>
      </c>
      <c r="K12">
        <f t="shared" si="1"/>
        <v>1.1000000000000014</v>
      </c>
      <c r="L12" s="4">
        <f t="shared" si="1"/>
        <v>1.7999999999999972</v>
      </c>
      <c r="M12" s="1">
        <v>16.399999999999999</v>
      </c>
      <c r="N12" s="1">
        <v>42.4</v>
      </c>
      <c r="O12" s="7">
        <v>40.1</v>
      </c>
      <c r="P12">
        <f t="shared" si="2"/>
        <v>0.30000000000000071</v>
      </c>
      <c r="Q12">
        <f t="shared" si="2"/>
        <v>1.7000000000000028</v>
      </c>
      <c r="R12" s="4">
        <f t="shared" si="2"/>
        <v>0.89999999999999858</v>
      </c>
      <c r="S12" s="1">
        <v>16.8</v>
      </c>
      <c r="T12" s="1">
        <v>42.2</v>
      </c>
      <c r="U12" s="7">
        <v>40.4</v>
      </c>
      <c r="V12">
        <f t="shared" si="3"/>
        <v>-0.10000000000000142</v>
      </c>
      <c r="W12">
        <f t="shared" si="3"/>
        <v>1.8999999999999986</v>
      </c>
      <c r="X12" s="4">
        <f t="shared" si="3"/>
        <v>0.60000000000000142</v>
      </c>
      <c r="Y12" s="1">
        <v>15.1</v>
      </c>
      <c r="Z12" s="1">
        <v>42.7</v>
      </c>
      <c r="AA12" s="1">
        <v>41.4</v>
      </c>
      <c r="AB12" s="3">
        <f t="shared" si="4"/>
        <v>1.5999999999999996</v>
      </c>
      <c r="AC12">
        <f t="shared" si="5"/>
        <v>1.3999999999999986</v>
      </c>
      <c r="AD12" s="4">
        <f t="shared" si="5"/>
        <v>-0.39999999999999858</v>
      </c>
      <c r="AE12" s="1">
        <v>16.3</v>
      </c>
      <c r="AF12" s="1">
        <v>44.3</v>
      </c>
      <c r="AG12" s="1">
        <v>41.5</v>
      </c>
      <c r="AH12">
        <f t="shared" si="6"/>
        <v>0.39999999999999858</v>
      </c>
      <c r="AI12">
        <f t="shared" si="7"/>
        <v>-0.19999999999999574</v>
      </c>
      <c r="AJ12" s="4">
        <f t="shared" si="7"/>
        <v>-0.5</v>
      </c>
    </row>
    <row r="13" spans="1:36" x14ac:dyDescent="0.25">
      <c r="A13" t="s">
        <v>85</v>
      </c>
      <c r="B13" t="s">
        <v>121</v>
      </c>
      <c r="C13" s="72" t="s">
        <v>14</v>
      </c>
      <c r="D13" s="1">
        <v>21</v>
      </c>
      <c r="E13" s="1">
        <v>46.400000000000006</v>
      </c>
      <c r="F13" s="7">
        <v>53</v>
      </c>
      <c r="G13" s="1">
        <v>22.2</v>
      </c>
      <c r="H13" s="1">
        <v>46.2</v>
      </c>
      <c r="I13" s="7">
        <v>50.9</v>
      </c>
      <c r="J13">
        <f t="shared" si="0"/>
        <v>-1.1999999999999993</v>
      </c>
      <c r="K13">
        <f t="shared" si="1"/>
        <v>0.20000000000000284</v>
      </c>
      <c r="L13" s="4">
        <f t="shared" si="1"/>
        <v>2.1000000000000014</v>
      </c>
      <c r="M13" s="1">
        <v>23.1</v>
      </c>
      <c r="N13" s="1">
        <v>45.8</v>
      </c>
      <c r="O13" s="7">
        <v>51.9</v>
      </c>
      <c r="P13">
        <f t="shared" si="2"/>
        <v>-2.1000000000000014</v>
      </c>
      <c r="Q13">
        <f t="shared" si="2"/>
        <v>0.60000000000000853</v>
      </c>
      <c r="R13" s="4">
        <f t="shared" si="2"/>
        <v>1.1000000000000014</v>
      </c>
      <c r="S13" s="1">
        <v>23.2</v>
      </c>
      <c r="T13" s="1">
        <v>45.9</v>
      </c>
      <c r="U13" s="7">
        <v>52</v>
      </c>
      <c r="V13">
        <f t="shared" si="3"/>
        <v>-2.1999999999999993</v>
      </c>
      <c r="W13">
        <f t="shared" si="3"/>
        <v>0.50000000000000711</v>
      </c>
      <c r="X13" s="4">
        <f t="shared" si="3"/>
        <v>1</v>
      </c>
      <c r="Y13" s="1">
        <v>22</v>
      </c>
      <c r="Z13" s="1">
        <v>46.2</v>
      </c>
      <c r="AA13" s="1">
        <v>53.3</v>
      </c>
      <c r="AB13" s="3">
        <f t="shared" si="4"/>
        <v>-1</v>
      </c>
      <c r="AC13">
        <f t="shared" si="5"/>
        <v>0.20000000000000284</v>
      </c>
      <c r="AD13" s="4">
        <f t="shared" si="5"/>
        <v>-0.29999999999999716</v>
      </c>
      <c r="AE13" s="1">
        <v>22.8</v>
      </c>
      <c r="AF13" s="1">
        <v>46.3</v>
      </c>
      <c r="AG13" s="1">
        <v>55.4</v>
      </c>
      <c r="AH13">
        <f t="shared" si="6"/>
        <v>-1.8000000000000007</v>
      </c>
      <c r="AI13">
        <f t="shared" si="7"/>
        <v>0.10000000000000853</v>
      </c>
      <c r="AJ13" s="4">
        <f t="shared" si="7"/>
        <v>-2.3999999999999986</v>
      </c>
    </row>
    <row r="14" spans="1:36" x14ac:dyDescent="0.25">
      <c r="A14" t="s">
        <v>85</v>
      </c>
      <c r="B14" t="s">
        <v>122</v>
      </c>
      <c r="C14" s="72" t="s">
        <v>54</v>
      </c>
      <c r="D14" s="1">
        <v>33.300000000000004</v>
      </c>
      <c r="E14" s="1">
        <v>62.4</v>
      </c>
      <c r="F14" s="7">
        <v>60.4</v>
      </c>
      <c r="G14" s="6">
        <v>30.4</v>
      </c>
      <c r="H14" s="1">
        <v>60.2</v>
      </c>
      <c r="I14" s="7">
        <v>56.8</v>
      </c>
      <c r="J14">
        <f t="shared" si="0"/>
        <v>2.9000000000000057</v>
      </c>
      <c r="K14">
        <f t="shared" si="1"/>
        <v>2.1999999999999957</v>
      </c>
      <c r="L14" s="4">
        <f t="shared" si="1"/>
        <v>3.6000000000000014</v>
      </c>
      <c r="M14" s="1">
        <v>30.4</v>
      </c>
      <c r="N14" s="1">
        <v>59.6</v>
      </c>
      <c r="O14" s="7">
        <v>56.3</v>
      </c>
      <c r="P14" s="3">
        <f t="shared" si="2"/>
        <v>2.9000000000000057</v>
      </c>
      <c r="Q14">
        <f t="shared" si="2"/>
        <v>2.7999999999999972</v>
      </c>
      <c r="R14" s="4">
        <f t="shared" si="2"/>
        <v>4.1000000000000014</v>
      </c>
      <c r="S14" s="1">
        <v>30.2</v>
      </c>
      <c r="T14" s="1">
        <v>59.9</v>
      </c>
      <c r="U14" s="1">
        <v>56</v>
      </c>
      <c r="V14" s="3">
        <f t="shared" si="3"/>
        <v>3.100000000000005</v>
      </c>
      <c r="W14">
        <f t="shared" si="3"/>
        <v>2.5</v>
      </c>
      <c r="X14" s="4">
        <f t="shared" si="3"/>
        <v>4.3999999999999986</v>
      </c>
      <c r="Y14" s="1">
        <v>29.8</v>
      </c>
      <c r="Z14" s="1">
        <v>60</v>
      </c>
      <c r="AA14" s="1">
        <v>57.7</v>
      </c>
      <c r="AB14" s="3">
        <f t="shared" si="4"/>
        <v>3.5000000000000036</v>
      </c>
      <c r="AC14" s="3">
        <f t="shared" si="5"/>
        <v>2.3999999999999986</v>
      </c>
      <c r="AD14" s="3">
        <f t="shared" si="5"/>
        <v>2.6999999999999957</v>
      </c>
      <c r="AE14" s="6">
        <v>29.9</v>
      </c>
      <c r="AF14" s="1">
        <v>59.8</v>
      </c>
      <c r="AG14" s="1">
        <v>61.8</v>
      </c>
      <c r="AH14" s="3">
        <f t="shared" si="6"/>
        <v>3.4000000000000057</v>
      </c>
      <c r="AI14" s="3">
        <f t="shared" si="7"/>
        <v>2.6000000000000014</v>
      </c>
      <c r="AJ14" s="9">
        <f t="shared" si="7"/>
        <v>-1.3999999999999986</v>
      </c>
    </row>
    <row r="15" spans="1:36" x14ac:dyDescent="0.25">
      <c r="A15" t="s">
        <v>85</v>
      </c>
      <c r="B15" t="s">
        <v>121</v>
      </c>
      <c r="C15" s="72" t="s">
        <v>15</v>
      </c>
      <c r="D15" s="1">
        <v>17.599999999999998</v>
      </c>
      <c r="E15" s="1">
        <v>49.6</v>
      </c>
      <c r="F15" s="7">
        <v>48.8</v>
      </c>
      <c r="G15" s="1">
        <v>17.2</v>
      </c>
      <c r="H15" s="1">
        <v>48.8</v>
      </c>
      <c r="I15" s="7">
        <v>45.9</v>
      </c>
      <c r="J15">
        <f t="shared" si="0"/>
        <v>0.39999999999999858</v>
      </c>
      <c r="K15">
        <f t="shared" si="1"/>
        <v>0.80000000000000426</v>
      </c>
      <c r="L15" s="4">
        <f t="shared" si="1"/>
        <v>2.8999999999999986</v>
      </c>
      <c r="M15" s="1">
        <v>16.600000000000001</v>
      </c>
      <c r="N15" s="1">
        <v>49.6</v>
      </c>
      <c r="O15" s="7">
        <v>46.6</v>
      </c>
      <c r="P15">
        <f t="shared" si="2"/>
        <v>0.99999999999999645</v>
      </c>
      <c r="Q15">
        <f t="shared" si="2"/>
        <v>0</v>
      </c>
      <c r="R15" s="4">
        <f t="shared" si="2"/>
        <v>2.1999999999999957</v>
      </c>
      <c r="S15" s="1">
        <v>16.5</v>
      </c>
      <c r="T15" s="1">
        <v>49.1</v>
      </c>
      <c r="U15" s="7">
        <v>47</v>
      </c>
      <c r="V15">
        <f t="shared" si="3"/>
        <v>1.0999999999999979</v>
      </c>
      <c r="W15">
        <f t="shared" si="3"/>
        <v>0.5</v>
      </c>
      <c r="X15" s="4">
        <f t="shared" si="3"/>
        <v>1.7999999999999972</v>
      </c>
      <c r="Y15" s="1">
        <v>16.3</v>
      </c>
      <c r="Z15" s="1">
        <v>48.4</v>
      </c>
      <c r="AA15" s="1">
        <v>46.5</v>
      </c>
      <c r="AB15" s="3">
        <f t="shared" si="4"/>
        <v>1.2999999999999972</v>
      </c>
      <c r="AC15">
        <f t="shared" si="5"/>
        <v>1.2000000000000028</v>
      </c>
      <c r="AD15" s="4">
        <f t="shared" si="5"/>
        <v>2.2999999999999972</v>
      </c>
      <c r="AE15" s="1">
        <v>16.899999999999999</v>
      </c>
      <c r="AF15" s="1">
        <v>49.3</v>
      </c>
      <c r="AG15" s="1">
        <v>48.1</v>
      </c>
      <c r="AH15">
        <f t="shared" si="6"/>
        <v>0.69999999999999929</v>
      </c>
      <c r="AI15">
        <f t="shared" si="7"/>
        <v>0.30000000000000426</v>
      </c>
      <c r="AJ15" s="4">
        <f t="shared" si="7"/>
        <v>0.69999999999999574</v>
      </c>
    </row>
    <row r="16" spans="1:36" s="29" customFormat="1" x14ac:dyDescent="0.25">
      <c r="A16" t="s">
        <v>85</v>
      </c>
      <c r="B16" t="s">
        <v>123</v>
      </c>
      <c r="C16" s="72" t="s">
        <v>16</v>
      </c>
      <c r="D16" s="1">
        <v>15.6</v>
      </c>
      <c r="E16" s="1" t="s">
        <v>17</v>
      </c>
      <c r="F16" s="7">
        <v>44.7</v>
      </c>
      <c r="G16" s="6">
        <v>15.4</v>
      </c>
      <c r="H16" s="1" t="s">
        <v>17</v>
      </c>
      <c r="I16" s="7">
        <v>44.4</v>
      </c>
      <c r="J16">
        <f t="shared" si="0"/>
        <v>0.19999999999999929</v>
      </c>
      <c r="K16" t="s">
        <v>17</v>
      </c>
      <c r="L16" s="4">
        <f t="shared" si="1"/>
        <v>0.30000000000000426</v>
      </c>
      <c r="M16" s="1">
        <v>15.2</v>
      </c>
      <c r="N16" s="1" t="s">
        <v>17</v>
      </c>
      <c r="O16" s="7">
        <v>42.6</v>
      </c>
      <c r="P16" s="3">
        <f t="shared" si="2"/>
        <v>0.40000000000000036</v>
      </c>
      <c r="Q16" t="s">
        <v>17</v>
      </c>
      <c r="R16" s="4">
        <f t="shared" si="2"/>
        <v>2.1000000000000014</v>
      </c>
      <c r="S16" s="1">
        <v>15.4</v>
      </c>
      <c r="T16" s="1" t="s">
        <v>17</v>
      </c>
      <c r="U16" s="1">
        <v>42.4</v>
      </c>
      <c r="V16" s="3">
        <f t="shared" si="3"/>
        <v>0.19999999999999929</v>
      </c>
      <c r="W16" t="s">
        <v>17</v>
      </c>
      <c r="X16" s="4">
        <f t="shared" si="3"/>
        <v>2.3000000000000043</v>
      </c>
      <c r="Y16" s="1">
        <v>15.1</v>
      </c>
      <c r="Z16" s="1" t="s">
        <v>17</v>
      </c>
      <c r="AA16" s="1">
        <v>44.6</v>
      </c>
      <c r="AB16" s="3">
        <f t="shared" si="4"/>
        <v>0.5</v>
      </c>
      <c r="AC16" s="3" t="s">
        <v>17</v>
      </c>
      <c r="AD16" s="3">
        <f t="shared" si="5"/>
        <v>0.10000000000000142</v>
      </c>
      <c r="AE16" s="6">
        <v>15.1</v>
      </c>
      <c r="AF16" s="1" t="s">
        <v>17</v>
      </c>
      <c r="AG16" s="1">
        <v>45.1</v>
      </c>
      <c r="AH16" s="3">
        <f t="shared" si="6"/>
        <v>0.5</v>
      </c>
      <c r="AI16" s="3" t="s">
        <v>17</v>
      </c>
      <c r="AJ16" s="9">
        <f t="shared" si="7"/>
        <v>-0.39999999999999858</v>
      </c>
    </row>
    <row r="17" spans="1:36" x14ac:dyDescent="0.25">
      <c r="A17" s="16" t="s">
        <v>87</v>
      </c>
      <c r="B17" s="16" t="s">
        <v>121</v>
      </c>
      <c r="C17" s="74" t="s">
        <v>19</v>
      </c>
      <c r="D17" s="17">
        <v>28.499999999999996</v>
      </c>
      <c r="E17" s="17">
        <v>51</v>
      </c>
      <c r="F17" s="19">
        <v>48.199999999999996</v>
      </c>
      <c r="G17" s="17">
        <v>25.6</v>
      </c>
      <c r="H17" s="17">
        <v>49.1</v>
      </c>
      <c r="I17" s="19">
        <v>45.3</v>
      </c>
      <c r="J17" s="16">
        <f t="shared" si="0"/>
        <v>2.899999999999995</v>
      </c>
      <c r="K17" s="16">
        <f t="shared" si="1"/>
        <v>1.8999999999999986</v>
      </c>
      <c r="L17" s="21">
        <f t="shared" si="1"/>
        <v>2.8999999999999986</v>
      </c>
      <c r="M17" s="17">
        <v>25.1</v>
      </c>
      <c r="N17" s="17">
        <v>50.1</v>
      </c>
      <c r="O17" s="19">
        <v>44.5</v>
      </c>
      <c r="P17" s="16">
        <f t="shared" si="2"/>
        <v>3.399999999999995</v>
      </c>
      <c r="Q17" s="16">
        <f t="shared" si="2"/>
        <v>0.89999999999999858</v>
      </c>
      <c r="R17" s="21">
        <f t="shared" si="2"/>
        <v>3.6999999999999957</v>
      </c>
      <c r="S17" s="17">
        <v>25.1</v>
      </c>
      <c r="T17" s="17">
        <v>50.2</v>
      </c>
      <c r="U17" s="19">
        <v>43.4</v>
      </c>
      <c r="V17" s="16">
        <f t="shared" si="3"/>
        <v>3.399999999999995</v>
      </c>
      <c r="W17" s="16">
        <f t="shared" si="3"/>
        <v>0.79999999999999716</v>
      </c>
      <c r="X17" s="21">
        <f t="shared" si="3"/>
        <v>4.7999999999999972</v>
      </c>
      <c r="Y17" s="17">
        <v>24.8</v>
      </c>
      <c r="Z17" s="17">
        <v>50.8</v>
      </c>
      <c r="AA17" s="19">
        <v>45.8</v>
      </c>
      <c r="AB17" s="16">
        <f t="shared" si="4"/>
        <v>3.6999999999999957</v>
      </c>
      <c r="AC17" s="16">
        <f t="shared" si="5"/>
        <v>0.20000000000000284</v>
      </c>
      <c r="AD17" s="21">
        <f t="shared" si="5"/>
        <v>2.3999999999999986</v>
      </c>
      <c r="AE17" s="17">
        <v>26</v>
      </c>
      <c r="AF17" s="17">
        <v>51.9</v>
      </c>
      <c r="AG17" s="17">
        <v>49.4</v>
      </c>
      <c r="AH17" s="16">
        <f t="shared" si="6"/>
        <v>2.4999999999999964</v>
      </c>
      <c r="AI17" s="16">
        <f t="shared" si="7"/>
        <v>-0.89999999999999858</v>
      </c>
      <c r="AJ17" s="21">
        <f t="shared" si="7"/>
        <v>-1.2000000000000028</v>
      </c>
    </row>
    <row r="18" spans="1:36" x14ac:dyDescent="0.25">
      <c r="A18" t="s">
        <v>87</v>
      </c>
      <c r="B18" t="s">
        <v>122</v>
      </c>
      <c r="C18" s="72" t="s">
        <v>20</v>
      </c>
      <c r="D18" s="1">
        <v>26.2</v>
      </c>
      <c r="E18" s="1">
        <v>48.7</v>
      </c>
      <c r="F18" s="7">
        <v>46.9</v>
      </c>
      <c r="G18" s="6">
        <v>27.5</v>
      </c>
      <c r="H18" s="1">
        <v>51.3</v>
      </c>
      <c r="I18" s="7">
        <v>62.4</v>
      </c>
      <c r="J18">
        <f t="shared" si="0"/>
        <v>-1.3000000000000007</v>
      </c>
      <c r="K18">
        <f t="shared" si="0"/>
        <v>-2.5999999999999943</v>
      </c>
      <c r="L18" s="4">
        <f t="shared" si="0"/>
        <v>-15.5</v>
      </c>
      <c r="M18" s="1">
        <v>27.2</v>
      </c>
      <c r="N18" s="1">
        <v>50.2</v>
      </c>
      <c r="O18" s="7">
        <v>64.099999999999994</v>
      </c>
      <c r="P18" s="3">
        <f t="shared" ref="P18:R37" si="8">D18-M18</f>
        <v>-1</v>
      </c>
      <c r="Q18">
        <f t="shared" si="8"/>
        <v>-1.5</v>
      </c>
      <c r="R18" s="4">
        <f t="shared" si="8"/>
        <v>-17.199999999999996</v>
      </c>
      <c r="S18" s="1">
        <v>27.3</v>
      </c>
      <c r="T18" s="1">
        <v>49.2</v>
      </c>
      <c r="U18" s="1">
        <v>63.8</v>
      </c>
      <c r="V18" s="3">
        <f t="shared" ref="V18:X46" si="9">D18-S18</f>
        <v>-1.1000000000000014</v>
      </c>
      <c r="W18">
        <f t="shared" si="9"/>
        <v>-0.5</v>
      </c>
      <c r="X18" s="4">
        <f t="shared" si="9"/>
        <v>-16.899999999999999</v>
      </c>
      <c r="Y18" s="1">
        <v>28</v>
      </c>
      <c r="Z18" s="1">
        <v>53.7</v>
      </c>
      <c r="AA18" s="1">
        <v>51.1</v>
      </c>
      <c r="AB18" s="3">
        <f t="shared" si="4"/>
        <v>-1.8000000000000007</v>
      </c>
      <c r="AC18">
        <f t="shared" si="4"/>
        <v>-5</v>
      </c>
      <c r="AD18" s="3">
        <f t="shared" si="4"/>
        <v>-4.2000000000000028</v>
      </c>
      <c r="AE18" s="6">
        <v>27.9</v>
      </c>
      <c r="AF18" s="1">
        <v>56.3</v>
      </c>
      <c r="AG18" s="1">
        <v>52.2</v>
      </c>
      <c r="AH18" s="3">
        <f t="shared" si="6"/>
        <v>-1.6999999999999993</v>
      </c>
      <c r="AI18" s="3">
        <f t="shared" si="6"/>
        <v>-7.5999999999999943</v>
      </c>
      <c r="AJ18" s="9">
        <f t="shared" si="6"/>
        <v>-5.3000000000000043</v>
      </c>
    </row>
    <row r="19" spans="1:36" x14ac:dyDescent="0.25">
      <c r="A19" t="s">
        <v>87</v>
      </c>
      <c r="B19" t="s">
        <v>121</v>
      </c>
      <c r="C19" s="72" t="s">
        <v>21</v>
      </c>
      <c r="D19" s="1">
        <v>30.6</v>
      </c>
      <c r="E19" s="1">
        <v>58.2</v>
      </c>
      <c r="F19" s="7">
        <v>51.9</v>
      </c>
      <c r="G19" s="1">
        <v>28.2</v>
      </c>
      <c r="H19" s="1">
        <v>55.1</v>
      </c>
      <c r="I19" s="7">
        <v>48.7</v>
      </c>
      <c r="J19">
        <f t="shared" si="0"/>
        <v>2.4000000000000021</v>
      </c>
      <c r="K19">
        <f t="shared" si="0"/>
        <v>3.1000000000000014</v>
      </c>
      <c r="L19" s="4">
        <f t="shared" si="0"/>
        <v>3.1999999999999957</v>
      </c>
      <c r="M19" s="1">
        <v>28.2</v>
      </c>
      <c r="N19" s="1">
        <v>53.6</v>
      </c>
      <c r="O19" s="7">
        <v>50</v>
      </c>
      <c r="P19">
        <f t="shared" si="8"/>
        <v>2.4000000000000021</v>
      </c>
      <c r="Q19">
        <f t="shared" si="8"/>
        <v>4.6000000000000014</v>
      </c>
      <c r="R19" s="4">
        <f t="shared" si="8"/>
        <v>1.8999999999999986</v>
      </c>
      <c r="S19" s="1">
        <v>28</v>
      </c>
      <c r="T19" s="1">
        <v>54.2</v>
      </c>
      <c r="U19" s="7">
        <v>50.1</v>
      </c>
      <c r="V19">
        <f t="shared" si="9"/>
        <v>2.6000000000000014</v>
      </c>
      <c r="W19">
        <f t="shared" si="9"/>
        <v>4</v>
      </c>
      <c r="X19" s="4">
        <f t="shared" si="9"/>
        <v>1.7999999999999972</v>
      </c>
      <c r="Y19" s="1">
        <v>26.9</v>
      </c>
      <c r="Z19" s="1">
        <v>51.4</v>
      </c>
      <c r="AA19" s="7">
        <v>63.1</v>
      </c>
      <c r="AB19">
        <f t="shared" si="4"/>
        <v>3.7000000000000028</v>
      </c>
      <c r="AC19">
        <f t="shared" si="4"/>
        <v>6.8000000000000043</v>
      </c>
      <c r="AD19" s="4">
        <f t="shared" si="4"/>
        <v>-11.200000000000003</v>
      </c>
      <c r="AE19" s="1">
        <v>26.5</v>
      </c>
      <c r="AF19" s="1">
        <v>51.8</v>
      </c>
      <c r="AG19" s="1">
        <v>64.599999999999994</v>
      </c>
      <c r="AH19">
        <f t="shared" si="6"/>
        <v>4.1000000000000014</v>
      </c>
      <c r="AI19">
        <f t="shared" si="6"/>
        <v>6.4000000000000057</v>
      </c>
      <c r="AJ19" s="4">
        <f t="shared" si="6"/>
        <v>-12.699999999999996</v>
      </c>
    </row>
    <row r="20" spans="1:36" x14ac:dyDescent="0.25">
      <c r="A20" t="s">
        <v>87</v>
      </c>
      <c r="B20" t="s">
        <v>121</v>
      </c>
      <c r="C20" s="72" t="s">
        <v>55</v>
      </c>
      <c r="D20" s="1">
        <v>29.7</v>
      </c>
      <c r="E20" s="1">
        <v>53.6</v>
      </c>
      <c r="F20" s="7">
        <v>61.9</v>
      </c>
      <c r="G20" s="1">
        <v>27.1</v>
      </c>
      <c r="H20" s="1">
        <v>51.1</v>
      </c>
      <c r="I20" s="7">
        <v>58.8</v>
      </c>
      <c r="J20">
        <f t="shared" si="0"/>
        <v>2.5999999999999979</v>
      </c>
      <c r="K20">
        <f t="shared" si="0"/>
        <v>2.5</v>
      </c>
      <c r="L20" s="4">
        <f t="shared" si="0"/>
        <v>3.1000000000000014</v>
      </c>
      <c r="M20" s="1">
        <v>27</v>
      </c>
      <c r="N20" s="1">
        <v>52.1</v>
      </c>
      <c r="O20" s="7">
        <v>59.5</v>
      </c>
      <c r="P20">
        <f t="shared" si="8"/>
        <v>2.6999999999999993</v>
      </c>
      <c r="Q20">
        <f t="shared" si="8"/>
        <v>1.5</v>
      </c>
      <c r="R20" s="4">
        <f t="shared" si="8"/>
        <v>2.3999999999999986</v>
      </c>
      <c r="S20" s="1">
        <v>27</v>
      </c>
      <c r="T20" s="1">
        <v>51.5</v>
      </c>
      <c r="U20" s="7">
        <v>59.4</v>
      </c>
      <c r="V20">
        <f t="shared" si="9"/>
        <v>2.6999999999999993</v>
      </c>
      <c r="W20">
        <f t="shared" si="9"/>
        <v>2.1000000000000014</v>
      </c>
      <c r="X20" s="4">
        <f t="shared" si="9"/>
        <v>2.5</v>
      </c>
      <c r="Y20" s="1">
        <v>27</v>
      </c>
      <c r="Z20" s="1">
        <v>52</v>
      </c>
      <c r="AA20" s="7">
        <v>59.4</v>
      </c>
      <c r="AB20">
        <f t="shared" si="4"/>
        <v>2.6999999999999993</v>
      </c>
      <c r="AC20">
        <f t="shared" si="4"/>
        <v>1.6000000000000014</v>
      </c>
      <c r="AD20" s="4">
        <f t="shared" si="4"/>
        <v>2.5</v>
      </c>
      <c r="AE20" s="1">
        <v>26.1</v>
      </c>
      <c r="AF20" s="1">
        <v>52.4</v>
      </c>
      <c r="AG20" s="1">
        <v>59.5</v>
      </c>
      <c r="AH20">
        <f t="shared" si="6"/>
        <v>3.5999999999999979</v>
      </c>
      <c r="AI20">
        <f t="shared" si="6"/>
        <v>1.2000000000000028</v>
      </c>
      <c r="AJ20" s="4">
        <f t="shared" si="6"/>
        <v>2.3999999999999986</v>
      </c>
    </row>
    <row r="21" spans="1:36" x14ac:dyDescent="0.25">
      <c r="A21" t="s">
        <v>87</v>
      </c>
      <c r="B21" t="s">
        <v>122</v>
      </c>
      <c r="C21" s="72" t="s">
        <v>56</v>
      </c>
      <c r="D21" s="1">
        <v>26</v>
      </c>
      <c r="E21" s="1">
        <v>49.9</v>
      </c>
      <c r="F21" s="7">
        <v>57.199999999999996</v>
      </c>
      <c r="G21" s="6">
        <v>23.9</v>
      </c>
      <c r="H21" s="1">
        <v>47.5</v>
      </c>
      <c r="I21" s="7">
        <v>54.2</v>
      </c>
      <c r="J21">
        <f t="shared" si="0"/>
        <v>2.1000000000000014</v>
      </c>
      <c r="K21">
        <f t="shared" si="0"/>
        <v>2.3999999999999986</v>
      </c>
      <c r="L21" s="4">
        <f t="shared" si="0"/>
        <v>2.9999999999999929</v>
      </c>
      <c r="M21" s="1">
        <v>23.7</v>
      </c>
      <c r="N21" s="1">
        <v>45.2</v>
      </c>
      <c r="O21" s="7">
        <v>54.6</v>
      </c>
      <c r="P21" s="3">
        <f t="shared" si="8"/>
        <v>2.3000000000000007</v>
      </c>
      <c r="Q21">
        <f t="shared" si="8"/>
        <v>4.6999999999999957</v>
      </c>
      <c r="R21" s="4">
        <f t="shared" si="8"/>
        <v>2.5999999999999943</v>
      </c>
      <c r="S21" s="1">
        <v>23.5</v>
      </c>
      <c r="T21" s="1">
        <v>45.1</v>
      </c>
      <c r="U21" s="1">
        <v>55.7</v>
      </c>
      <c r="V21" s="3">
        <f t="shared" si="9"/>
        <v>2.5</v>
      </c>
      <c r="W21">
        <f t="shared" si="9"/>
        <v>4.7999999999999972</v>
      </c>
      <c r="X21" s="4">
        <f t="shared" si="9"/>
        <v>1.4999999999999929</v>
      </c>
      <c r="Y21" s="1">
        <v>23.5</v>
      </c>
      <c r="Z21" s="1">
        <v>45.6</v>
      </c>
      <c r="AA21" s="1">
        <v>55.7</v>
      </c>
      <c r="AB21" s="3">
        <f t="shared" si="4"/>
        <v>2.5</v>
      </c>
      <c r="AC21">
        <f t="shared" si="4"/>
        <v>4.2999999999999972</v>
      </c>
      <c r="AD21" s="3">
        <f t="shared" si="4"/>
        <v>1.4999999999999929</v>
      </c>
      <c r="AE21" s="6">
        <v>23.5</v>
      </c>
      <c r="AF21" s="1">
        <v>47.9</v>
      </c>
      <c r="AG21" s="1">
        <v>56.1</v>
      </c>
      <c r="AH21" s="3">
        <f t="shared" si="6"/>
        <v>2.5</v>
      </c>
      <c r="AI21" s="3">
        <f t="shared" si="6"/>
        <v>2</v>
      </c>
      <c r="AJ21" s="9">
        <f t="shared" si="6"/>
        <v>1.0999999999999943</v>
      </c>
    </row>
    <row r="22" spans="1:36" x14ac:dyDescent="0.25">
      <c r="A22" t="s">
        <v>87</v>
      </c>
      <c r="B22" t="s">
        <v>121</v>
      </c>
      <c r="C22" s="72" t="s">
        <v>22</v>
      </c>
      <c r="D22" s="1">
        <v>23.2</v>
      </c>
      <c r="E22" s="1">
        <v>56.599999999999994</v>
      </c>
      <c r="F22" s="7">
        <v>42.9</v>
      </c>
      <c r="G22" s="1">
        <v>23</v>
      </c>
      <c r="H22" s="1">
        <v>55.7</v>
      </c>
      <c r="I22" s="7">
        <v>40.5</v>
      </c>
      <c r="J22">
        <f t="shared" si="0"/>
        <v>0.19999999999999929</v>
      </c>
      <c r="K22">
        <f t="shared" si="0"/>
        <v>0.89999999999999147</v>
      </c>
      <c r="L22" s="4">
        <f t="shared" si="0"/>
        <v>2.3999999999999986</v>
      </c>
      <c r="M22" s="1">
        <v>22.6</v>
      </c>
      <c r="N22" s="1">
        <v>55.1</v>
      </c>
      <c r="O22" s="7">
        <v>40</v>
      </c>
      <c r="P22">
        <f t="shared" si="8"/>
        <v>0.59999999999999787</v>
      </c>
      <c r="Q22">
        <f t="shared" si="8"/>
        <v>1.4999999999999929</v>
      </c>
      <c r="R22" s="4">
        <f t="shared" si="8"/>
        <v>2.8999999999999986</v>
      </c>
      <c r="S22" s="1">
        <v>23.2</v>
      </c>
      <c r="T22" s="1">
        <v>54.7</v>
      </c>
      <c r="U22" s="7">
        <v>39.299999999999997</v>
      </c>
      <c r="V22">
        <f t="shared" si="9"/>
        <v>0</v>
      </c>
      <c r="W22">
        <f t="shared" si="9"/>
        <v>1.8999999999999915</v>
      </c>
      <c r="X22" s="4">
        <f t="shared" si="9"/>
        <v>3.6000000000000014</v>
      </c>
      <c r="Y22" s="1">
        <v>22.2</v>
      </c>
      <c r="Z22" s="1">
        <v>54.9</v>
      </c>
      <c r="AA22" s="7">
        <v>41.9</v>
      </c>
      <c r="AB22">
        <f t="shared" si="4"/>
        <v>1</v>
      </c>
      <c r="AC22">
        <f t="shared" si="4"/>
        <v>1.6999999999999957</v>
      </c>
      <c r="AD22" s="4">
        <f t="shared" si="4"/>
        <v>1</v>
      </c>
      <c r="AE22" s="1">
        <v>22</v>
      </c>
      <c r="AF22" s="1">
        <v>55.8</v>
      </c>
      <c r="AG22" s="1">
        <v>45.1</v>
      </c>
      <c r="AH22">
        <f t="shared" si="6"/>
        <v>1.1999999999999993</v>
      </c>
      <c r="AI22">
        <f t="shared" si="6"/>
        <v>0.79999999999999716</v>
      </c>
      <c r="AJ22" s="4">
        <f t="shared" si="6"/>
        <v>-2.2000000000000028</v>
      </c>
    </row>
    <row r="23" spans="1:36" x14ac:dyDescent="0.25">
      <c r="A23" t="s">
        <v>87</v>
      </c>
      <c r="B23" t="s">
        <v>122</v>
      </c>
      <c r="C23" s="72" t="s">
        <v>57</v>
      </c>
      <c r="D23" s="1">
        <v>30.099999999999998</v>
      </c>
      <c r="E23" s="1">
        <v>46.9</v>
      </c>
      <c r="F23" s="7">
        <v>59.199999999999996</v>
      </c>
      <c r="G23" s="6">
        <v>28.2</v>
      </c>
      <c r="H23" s="1">
        <v>44.5</v>
      </c>
      <c r="I23" s="7">
        <v>55.9</v>
      </c>
      <c r="J23">
        <f t="shared" si="0"/>
        <v>1.8999999999999986</v>
      </c>
      <c r="K23">
        <f t="shared" si="0"/>
        <v>2.3999999999999986</v>
      </c>
      <c r="L23" s="4">
        <f t="shared" si="0"/>
        <v>3.2999999999999972</v>
      </c>
      <c r="M23" s="1">
        <v>28.6</v>
      </c>
      <c r="N23" s="1">
        <v>42.5</v>
      </c>
      <c r="O23" s="7">
        <v>57.5</v>
      </c>
      <c r="P23" s="3">
        <f t="shared" si="8"/>
        <v>1.4999999999999964</v>
      </c>
      <c r="Q23">
        <f t="shared" si="8"/>
        <v>4.3999999999999986</v>
      </c>
      <c r="R23" s="4">
        <f t="shared" si="8"/>
        <v>1.6999999999999957</v>
      </c>
      <c r="S23" s="1">
        <v>28.5</v>
      </c>
      <c r="T23" s="1">
        <v>43</v>
      </c>
      <c r="U23" s="1">
        <v>58.1</v>
      </c>
      <c r="V23" s="3">
        <f t="shared" si="9"/>
        <v>1.5999999999999979</v>
      </c>
      <c r="W23">
        <f t="shared" si="9"/>
        <v>3.8999999999999986</v>
      </c>
      <c r="X23" s="4">
        <f t="shared" si="9"/>
        <v>1.0999999999999943</v>
      </c>
      <c r="Y23" s="1">
        <v>28.6</v>
      </c>
      <c r="Z23" s="1">
        <v>43.6</v>
      </c>
      <c r="AA23" s="1">
        <v>58.6</v>
      </c>
      <c r="AB23" s="3">
        <f t="shared" si="4"/>
        <v>1.4999999999999964</v>
      </c>
      <c r="AC23">
        <f t="shared" si="4"/>
        <v>3.2999999999999972</v>
      </c>
      <c r="AD23" s="3">
        <f t="shared" si="4"/>
        <v>0.59999999999999432</v>
      </c>
      <c r="AE23" s="6">
        <v>28.5</v>
      </c>
      <c r="AF23" s="1">
        <v>34.200000000000003</v>
      </c>
      <c r="AG23" s="1">
        <v>61.1</v>
      </c>
      <c r="AH23" s="3">
        <f t="shared" si="6"/>
        <v>1.5999999999999979</v>
      </c>
      <c r="AI23" s="3">
        <f t="shared" si="6"/>
        <v>12.699999999999996</v>
      </c>
      <c r="AJ23" s="9">
        <f t="shared" si="6"/>
        <v>-1.9000000000000057</v>
      </c>
    </row>
    <row r="24" spans="1:36" x14ac:dyDescent="0.25">
      <c r="A24" t="s">
        <v>87</v>
      </c>
      <c r="B24" t="s">
        <v>121</v>
      </c>
      <c r="C24" s="72" t="s">
        <v>23</v>
      </c>
      <c r="D24" s="1">
        <v>24.6</v>
      </c>
      <c r="E24" s="1">
        <v>49.2</v>
      </c>
      <c r="F24" s="7">
        <v>42.4</v>
      </c>
      <c r="G24" s="1">
        <v>26.4</v>
      </c>
      <c r="H24" s="1">
        <v>48.7</v>
      </c>
      <c r="I24" s="7">
        <v>39.299999999999997</v>
      </c>
      <c r="J24">
        <f t="shared" si="0"/>
        <v>-1.7999999999999972</v>
      </c>
      <c r="K24">
        <f t="shared" si="0"/>
        <v>0.5</v>
      </c>
      <c r="L24" s="4">
        <f t="shared" si="0"/>
        <v>3.1000000000000014</v>
      </c>
      <c r="M24" s="1">
        <v>25.9</v>
      </c>
      <c r="N24" s="1">
        <v>48.5</v>
      </c>
      <c r="O24" s="7">
        <v>42.1</v>
      </c>
      <c r="P24">
        <f t="shared" si="8"/>
        <v>-1.2999999999999972</v>
      </c>
      <c r="Q24">
        <f t="shared" si="8"/>
        <v>0.70000000000000284</v>
      </c>
      <c r="R24" s="4">
        <f t="shared" si="8"/>
        <v>0.29999999999999716</v>
      </c>
      <c r="S24" s="1">
        <v>24.5</v>
      </c>
      <c r="T24" s="1">
        <v>48.4</v>
      </c>
      <c r="U24" s="7">
        <v>41.3</v>
      </c>
      <c r="V24">
        <f t="shared" si="9"/>
        <v>0.10000000000000142</v>
      </c>
      <c r="W24">
        <f t="shared" si="9"/>
        <v>0.80000000000000426</v>
      </c>
      <c r="X24" s="4">
        <f t="shared" si="9"/>
        <v>1.1000000000000014</v>
      </c>
      <c r="Y24" s="1">
        <v>24.8</v>
      </c>
      <c r="Z24" s="1">
        <v>48.4</v>
      </c>
      <c r="AA24" s="7">
        <v>43.8</v>
      </c>
      <c r="AB24">
        <f t="shared" si="4"/>
        <v>-0.19999999999999929</v>
      </c>
      <c r="AC24" s="16">
        <f t="shared" si="4"/>
        <v>0.80000000000000426</v>
      </c>
      <c r="AD24" s="4">
        <f t="shared" si="4"/>
        <v>-1.3999999999999986</v>
      </c>
      <c r="AE24" s="1">
        <v>26.1</v>
      </c>
      <c r="AF24" s="1">
        <v>48.4</v>
      </c>
      <c r="AG24" s="1">
        <v>45.1</v>
      </c>
      <c r="AH24">
        <f t="shared" si="6"/>
        <v>-1.5</v>
      </c>
      <c r="AI24">
        <f t="shared" si="6"/>
        <v>0.80000000000000426</v>
      </c>
      <c r="AJ24" s="4">
        <f t="shared" si="6"/>
        <v>-2.7000000000000028</v>
      </c>
    </row>
    <row r="25" spans="1:36" x14ac:dyDescent="0.25">
      <c r="A25" t="s">
        <v>87</v>
      </c>
      <c r="B25" t="s">
        <v>122</v>
      </c>
      <c r="C25" s="72" t="s">
        <v>58</v>
      </c>
      <c r="D25" s="1">
        <v>35.6</v>
      </c>
      <c r="E25" s="1">
        <v>51.2</v>
      </c>
      <c r="F25" s="7">
        <v>43.6</v>
      </c>
      <c r="G25" s="6">
        <v>32.299999999999997</v>
      </c>
      <c r="H25" s="1">
        <v>48</v>
      </c>
      <c r="I25" s="7">
        <v>39.5</v>
      </c>
      <c r="J25">
        <f t="shared" si="0"/>
        <v>3.3000000000000043</v>
      </c>
      <c r="K25">
        <f t="shared" si="0"/>
        <v>3.2000000000000028</v>
      </c>
      <c r="L25" s="4">
        <f t="shared" si="0"/>
        <v>4.1000000000000014</v>
      </c>
      <c r="M25" s="1">
        <v>32.1</v>
      </c>
      <c r="N25" s="1">
        <v>47.9</v>
      </c>
      <c r="O25" s="7">
        <v>45.1</v>
      </c>
      <c r="P25" s="3">
        <f t="shared" si="8"/>
        <v>3.5</v>
      </c>
      <c r="Q25">
        <f t="shared" si="8"/>
        <v>3.3000000000000043</v>
      </c>
      <c r="R25" s="4">
        <f t="shared" si="8"/>
        <v>-1.5</v>
      </c>
      <c r="S25" s="1">
        <v>31.8</v>
      </c>
      <c r="T25" s="1">
        <v>47.4</v>
      </c>
      <c r="U25" s="1">
        <v>40.1</v>
      </c>
      <c r="V25" s="3">
        <f t="shared" si="9"/>
        <v>3.8000000000000007</v>
      </c>
      <c r="W25">
        <f t="shared" si="9"/>
        <v>3.8000000000000043</v>
      </c>
      <c r="X25" s="4">
        <f t="shared" si="9"/>
        <v>3.5</v>
      </c>
      <c r="Y25" s="1">
        <v>31.7</v>
      </c>
      <c r="Z25" s="1">
        <v>48.8</v>
      </c>
      <c r="AA25" s="1">
        <v>41.1</v>
      </c>
      <c r="AB25" s="3">
        <f t="shared" si="4"/>
        <v>3.9000000000000021</v>
      </c>
      <c r="AC25">
        <f t="shared" si="4"/>
        <v>2.4000000000000057</v>
      </c>
      <c r="AD25">
        <f t="shared" si="4"/>
        <v>2.5</v>
      </c>
      <c r="AE25" s="6">
        <v>32.5</v>
      </c>
      <c r="AF25" s="1">
        <v>49.8</v>
      </c>
      <c r="AG25" s="1">
        <v>43.4</v>
      </c>
      <c r="AH25" s="3">
        <f t="shared" si="6"/>
        <v>3.1000000000000014</v>
      </c>
      <c r="AI25" s="3">
        <f t="shared" si="6"/>
        <v>1.4000000000000057</v>
      </c>
      <c r="AJ25" s="9">
        <f t="shared" si="6"/>
        <v>0.20000000000000284</v>
      </c>
    </row>
    <row r="26" spans="1:36" s="29" customFormat="1" x14ac:dyDescent="0.25">
      <c r="A26" s="29" t="s">
        <v>87</v>
      </c>
      <c r="B26" s="29" t="s">
        <v>121</v>
      </c>
      <c r="C26" s="73" t="s">
        <v>24</v>
      </c>
      <c r="D26" s="30">
        <v>27.900000000000002</v>
      </c>
      <c r="E26" s="30">
        <v>48.699999999999996</v>
      </c>
      <c r="F26" s="32">
        <v>45.9</v>
      </c>
      <c r="G26" s="30">
        <v>27.2</v>
      </c>
      <c r="H26" s="30">
        <v>47.8</v>
      </c>
      <c r="I26" s="32">
        <v>44.9</v>
      </c>
      <c r="J26" s="29">
        <f t="shared" si="0"/>
        <v>0.70000000000000284</v>
      </c>
      <c r="K26" s="29">
        <f t="shared" si="0"/>
        <v>0.89999999999999858</v>
      </c>
      <c r="L26" s="34">
        <f t="shared" si="0"/>
        <v>1</v>
      </c>
      <c r="M26" s="30">
        <v>26.7</v>
      </c>
      <c r="N26" s="30">
        <v>46.3</v>
      </c>
      <c r="O26" s="32">
        <v>45.9</v>
      </c>
      <c r="P26" s="29">
        <f t="shared" si="8"/>
        <v>1.2000000000000028</v>
      </c>
      <c r="Q26" s="29">
        <f t="shared" si="8"/>
        <v>2.3999999999999986</v>
      </c>
      <c r="R26" s="34">
        <f t="shared" si="8"/>
        <v>0</v>
      </c>
      <c r="S26" s="30">
        <v>26.4</v>
      </c>
      <c r="T26" s="30">
        <v>46</v>
      </c>
      <c r="U26" s="32">
        <v>45.6</v>
      </c>
      <c r="V26" s="29">
        <f t="shared" si="9"/>
        <v>1.5000000000000036</v>
      </c>
      <c r="W26" s="29">
        <f t="shared" si="9"/>
        <v>2.6999999999999957</v>
      </c>
      <c r="X26" s="34">
        <f t="shared" si="9"/>
        <v>0.29999999999999716</v>
      </c>
      <c r="Y26" s="30">
        <v>26.4</v>
      </c>
      <c r="Z26" s="30">
        <v>45.9</v>
      </c>
      <c r="AA26" s="32">
        <v>47.7</v>
      </c>
      <c r="AB26" s="29">
        <f t="shared" si="4"/>
        <v>1.5000000000000036</v>
      </c>
      <c r="AC26" s="29">
        <f t="shared" si="4"/>
        <v>2.7999999999999972</v>
      </c>
      <c r="AD26" s="34">
        <f t="shared" si="4"/>
        <v>-1.8000000000000043</v>
      </c>
      <c r="AE26" s="30">
        <v>28.4</v>
      </c>
      <c r="AF26" s="30">
        <v>47.7</v>
      </c>
      <c r="AG26" s="30">
        <v>50</v>
      </c>
      <c r="AH26" s="29">
        <f t="shared" si="6"/>
        <v>-0.49999999999999645</v>
      </c>
      <c r="AI26" s="29">
        <f t="shared" si="6"/>
        <v>0.99999999999999289</v>
      </c>
      <c r="AJ26" s="34">
        <f t="shared" si="6"/>
        <v>-4.1000000000000014</v>
      </c>
    </row>
    <row r="27" spans="1:36" x14ac:dyDescent="0.25">
      <c r="A27" t="s">
        <v>89</v>
      </c>
      <c r="B27" t="s">
        <v>123</v>
      </c>
      <c r="C27" s="72" t="s">
        <v>27</v>
      </c>
      <c r="D27" s="1">
        <v>23.7</v>
      </c>
      <c r="E27" s="1">
        <v>61.3</v>
      </c>
      <c r="F27" s="7">
        <v>49.6</v>
      </c>
      <c r="G27" s="6">
        <v>23.1</v>
      </c>
      <c r="H27" s="1">
        <v>60.9</v>
      </c>
      <c r="I27" s="7">
        <v>48.2</v>
      </c>
      <c r="J27">
        <f t="shared" si="0"/>
        <v>0.59999999999999787</v>
      </c>
      <c r="K27">
        <f t="shared" si="0"/>
        <v>0.39999999999999858</v>
      </c>
      <c r="L27" s="4">
        <f t="shared" si="0"/>
        <v>1.3999999999999986</v>
      </c>
      <c r="M27" s="1">
        <v>22.1</v>
      </c>
      <c r="N27" s="1">
        <v>59.9</v>
      </c>
      <c r="O27" s="7">
        <v>46.8</v>
      </c>
      <c r="P27" s="3">
        <f t="shared" si="8"/>
        <v>1.5999999999999979</v>
      </c>
      <c r="Q27">
        <f t="shared" si="8"/>
        <v>1.3999999999999986</v>
      </c>
      <c r="R27" s="4">
        <f t="shared" si="8"/>
        <v>2.8000000000000043</v>
      </c>
      <c r="S27" s="1">
        <v>22</v>
      </c>
      <c r="T27" s="1">
        <v>60</v>
      </c>
      <c r="U27" s="1">
        <v>46.1</v>
      </c>
      <c r="V27" s="3">
        <f t="shared" si="9"/>
        <v>1.6999999999999993</v>
      </c>
      <c r="W27">
        <f t="shared" si="9"/>
        <v>1.2999999999999972</v>
      </c>
      <c r="X27" s="4">
        <f t="shared" si="9"/>
        <v>3.5</v>
      </c>
      <c r="Y27" s="1">
        <v>21.3</v>
      </c>
      <c r="Z27" s="1">
        <v>60</v>
      </c>
      <c r="AA27" s="1">
        <v>47.9</v>
      </c>
      <c r="AB27" s="3">
        <f t="shared" si="4"/>
        <v>2.3999999999999986</v>
      </c>
      <c r="AC27">
        <f t="shared" si="4"/>
        <v>1.2999999999999972</v>
      </c>
      <c r="AD27">
        <f t="shared" si="4"/>
        <v>1.7000000000000028</v>
      </c>
      <c r="AE27" s="6">
        <v>22</v>
      </c>
      <c r="AF27" s="1">
        <v>60.4</v>
      </c>
      <c r="AG27" s="1">
        <v>52.4</v>
      </c>
      <c r="AH27" s="3">
        <f t="shared" si="6"/>
        <v>1.6999999999999993</v>
      </c>
      <c r="AI27" s="3">
        <f t="shared" si="6"/>
        <v>0.89999999999999858</v>
      </c>
      <c r="AJ27" s="9">
        <f t="shared" si="6"/>
        <v>-2.7999999999999972</v>
      </c>
    </row>
    <row r="28" spans="1:36" x14ac:dyDescent="0.25">
      <c r="A28" t="s">
        <v>89</v>
      </c>
      <c r="B28" t="s">
        <v>121</v>
      </c>
      <c r="C28" s="72" t="s">
        <v>28</v>
      </c>
      <c r="D28" s="1">
        <v>20</v>
      </c>
      <c r="E28" s="1">
        <v>53.5</v>
      </c>
      <c r="F28" s="7">
        <v>35.299999999999997</v>
      </c>
      <c r="G28" s="1">
        <v>18.7</v>
      </c>
      <c r="H28" s="1">
        <v>53.1</v>
      </c>
      <c r="I28" s="7">
        <v>34.1</v>
      </c>
      <c r="J28">
        <f t="shared" si="0"/>
        <v>1.3000000000000007</v>
      </c>
      <c r="K28">
        <f t="shared" si="0"/>
        <v>0.39999999999999858</v>
      </c>
      <c r="L28" s="4">
        <f t="shared" si="0"/>
        <v>1.1999999999999957</v>
      </c>
      <c r="M28" s="1">
        <v>17.5</v>
      </c>
      <c r="N28" s="1">
        <v>52.2</v>
      </c>
      <c r="O28" s="7">
        <v>33.5</v>
      </c>
      <c r="P28">
        <f t="shared" si="8"/>
        <v>2.5</v>
      </c>
      <c r="Q28">
        <f t="shared" si="8"/>
        <v>1.2999999999999972</v>
      </c>
      <c r="R28" s="4">
        <f t="shared" si="8"/>
        <v>1.7999999999999972</v>
      </c>
      <c r="S28" s="1">
        <v>17</v>
      </c>
      <c r="T28" s="1">
        <v>52.1</v>
      </c>
      <c r="U28" s="7">
        <v>32.700000000000003</v>
      </c>
      <c r="V28">
        <f t="shared" si="9"/>
        <v>3</v>
      </c>
      <c r="W28">
        <f t="shared" si="9"/>
        <v>1.3999999999999986</v>
      </c>
      <c r="X28" s="4">
        <f t="shared" si="9"/>
        <v>2.5999999999999943</v>
      </c>
      <c r="Y28" s="1">
        <v>17.399999999999999</v>
      </c>
      <c r="Z28" s="1">
        <v>52.7</v>
      </c>
      <c r="AA28" s="7">
        <v>34.4</v>
      </c>
      <c r="AB28">
        <f t="shared" si="4"/>
        <v>2.6000000000000014</v>
      </c>
      <c r="AC28">
        <f t="shared" si="4"/>
        <v>0.79999999999999716</v>
      </c>
      <c r="AD28" s="4">
        <f t="shared" si="4"/>
        <v>0.89999999999999858</v>
      </c>
      <c r="AE28" s="1">
        <v>17.7</v>
      </c>
      <c r="AF28" s="1">
        <v>53.1</v>
      </c>
      <c r="AG28" s="7">
        <v>36</v>
      </c>
      <c r="AH28">
        <f t="shared" si="6"/>
        <v>2.3000000000000007</v>
      </c>
      <c r="AI28" s="3">
        <f t="shared" si="6"/>
        <v>0.39999999999999858</v>
      </c>
      <c r="AJ28" s="9">
        <f t="shared" si="6"/>
        <v>-0.70000000000000284</v>
      </c>
    </row>
    <row r="29" spans="1:36" s="29" customFormat="1" x14ac:dyDescent="0.25">
      <c r="A29" s="29" t="s">
        <v>89</v>
      </c>
      <c r="B29" s="29" t="s">
        <v>121</v>
      </c>
      <c r="C29" s="73" t="s">
        <v>29</v>
      </c>
      <c r="D29" s="30">
        <v>25</v>
      </c>
      <c r="E29" s="30">
        <v>50.9</v>
      </c>
      <c r="F29" s="32">
        <v>47.4</v>
      </c>
      <c r="G29" s="30" t="s">
        <v>17</v>
      </c>
      <c r="H29" s="30" t="s">
        <v>17</v>
      </c>
      <c r="I29" s="32" t="s">
        <v>17</v>
      </c>
      <c r="J29" s="29" t="s">
        <v>17</v>
      </c>
      <c r="K29" s="29" t="s">
        <v>17</v>
      </c>
      <c r="L29" s="34" t="s">
        <v>17</v>
      </c>
      <c r="M29" s="30">
        <v>22.4</v>
      </c>
      <c r="N29" s="30">
        <v>47.7</v>
      </c>
      <c r="O29" s="32">
        <v>46.6</v>
      </c>
      <c r="P29" s="29">
        <f t="shared" si="8"/>
        <v>2.6000000000000014</v>
      </c>
      <c r="Q29" s="29">
        <f t="shared" si="8"/>
        <v>3.1999999999999957</v>
      </c>
      <c r="R29" s="34">
        <f t="shared" si="8"/>
        <v>0.79999999999999716</v>
      </c>
      <c r="S29" s="30">
        <v>17.399999999999999</v>
      </c>
      <c r="T29" s="30">
        <v>47.2</v>
      </c>
      <c r="U29" s="32">
        <v>46.4</v>
      </c>
      <c r="V29" s="29">
        <f t="shared" si="9"/>
        <v>7.6000000000000014</v>
      </c>
      <c r="W29" s="29">
        <f t="shared" si="9"/>
        <v>3.6999999999999957</v>
      </c>
      <c r="X29" s="34">
        <f t="shared" si="9"/>
        <v>1</v>
      </c>
      <c r="Y29" s="30">
        <v>14.8</v>
      </c>
      <c r="Z29" s="30">
        <v>45</v>
      </c>
      <c r="AA29" s="32">
        <v>46.3</v>
      </c>
      <c r="AB29" s="29">
        <f t="shared" si="4"/>
        <v>10.199999999999999</v>
      </c>
      <c r="AC29" s="29">
        <f t="shared" si="4"/>
        <v>5.8999999999999986</v>
      </c>
      <c r="AD29" s="34">
        <f t="shared" si="4"/>
        <v>1.1000000000000014</v>
      </c>
      <c r="AE29" s="30">
        <v>20.8</v>
      </c>
      <c r="AF29" s="30">
        <v>43.1</v>
      </c>
      <c r="AG29" s="32">
        <v>47.4</v>
      </c>
      <c r="AH29" s="29">
        <f t="shared" si="6"/>
        <v>4.1999999999999993</v>
      </c>
      <c r="AI29" s="29">
        <f t="shared" si="6"/>
        <v>7.7999999999999972</v>
      </c>
      <c r="AJ29" s="34">
        <f t="shared" si="6"/>
        <v>0</v>
      </c>
    </row>
    <row r="30" spans="1:36" x14ac:dyDescent="0.25">
      <c r="A30" t="s">
        <v>90</v>
      </c>
      <c r="B30" t="s">
        <v>122</v>
      </c>
      <c r="C30" s="72" t="s">
        <v>59</v>
      </c>
      <c r="D30" s="1">
        <v>31.8</v>
      </c>
      <c r="E30" s="1">
        <v>56.2</v>
      </c>
      <c r="F30" s="7">
        <v>54</v>
      </c>
      <c r="G30" s="6">
        <v>28.8</v>
      </c>
      <c r="H30" s="1">
        <v>52.6</v>
      </c>
      <c r="I30" s="7">
        <v>50.7</v>
      </c>
      <c r="J30">
        <f t="shared" si="0"/>
        <v>3</v>
      </c>
      <c r="K30">
        <f t="shared" si="0"/>
        <v>3.6000000000000014</v>
      </c>
      <c r="L30" s="4">
        <f t="shared" si="0"/>
        <v>3.2999999999999972</v>
      </c>
      <c r="M30" s="1">
        <v>27.6</v>
      </c>
      <c r="N30" s="1">
        <v>52</v>
      </c>
      <c r="O30" s="7">
        <v>50.2</v>
      </c>
      <c r="P30" s="3">
        <f t="shared" si="8"/>
        <v>4.1999999999999993</v>
      </c>
      <c r="Q30">
        <f t="shared" si="8"/>
        <v>4.2000000000000028</v>
      </c>
      <c r="R30" s="4">
        <f t="shared" si="8"/>
        <v>3.7999999999999972</v>
      </c>
      <c r="S30" s="1">
        <v>27.4</v>
      </c>
      <c r="T30" s="1">
        <v>52.1</v>
      </c>
      <c r="U30" s="1">
        <v>49.8</v>
      </c>
      <c r="V30" s="3">
        <f t="shared" si="9"/>
        <v>4.4000000000000021</v>
      </c>
      <c r="W30">
        <f t="shared" si="9"/>
        <v>4.1000000000000014</v>
      </c>
      <c r="X30" s="4">
        <f t="shared" si="9"/>
        <v>4.2000000000000028</v>
      </c>
      <c r="Y30" s="1">
        <v>27.2</v>
      </c>
      <c r="Z30" s="1">
        <v>51.8</v>
      </c>
      <c r="AA30" s="1">
        <v>50.2</v>
      </c>
      <c r="AB30" s="3">
        <f t="shared" si="4"/>
        <v>4.6000000000000014</v>
      </c>
      <c r="AC30">
        <f t="shared" si="4"/>
        <v>4.4000000000000057</v>
      </c>
      <c r="AD30">
        <f t="shared" si="4"/>
        <v>3.7999999999999972</v>
      </c>
      <c r="AE30" s="6">
        <v>28.5</v>
      </c>
      <c r="AF30" s="1">
        <v>52.7</v>
      </c>
      <c r="AG30" s="1">
        <v>52.8</v>
      </c>
      <c r="AH30" s="3">
        <f t="shared" si="6"/>
        <v>3.3000000000000007</v>
      </c>
      <c r="AI30" s="3">
        <f t="shared" si="6"/>
        <v>3.5</v>
      </c>
      <c r="AJ30" s="9">
        <f t="shared" si="6"/>
        <v>1.2000000000000028</v>
      </c>
    </row>
    <row r="31" spans="1:36" x14ac:dyDescent="0.25">
      <c r="A31" t="s">
        <v>90</v>
      </c>
      <c r="B31" t="s">
        <v>121</v>
      </c>
      <c r="C31" s="72" t="s">
        <v>30</v>
      </c>
      <c r="D31" s="1">
        <v>24.6</v>
      </c>
      <c r="E31" s="1">
        <v>47</v>
      </c>
      <c r="F31" s="7">
        <v>56.000000000000007</v>
      </c>
      <c r="G31" s="1">
        <v>25.1</v>
      </c>
      <c r="H31" s="1">
        <v>48.3</v>
      </c>
      <c r="I31" s="7">
        <v>50</v>
      </c>
      <c r="J31">
        <f t="shared" si="0"/>
        <v>-0.5</v>
      </c>
      <c r="K31">
        <f t="shared" si="0"/>
        <v>-1.2999999999999972</v>
      </c>
      <c r="L31" s="4">
        <f t="shared" si="0"/>
        <v>6.0000000000000071</v>
      </c>
      <c r="M31" s="1">
        <v>24.5</v>
      </c>
      <c r="N31" s="1">
        <v>47.7</v>
      </c>
      <c r="O31" s="7">
        <v>48.3</v>
      </c>
      <c r="P31">
        <f t="shared" si="8"/>
        <v>0.10000000000000142</v>
      </c>
      <c r="Q31">
        <f t="shared" si="8"/>
        <v>-0.70000000000000284</v>
      </c>
      <c r="R31" s="4">
        <f t="shared" si="8"/>
        <v>7.7000000000000099</v>
      </c>
      <c r="S31" s="1">
        <v>24.9</v>
      </c>
      <c r="T31" s="1">
        <v>49.3</v>
      </c>
      <c r="U31" s="7">
        <v>47</v>
      </c>
      <c r="V31">
        <f t="shared" si="9"/>
        <v>-0.29999999999999716</v>
      </c>
      <c r="W31">
        <f t="shared" si="9"/>
        <v>-2.2999999999999972</v>
      </c>
      <c r="X31" s="4">
        <f t="shared" si="9"/>
        <v>9.0000000000000071</v>
      </c>
      <c r="Y31" s="1">
        <v>24.4</v>
      </c>
      <c r="Z31" s="1">
        <v>47.3</v>
      </c>
      <c r="AA31" s="7">
        <v>47.3</v>
      </c>
      <c r="AB31">
        <f t="shared" si="4"/>
        <v>0.20000000000000284</v>
      </c>
      <c r="AC31">
        <f t="shared" si="4"/>
        <v>-0.29999999999999716</v>
      </c>
      <c r="AD31" s="4">
        <f t="shared" si="4"/>
        <v>8.7000000000000099</v>
      </c>
      <c r="AE31" s="1">
        <v>25.1</v>
      </c>
      <c r="AF31" s="1">
        <v>47.7</v>
      </c>
      <c r="AG31" s="7">
        <v>49.7</v>
      </c>
      <c r="AH31">
        <f t="shared" si="6"/>
        <v>-0.5</v>
      </c>
      <c r="AI31" s="3">
        <f t="shared" si="6"/>
        <v>-0.70000000000000284</v>
      </c>
      <c r="AJ31" s="9">
        <f t="shared" si="6"/>
        <v>6.3000000000000043</v>
      </c>
    </row>
    <row r="32" spans="1:36" x14ac:dyDescent="0.25">
      <c r="A32" t="s">
        <v>90</v>
      </c>
      <c r="B32" t="s">
        <v>121</v>
      </c>
      <c r="C32" s="72" t="s">
        <v>31</v>
      </c>
      <c r="D32" s="1">
        <v>21.8</v>
      </c>
      <c r="E32" s="1">
        <v>48.3</v>
      </c>
      <c r="F32" s="7">
        <v>47</v>
      </c>
      <c r="G32" s="1">
        <v>22.1</v>
      </c>
      <c r="H32" s="1">
        <v>49.9</v>
      </c>
      <c r="I32" s="7">
        <v>48</v>
      </c>
      <c r="J32">
        <f t="shared" si="0"/>
        <v>-0.30000000000000071</v>
      </c>
      <c r="K32">
        <f t="shared" si="0"/>
        <v>-1.6000000000000014</v>
      </c>
      <c r="L32" s="4">
        <f t="shared" si="0"/>
        <v>-1</v>
      </c>
      <c r="M32" s="1">
        <v>20.399999999999999</v>
      </c>
      <c r="N32" s="1">
        <v>49.5</v>
      </c>
      <c r="O32" s="7">
        <v>49.5</v>
      </c>
      <c r="P32">
        <f t="shared" si="8"/>
        <v>1.4000000000000021</v>
      </c>
      <c r="Q32">
        <f t="shared" si="8"/>
        <v>-1.2000000000000028</v>
      </c>
      <c r="R32" s="4">
        <f t="shared" si="8"/>
        <v>-2.5</v>
      </c>
      <c r="S32" s="1">
        <v>20.3</v>
      </c>
      <c r="T32" s="1">
        <v>49.2</v>
      </c>
      <c r="U32" s="7">
        <v>38.6</v>
      </c>
      <c r="V32">
        <f t="shared" si="9"/>
        <v>1.5</v>
      </c>
      <c r="W32">
        <f t="shared" si="9"/>
        <v>-0.90000000000000568</v>
      </c>
      <c r="X32" s="4">
        <f t="shared" si="9"/>
        <v>8.3999999999999986</v>
      </c>
      <c r="Y32" s="1">
        <v>29.3</v>
      </c>
      <c r="Z32" s="1">
        <v>49.1</v>
      </c>
      <c r="AA32" s="7">
        <v>49.6</v>
      </c>
      <c r="AB32">
        <f t="shared" si="4"/>
        <v>-7.5</v>
      </c>
      <c r="AC32">
        <f t="shared" si="4"/>
        <v>-0.80000000000000426</v>
      </c>
      <c r="AD32" s="4">
        <f t="shared" si="4"/>
        <v>-2.6000000000000014</v>
      </c>
      <c r="AE32" s="1">
        <v>20.100000000000001</v>
      </c>
      <c r="AF32" s="1">
        <v>49.6</v>
      </c>
      <c r="AG32" s="7">
        <v>31.6</v>
      </c>
      <c r="AH32">
        <f t="shared" si="6"/>
        <v>1.6999999999999993</v>
      </c>
      <c r="AI32" s="3">
        <f t="shared" si="6"/>
        <v>-1.3000000000000043</v>
      </c>
      <c r="AJ32" s="9">
        <f t="shared" si="6"/>
        <v>15.399999999999999</v>
      </c>
    </row>
    <row r="33" spans="1:36" x14ac:dyDescent="0.25">
      <c r="A33" t="s">
        <v>90</v>
      </c>
      <c r="B33" t="s">
        <v>122</v>
      </c>
      <c r="C33" s="72" t="s">
        <v>32</v>
      </c>
      <c r="D33" s="1">
        <v>30.599999999999998</v>
      </c>
      <c r="E33" s="1">
        <v>49.8</v>
      </c>
      <c r="F33" s="7">
        <v>46.800000000000004</v>
      </c>
      <c r="G33" s="6">
        <v>29</v>
      </c>
      <c r="H33" s="1">
        <v>49.4</v>
      </c>
      <c r="I33" s="7">
        <v>46.4</v>
      </c>
      <c r="J33">
        <f t="shared" si="0"/>
        <v>1.5999999999999979</v>
      </c>
      <c r="K33">
        <f t="shared" si="0"/>
        <v>0.39999999999999858</v>
      </c>
      <c r="L33" s="4">
        <f t="shared" si="0"/>
        <v>0.40000000000000568</v>
      </c>
      <c r="M33" s="1">
        <v>28.3</v>
      </c>
      <c r="N33" s="1">
        <v>49</v>
      </c>
      <c r="O33" s="7">
        <v>48</v>
      </c>
      <c r="P33" s="3">
        <f t="shared" si="8"/>
        <v>2.2999999999999972</v>
      </c>
      <c r="Q33">
        <f t="shared" si="8"/>
        <v>0.79999999999999716</v>
      </c>
      <c r="R33" s="4">
        <f t="shared" si="8"/>
        <v>-1.1999999999999957</v>
      </c>
      <c r="S33" s="1">
        <v>26.7</v>
      </c>
      <c r="T33" s="1">
        <v>48.8</v>
      </c>
      <c r="U33" s="1">
        <v>47.9</v>
      </c>
      <c r="V33" s="3">
        <f t="shared" si="9"/>
        <v>3.8999999999999986</v>
      </c>
      <c r="W33">
        <f t="shared" si="9"/>
        <v>1</v>
      </c>
      <c r="X33" s="4">
        <f t="shared" si="9"/>
        <v>-1.0999999999999943</v>
      </c>
      <c r="Y33" s="1">
        <v>25.4</v>
      </c>
      <c r="Z33" s="1">
        <v>49.3</v>
      </c>
      <c r="AA33" s="1">
        <v>48.9</v>
      </c>
      <c r="AB33" s="3">
        <f t="shared" si="4"/>
        <v>5.1999999999999993</v>
      </c>
      <c r="AC33">
        <f t="shared" si="4"/>
        <v>0.5</v>
      </c>
      <c r="AD33">
        <f t="shared" si="4"/>
        <v>-2.0999999999999943</v>
      </c>
      <c r="AE33" s="6">
        <v>25.3</v>
      </c>
      <c r="AF33" s="1">
        <v>49</v>
      </c>
      <c r="AG33" s="1">
        <v>50.5</v>
      </c>
      <c r="AH33" s="3">
        <f t="shared" si="6"/>
        <v>5.2999999999999972</v>
      </c>
      <c r="AI33" s="3">
        <f t="shared" si="6"/>
        <v>0.79999999999999716</v>
      </c>
      <c r="AJ33" s="9">
        <f t="shared" si="6"/>
        <v>-3.6999999999999957</v>
      </c>
    </row>
    <row r="34" spans="1:36" x14ac:dyDescent="0.25">
      <c r="A34" t="s">
        <v>90</v>
      </c>
      <c r="B34" t="s">
        <v>122</v>
      </c>
      <c r="C34" s="72" t="s">
        <v>60</v>
      </c>
      <c r="D34" s="1">
        <v>30</v>
      </c>
      <c r="E34" s="1">
        <v>53</v>
      </c>
      <c r="F34" s="7">
        <v>51.5</v>
      </c>
      <c r="G34" s="6">
        <v>28.1</v>
      </c>
      <c r="H34" s="1">
        <v>49.7</v>
      </c>
      <c r="I34" s="7">
        <v>48.8</v>
      </c>
      <c r="J34">
        <f t="shared" si="0"/>
        <v>1.8999999999999986</v>
      </c>
      <c r="K34">
        <f t="shared" si="0"/>
        <v>3.2999999999999972</v>
      </c>
      <c r="L34" s="4">
        <f t="shared" si="0"/>
        <v>2.7000000000000028</v>
      </c>
      <c r="M34" s="1">
        <v>26.4</v>
      </c>
      <c r="N34" s="1">
        <v>47.1</v>
      </c>
      <c r="O34" s="7">
        <v>49.1</v>
      </c>
      <c r="P34" s="3">
        <f t="shared" si="8"/>
        <v>3.6000000000000014</v>
      </c>
      <c r="Q34">
        <f t="shared" si="8"/>
        <v>5.8999999999999986</v>
      </c>
      <c r="R34" s="4">
        <f t="shared" si="8"/>
        <v>2.3999999999999986</v>
      </c>
      <c r="S34" s="1">
        <v>25.9</v>
      </c>
      <c r="T34" s="1">
        <v>47.4</v>
      </c>
      <c r="U34" s="1">
        <v>49.7</v>
      </c>
      <c r="V34" s="3">
        <f t="shared" si="9"/>
        <v>4.1000000000000014</v>
      </c>
      <c r="W34">
        <f t="shared" si="9"/>
        <v>5.6000000000000014</v>
      </c>
      <c r="X34" s="4">
        <f t="shared" si="9"/>
        <v>1.7999999999999972</v>
      </c>
      <c r="Y34" s="1">
        <v>24.1</v>
      </c>
      <c r="Z34" s="1">
        <v>45.8</v>
      </c>
      <c r="AA34" s="1">
        <v>49.1</v>
      </c>
      <c r="AB34" s="3">
        <f t="shared" si="4"/>
        <v>5.8999999999999986</v>
      </c>
      <c r="AC34">
        <f t="shared" si="4"/>
        <v>7.2000000000000028</v>
      </c>
      <c r="AD34">
        <f t="shared" si="4"/>
        <v>2.3999999999999986</v>
      </c>
      <c r="AE34" s="6">
        <v>25.2</v>
      </c>
      <c r="AF34" s="1">
        <v>46.8</v>
      </c>
      <c r="AG34" s="1">
        <v>49.5</v>
      </c>
      <c r="AH34" s="3">
        <f t="shared" si="6"/>
        <v>4.8000000000000007</v>
      </c>
      <c r="AI34" s="3">
        <f t="shared" si="6"/>
        <v>6.2000000000000028</v>
      </c>
      <c r="AJ34" s="9">
        <f t="shared" si="6"/>
        <v>2</v>
      </c>
    </row>
    <row r="35" spans="1:36" x14ac:dyDescent="0.25">
      <c r="A35" t="s">
        <v>90</v>
      </c>
      <c r="B35" t="s">
        <v>122</v>
      </c>
      <c r="C35" s="72" t="s">
        <v>61</v>
      </c>
      <c r="D35" s="1">
        <v>33</v>
      </c>
      <c r="E35" s="1">
        <v>52.300000000000004</v>
      </c>
      <c r="F35" s="7">
        <v>53.2</v>
      </c>
      <c r="G35" s="6">
        <v>31.6</v>
      </c>
      <c r="H35" s="1">
        <v>48.8</v>
      </c>
      <c r="I35" s="7">
        <v>49.4</v>
      </c>
      <c r="J35">
        <f t="shared" si="0"/>
        <v>1.3999999999999986</v>
      </c>
      <c r="K35">
        <f t="shared" si="0"/>
        <v>3.5000000000000071</v>
      </c>
      <c r="L35" s="4">
        <f t="shared" si="0"/>
        <v>3.8000000000000043</v>
      </c>
      <c r="M35" s="1">
        <v>31.4</v>
      </c>
      <c r="N35" s="1">
        <v>49.5</v>
      </c>
      <c r="O35" s="7">
        <v>47.2</v>
      </c>
      <c r="P35" s="3">
        <f t="shared" si="8"/>
        <v>1.6000000000000014</v>
      </c>
      <c r="Q35">
        <f t="shared" si="8"/>
        <v>2.8000000000000043</v>
      </c>
      <c r="R35" s="4">
        <f t="shared" si="8"/>
        <v>6</v>
      </c>
      <c r="S35" s="1">
        <v>27.8</v>
      </c>
      <c r="T35" s="1">
        <v>45.4</v>
      </c>
      <c r="U35" s="1">
        <v>55.6</v>
      </c>
      <c r="V35" s="3">
        <f t="shared" si="9"/>
        <v>5.1999999999999993</v>
      </c>
      <c r="W35">
        <f t="shared" si="9"/>
        <v>6.9000000000000057</v>
      </c>
      <c r="X35" s="4">
        <f t="shared" si="9"/>
        <v>-2.3999999999999986</v>
      </c>
      <c r="Y35" s="1">
        <v>27.7</v>
      </c>
      <c r="Z35" s="1">
        <v>45.6</v>
      </c>
      <c r="AA35" s="1">
        <v>56.1</v>
      </c>
      <c r="AB35" s="3">
        <f t="shared" si="4"/>
        <v>5.3000000000000007</v>
      </c>
      <c r="AC35">
        <f t="shared" si="4"/>
        <v>6.7000000000000028</v>
      </c>
      <c r="AD35">
        <f t="shared" si="4"/>
        <v>-2.8999999999999986</v>
      </c>
      <c r="AE35" s="6">
        <v>27.7</v>
      </c>
      <c r="AF35" s="1">
        <v>47.4</v>
      </c>
      <c r="AG35" s="1">
        <v>55.5</v>
      </c>
      <c r="AH35" s="3">
        <f t="shared" si="6"/>
        <v>5.3000000000000007</v>
      </c>
      <c r="AI35" s="3">
        <f t="shared" si="6"/>
        <v>4.9000000000000057</v>
      </c>
      <c r="AJ35" s="9">
        <f t="shared" si="6"/>
        <v>-2.2999999999999972</v>
      </c>
    </row>
    <row r="36" spans="1:36" x14ac:dyDescent="0.25">
      <c r="A36" t="s">
        <v>90</v>
      </c>
      <c r="B36" t="s">
        <v>122</v>
      </c>
      <c r="C36" s="72" t="s">
        <v>62</v>
      </c>
      <c r="D36" s="1">
        <v>30.099999999999998</v>
      </c>
      <c r="E36" s="1">
        <v>53.5</v>
      </c>
      <c r="F36" s="7">
        <v>61.199999999999996</v>
      </c>
      <c r="G36" s="6">
        <v>27.8</v>
      </c>
      <c r="H36" s="1">
        <v>51.8</v>
      </c>
      <c r="I36" s="7">
        <v>58.9</v>
      </c>
      <c r="J36">
        <f t="shared" si="0"/>
        <v>2.2999999999999972</v>
      </c>
      <c r="K36">
        <f t="shared" si="0"/>
        <v>1.7000000000000028</v>
      </c>
      <c r="L36" s="4">
        <f t="shared" si="0"/>
        <v>2.2999999999999972</v>
      </c>
      <c r="M36" s="1">
        <v>26.7</v>
      </c>
      <c r="N36" s="1">
        <v>50</v>
      </c>
      <c r="O36" s="7">
        <v>56.5</v>
      </c>
      <c r="P36" s="3">
        <f t="shared" si="8"/>
        <v>3.3999999999999986</v>
      </c>
      <c r="Q36">
        <f t="shared" si="8"/>
        <v>3.5</v>
      </c>
      <c r="R36" s="4">
        <f t="shared" si="8"/>
        <v>4.6999999999999957</v>
      </c>
      <c r="S36" s="1">
        <v>30.5</v>
      </c>
      <c r="T36" s="1">
        <v>49.5</v>
      </c>
      <c r="U36" s="1">
        <v>47</v>
      </c>
      <c r="V36" s="3">
        <f t="shared" si="9"/>
        <v>-0.40000000000000213</v>
      </c>
      <c r="W36">
        <f t="shared" si="9"/>
        <v>4</v>
      </c>
      <c r="X36" s="4">
        <f t="shared" si="9"/>
        <v>14.199999999999996</v>
      </c>
      <c r="Y36" s="1">
        <v>28.1</v>
      </c>
      <c r="Z36" s="1">
        <v>49.7</v>
      </c>
      <c r="AA36" s="1">
        <v>47.3</v>
      </c>
      <c r="AB36" s="3">
        <f t="shared" si="4"/>
        <v>1.9999999999999964</v>
      </c>
      <c r="AC36">
        <f t="shared" si="4"/>
        <v>3.7999999999999972</v>
      </c>
      <c r="AD36">
        <f t="shared" si="4"/>
        <v>13.899999999999999</v>
      </c>
      <c r="AE36" s="6">
        <v>27.7</v>
      </c>
      <c r="AF36" s="1">
        <v>49.6</v>
      </c>
      <c r="AG36" s="1">
        <v>49.8</v>
      </c>
      <c r="AH36" s="3">
        <f t="shared" si="6"/>
        <v>2.3999999999999986</v>
      </c>
      <c r="AI36" s="3">
        <f t="shared" si="6"/>
        <v>3.8999999999999986</v>
      </c>
      <c r="AJ36" s="9">
        <f t="shared" si="6"/>
        <v>11.399999999999999</v>
      </c>
    </row>
    <row r="37" spans="1:36" s="29" customFormat="1" x14ac:dyDescent="0.25">
      <c r="A37" s="29" t="s">
        <v>90</v>
      </c>
      <c r="B37" s="29" t="s">
        <v>121</v>
      </c>
      <c r="C37" s="73" t="s">
        <v>33</v>
      </c>
      <c r="D37" s="30">
        <v>30</v>
      </c>
      <c r="E37" s="30">
        <v>46.5</v>
      </c>
      <c r="F37" s="32">
        <v>50.5</v>
      </c>
      <c r="G37" s="30">
        <v>29.1</v>
      </c>
      <c r="H37" s="30">
        <v>46.4</v>
      </c>
      <c r="I37" s="32">
        <v>54.1</v>
      </c>
      <c r="J37" s="29">
        <f t="shared" si="0"/>
        <v>0.89999999999999858</v>
      </c>
      <c r="K37" s="29">
        <f t="shared" si="0"/>
        <v>0.10000000000000142</v>
      </c>
      <c r="L37" s="34">
        <f t="shared" si="0"/>
        <v>-3.6000000000000014</v>
      </c>
      <c r="M37" s="29">
        <v>28.5</v>
      </c>
      <c r="N37" s="30">
        <v>45.5</v>
      </c>
      <c r="O37" s="34">
        <v>55.4</v>
      </c>
      <c r="P37" s="29">
        <f t="shared" si="8"/>
        <v>1.5</v>
      </c>
      <c r="Q37" s="29">
        <f t="shared" si="8"/>
        <v>1</v>
      </c>
      <c r="R37" s="34">
        <f t="shared" si="8"/>
        <v>-4.8999999999999986</v>
      </c>
      <c r="S37" s="30">
        <v>26.4</v>
      </c>
      <c r="T37" s="30">
        <v>49.4</v>
      </c>
      <c r="U37" s="32">
        <v>55.5</v>
      </c>
      <c r="V37" s="29">
        <f t="shared" si="9"/>
        <v>3.6000000000000014</v>
      </c>
      <c r="W37" s="29">
        <f t="shared" si="9"/>
        <v>-2.8999999999999986</v>
      </c>
      <c r="X37" s="34">
        <f t="shared" si="9"/>
        <v>-5</v>
      </c>
      <c r="Y37" s="30">
        <v>22.8</v>
      </c>
      <c r="Z37" s="30">
        <v>49.3</v>
      </c>
      <c r="AA37" s="32">
        <v>45.5</v>
      </c>
      <c r="AB37" s="29">
        <f t="shared" si="4"/>
        <v>7.1999999999999993</v>
      </c>
      <c r="AC37" s="29">
        <f t="shared" si="4"/>
        <v>-2.7999999999999972</v>
      </c>
      <c r="AD37" s="34">
        <f t="shared" si="4"/>
        <v>5</v>
      </c>
      <c r="AE37" s="30">
        <v>27</v>
      </c>
      <c r="AF37" s="30">
        <v>51.4</v>
      </c>
      <c r="AG37" s="32">
        <v>62</v>
      </c>
      <c r="AH37" s="29">
        <f t="shared" si="6"/>
        <v>3</v>
      </c>
      <c r="AI37" s="33">
        <f t="shared" si="6"/>
        <v>-4.8999999999999986</v>
      </c>
      <c r="AJ37" s="35">
        <f t="shared" si="6"/>
        <v>-11.5</v>
      </c>
    </row>
    <row r="38" spans="1:36" s="16" customFormat="1" x14ac:dyDescent="0.25">
      <c r="A38" s="16" t="s">
        <v>92</v>
      </c>
      <c r="B38" s="16" t="s">
        <v>121</v>
      </c>
      <c r="C38" s="74" t="s">
        <v>36</v>
      </c>
      <c r="D38" s="17">
        <v>23.799999999999997</v>
      </c>
      <c r="E38" s="17">
        <v>51.300000000000004</v>
      </c>
      <c r="F38" s="19">
        <v>48</v>
      </c>
      <c r="G38" s="17">
        <v>25.3</v>
      </c>
      <c r="H38" s="17">
        <v>52.7</v>
      </c>
      <c r="I38" s="19">
        <v>47</v>
      </c>
      <c r="J38" s="16">
        <f t="shared" si="0"/>
        <v>-1.5000000000000036</v>
      </c>
      <c r="K38" s="16">
        <f t="shared" si="0"/>
        <v>-1.3999999999999986</v>
      </c>
      <c r="L38" s="21">
        <f t="shared" si="0"/>
        <v>1</v>
      </c>
      <c r="M38" s="17">
        <v>25.2</v>
      </c>
      <c r="N38" s="17">
        <v>52.2</v>
      </c>
      <c r="O38" s="19">
        <v>50.1</v>
      </c>
      <c r="P38" s="16">
        <f t="shared" ref="P38:R46" si="10">D38-M38</f>
        <v>-1.4000000000000021</v>
      </c>
      <c r="Q38" s="16">
        <f t="shared" si="10"/>
        <v>-0.89999999999999858</v>
      </c>
      <c r="R38" s="21">
        <f t="shared" si="10"/>
        <v>-2.1000000000000014</v>
      </c>
      <c r="S38" s="17">
        <v>25.3</v>
      </c>
      <c r="T38" s="17">
        <v>52.2</v>
      </c>
      <c r="U38" s="19">
        <v>50.2</v>
      </c>
      <c r="V38" s="16">
        <f t="shared" si="9"/>
        <v>-1.5000000000000036</v>
      </c>
      <c r="W38" s="16">
        <f t="shared" si="9"/>
        <v>-0.89999999999999858</v>
      </c>
      <c r="X38" s="21">
        <f t="shared" si="9"/>
        <v>-2.2000000000000028</v>
      </c>
      <c r="Y38" s="17">
        <v>24.9</v>
      </c>
      <c r="Z38" s="17">
        <v>52.3</v>
      </c>
      <c r="AA38" s="19">
        <v>51.3</v>
      </c>
      <c r="AB38" s="16">
        <f t="shared" si="4"/>
        <v>-1.1000000000000014</v>
      </c>
      <c r="AC38" s="16">
        <f t="shared" si="4"/>
        <v>-0.99999999999999289</v>
      </c>
      <c r="AD38" s="21">
        <f t="shared" si="4"/>
        <v>-3.2999999999999972</v>
      </c>
      <c r="AE38" s="17">
        <v>24.9</v>
      </c>
      <c r="AF38" s="17">
        <v>52.5</v>
      </c>
      <c r="AG38" s="19">
        <v>52.5</v>
      </c>
      <c r="AH38" s="16">
        <f t="shared" si="6"/>
        <v>-1.1000000000000014</v>
      </c>
      <c r="AI38" s="20">
        <f t="shared" si="6"/>
        <v>-1.1999999999999957</v>
      </c>
      <c r="AJ38" s="70">
        <f t="shared" si="6"/>
        <v>-4.5</v>
      </c>
    </row>
    <row r="39" spans="1:36" x14ac:dyDescent="0.25">
      <c r="A39" t="s">
        <v>92</v>
      </c>
      <c r="B39" t="s">
        <v>121</v>
      </c>
      <c r="C39" s="72" t="s">
        <v>37</v>
      </c>
      <c r="D39" s="1">
        <v>28.1</v>
      </c>
      <c r="E39" s="1">
        <v>49.3</v>
      </c>
      <c r="F39" s="7">
        <v>57.999999999999993</v>
      </c>
      <c r="G39" s="1">
        <v>25.4</v>
      </c>
      <c r="H39" s="1">
        <v>51.1</v>
      </c>
      <c r="I39" s="7">
        <v>56.5</v>
      </c>
      <c r="J39">
        <f t="shared" si="0"/>
        <v>2.7000000000000028</v>
      </c>
      <c r="K39">
        <f t="shared" si="0"/>
        <v>-1.8000000000000043</v>
      </c>
      <c r="L39" s="4">
        <f t="shared" si="0"/>
        <v>1.4999999999999929</v>
      </c>
      <c r="M39" s="1">
        <v>14.6</v>
      </c>
      <c r="N39" s="1">
        <v>51</v>
      </c>
      <c r="O39" s="7">
        <v>55.8</v>
      </c>
      <c r="P39">
        <f t="shared" si="10"/>
        <v>13.500000000000002</v>
      </c>
      <c r="Q39">
        <f t="shared" si="10"/>
        <v>-1.7000000000000028</v>
      </c>
      <c r="R39" s="4">
        <f t="shared" si="10"/>
        <v>2.1999999999999957</v>
      </c>
      <c r="S39" s="1">
        <v>14.6</v>
      </c>
      <c r="T39" s="1">
        <v>50.9</v>
      </c>
      <c r="U39" s="7">
        <v>55.4</v>
      </c>
      <c r="V39">
        <f t="shared" si="9"/>
        <v>13.500000000000002</v>
      </c>
      <c r="W39">
        <f t="shared" si="9"/>
        <v>-1.6000000000000014</v>
      </c>
      <c r="X39" s="4">
        <f t="shared" si="9"/>
        <v>2.5999999999999943</v>
      </c>
      <c r="Y39" s="1">
        <v>14.6</v>
      </c>
      <c r="Z39" s="1">
        <v>50.9</v>
      </c>
      <c r="AA39" s="7">
        <v>56</v>
      </c>
      <c r="AB39">
        <f t="shared" si="4"/>
        <v>13.500000000000002</v>
      </c>
      <c r="AC39">
        <f t="shared" si="4"/>
        <v>-1.6000000000000014</v>
      </c>
      <c r="AD39" s="4">
        <f t="shared" si="4"/>
        <v>1.9999999999999929</v>
      </c>
      <c r="AE39" s="1">
        <v>19.600000000000001</v>
      </c>
      <c r="AF39" s="1">
        <v>51.3</v>
      </c>
      <c r="AG39" s="7">
        <v>58.1</v>
      </c>
      <c r="AH39">
        <f t="shared" si="6"/>
        <v>8.5</v>
      </c>
      <c r="AI39">
        <f t="shared" si="6"/>
        <v>-2</v>
      </c>
      <c r="AJ39" s="4">
        <f t="shared" si="6"/>
        <v>-0.10000000000000853</v>
      </c>
    </row>
    <row r="40" spans="1:36" x14ac:dyDescent="0.25">
      <c r="A40" t="s">
        <v>92</v>
      </c>
      <c r="B40" t="s">
        <v>122</v>
      </c>
      <c r="C40" s="72" t="s">
        <v>38</v>
      </c>
      <c r="D40" s="1">
        <v>28.299999999999997</v>
      </c>
      <c r="E40" s="1">
        <v>54.7</v>
      </c>
      <c r="F40" s="7">
        <v>56.8</v>
      </c>
      <c r="G40" s="6">
        <v>27.7</v>
      </c>
      <c r="H40" s="1">
        <v>54.7</v>
      </c>
      <c r="I40" s="7">
        <v>56.8</v>
      </c>
      <c r="J40">
        <f t="shared" si="0"/>
        <v>0.59999999999999787</v>
      </c>
      <c r="K40">
        <f t="shared" si="0"/>
        <v>0</v>
      </c>
      <c r="L40" s="4">
        <f t="shared" si="0"/>
        <v>0</v>
      </c>
      <c r="M40" s="1">
        <v>27.3</v>
      </c>
      <c r="N40" s="1">
        <v>53.1</v>
      </c>
      <c r="O40" s="7">
        <v>57.8</v>
      </c>
      <c r="P40" s="3">
        <f t="shared" si="10"/>
        <v>0.99999999999999645</v>
      </c>
      <c r="Q40">
        <f t="shared" si="10"/>
        <v>1.6000000000000014</v>
      </c>
      <c r="R40" s="4">
        <f t="shared" si="10"/>
        <v>-1</v>
      </c>
      <c r="S40" s="1">
        <v>27.1</v>
      </c>
      <c r="T40" s="1">
        <v>53</v>
      </c>
      <c r="U40" s="1">
        <v>56.1</v>
      </c>
      <c r="V40" s="3">
        <f t="shared" si="9"/>
        <v>1.1999999999999957</v>
      </c>
      <c r="W40">
        <f t="shared" si="9"/>
        <v>1.7000000000000028</v>
      </c>
      <c r="X40" s="4">
        <f t="shared" si="9"/>
        <v>0.69999999999999574</v>
      </c>
      <c r="Y40" s="1">
        <v>26.4</v>
      </c>
      <c r="Z40" s="1">
        <v>52.5</v>
      </c>
      <c r="AA40" s="1">
        <v>56.8</v>
      </c>
      <c r="AB40" s="3">
        <f t="shared" si="4"/>
        <v>1.8999999999999986</v>
      </c>
      <c r="AC40">
        <f t="shared" si="4"/>
        <v>2.2000000000000028</v>
      </c>
      <c r="AD40">
        <f t="shared" si="4"/>
        <v>0</v>
      </c>
      <c r="AE40" s="6">
        <v>26.4</v>
      </c>
      <c r="AF40" s="1">
        <v>52.9</v>
      </c>
      <c r="AG40" s="1">
        <v>60.8</v>
      </c>
      <c r="AH40" s="3">
        <f t="shared" si="6"/>
        <v>1.8999999999999986</v>
      </c>
      <c r="AI40" s="3">
        <f t="shared" si="6"/>
        <v>1.8000000000000043</v>
      </c>
      <c r="AJ40" s="9">
        <f t="shared" si="6"/>
        <v>-4</v>
      </c>
    </row>
    <row r="41" spans="1:36" x14ac:dyDescent="0.25">
      <c r="A41" t="s">
        <v>92</v>
      </c>
      <c r="B41" t="s">
        <v>121</v>
      </c>
      <c r="C41" s="72" t="s">
        <v>39</v>
      </c>
      <c r="D41" s="1">
        <v>25.8</v>
      </c>
      <c r="E41" s="1">
        <v>51.800000000000004</v>
      </c>
      <c r="F41" s="7">
        <v>53.1</v>
      </c>
      <c r="G41" s="1">
        <v>26.1</v>
      </c>
      <c r="H41" s="1">
        <v>52.3</v>
      </c>
      <c r="I41" s="7">
        <v>52.6</v>
      </c>
      <c r="J41">
        <f t="shared" si="0"/>
        <v>-0.30000000000000071</v>
      </c>
      <c r="K41">
        <f t="shared" si="0"/>
        <v>-0.49999999999999289</v>
      </c>
      <c r="L41" s="4">
        <f t="shared" si="0"/>
        <v>0.5</v>
      </c>
      <c r="M41" s="1">
        <v>25.9</v>
      </c>
      <c r="N41" s="1">
        <v>52.3</v>
      </c>
      <c r="O41" s="7">
        <v>49.7</v>
      </c>
      <c r="P41">
        <f t="shared" si="10"/>
        <v>-9.9999999999997868E-2</v>
      </c>
      <c r="Q41">
        <f t="shared" si="10"/>
        <v>-0.49999999999999289</v>
      </c>
      <c r="R41" s="4">
        <f t="shared" si="10"/>
        <v>3.3999999999999986</v>
      </c>
      <c r="S41" s="1">
        <v>26.1</v>
      </c>
      <c r="T41" s="1">
        <v>52.1</v>
      </c>
      <c r="U41" s="7">
        <v>48.9</v>
      </c>
      <c r="V41">
        <f t="shared" si="9"/>
        <v>-0.30000000000000071</v>
      </c>
      <c r="W41">
        <f t="shared" si="9"/>
        <v>-0.29999999999999716</v>
      </c>
      <c r="X41" s="4">
        <f t="shared" si="9"/>
        <v>4.2000000000000028</v>
      </c>
      <c r="Y41" s="1">
        <v>25.9</v>
      </c>
      <c r="Z41" s="1">
        <v>52.1</v>
      </c>
      <c r="AA41" s="7">
        <v>49.3</v>
      </c>
      <c r="AB41">
        <f t="shared" si="4"/>
        <v>-9.9999999999997868E-2</v>
      </c>
      <c r="AC41">
        <f t="shared" si="4"/>
        <v>-0.29999999999999716</v>
      </c>
      <c r="AD41" s="4">
        <f t="shared" si="4"/>
        <v>3.8000000000000043</v>
      </c>
      <c r="AE41" s="1">
        <v>30.5</v>
      </c>
      <c r="AF41" s="1">
        <v>51.9</v>
      </c>
      <c r="AG41" s="7">
        <v>50</v>
      </c>
      <c r="AH41">
        <f t="shared" si="6"/>
        <v>-4.6999999999999993</v>
      </c>
      <c r="AI41" s="3">
        <f t="shared" si="6"/>
        <v>-9.9999999999994316E-2</v>
      </c>
      <c r="AJ41" s="9">
        <f t="shared" si="6"/>
        <v>3.1000000000000014</v>
      </c>
    </row>
    <row r="42" spans="1:36" s="29" customFormat="1" x14ac:dyDescent="0.25">
      <c r="A42" t="s">
        <v>92</v>
      </c>
      <c r="B42" t="s">
        <v>123</v>
      </c>
      <c r="C42" s="72" t="s">
        <v>40</v>
      </c>
      <c r="D42" s="1">
        <v>28.9</v>
      </c>
      <c r="E42" s="1">
        <v>47.099999999999994</v>
      </c>
      <c r="F42" s="7">
        <v>50.6</v>
      </c>
      <c r="G42" s="6">
        <v>29.3</v>
      </c>
      <c r="H42" s="1">
        <v>57.6</v>
      </c>
      <c r="I42" s="7">
        <v>50.4</v>
      </c>
      <c r="J42">
        <f t="shared" si="0"/>
        <v>-0.40000000000000213</v>
      </c>
      <c r="K42">
        <f t="shared" si="0"/>
        <v>-10.500000000000007</v>
      </c>
      <c r="L42" s="4">
        <f t="shared" si="0"/>
        <v>0.20000000000000284</v>
      </c>
      <c r="M42" s="1">
        <v>29.1</v>
      </c>
      <c r="N42" s="1">
        <v>57.8</v>
      </c>
      <c r="O42" s="7">
        <v>48.1</v>
      </c>
      <c r="P42" s="3">
        <f t="shared" si="10"/>
        <v>-0.20000000000000284</v>
      </c>
      <c r="Q42">
        <f t="shared" si="10"/>
        <v>-10.700000000000003</v>
      </c>
      <c r="R42" s="4">
        <f t="shared" si="10"/>
        <v>2.5</v>
      </c>
      <c r="S42" s="1">
        <v>29.5</v>
      </c>
      <c r="T42" s="1">
        <v>58.3</v>
      </c>
      <c r="U42" s="1">
        <v>47.7</v>
      </c>
      <c r="V42" s="3">
        <f t="shared" si="9"/>
        <v>-0.60000000000000142</v>
      </c>
      <c r="W42">
        <f t="shared" si="9"/>
        <v>-11.200000000000003</v>
      </c>
      <c r="X42" s="4">
        <f t="shared" si="9"/>
        <v>2.8999999999999986</v>
      </c>
      <c r="Y42" s="1">
        <v>27.9</v>
      </c>
      <c r="Z42" s="1">
        <v>58.3</v>
      </c>
      <c r="AA42" s="1">
        <v>47.5</v>
      </c>
      <c r="AB42" s="3">
        <f t="shared" si="4"/>
        <v>1</v>
      </c>
      <c r="AC42">
        <f t="shared" si="4"/>
        <v>-11.200000000000003</v>
      </c>
      <c r="AD42">
        <f t="shared" si="4"/>
        <v>3.1000000000000014</v>
      </c>
      <c r="AE42" s="6">
        <v>34.9</v>
      </c>
      <c r="AF42" s="1">
        <v>58.9</v>
      </c>
      <c r="AG42" s="1">
        <v>50.5</v>
      </c>
      <c r="AH42" s="3">
        <f t="shared" si="6"/>
        <v>-6</v>
      </c>
      <c r="AI42" s="3">
        <f t="shared" si="6"/>
        <v>-11.800000000000004</v>
      </c>
      <c r="AJ42" s="9">
        <f t="shared" si="6"/>
        <v>0.10000000000000142</v>
      </c>
    </row>
    <row r="43" spans="1:36" s="16" customFormat="1" x14ac:dyDescent="0.25">
      <c r="A43" s="16" t="s">
        <v>94</v>
      </c>
      <c r="B43" s="21" t="s">
        <v>121</v>
      </c>
      <c r="C43" s="19" t="s">
        <v>43</v>
      </c>
      <c r="D43" s="17">
        <v>32.200000000000003</v>
      </c>
      <c r="E43" s="17">
        <v>61.199999999999996</v>
      </c>
      <c r="F43" s="19">
        <v>60.8</v>
      </c>
      <c r="G43" s="17">
        <v>32.299999999999997</v>
      </c>
      <c r="H43" s="17">
        <v>61.5</v>
      </c>
      <c r="I43" s="19">
        <v>59.9</v>
      </c>
      <c r="J43" s="16">
        <f t="shared" si="0"/>
        <v>-9.9999999999994316E-2</v>
      </c>
      <c r="K43" s="16">
        <f t="shared" si="0"/>
        <v>-0.30000000000000426</v>
      </c>
      <c r="L43" s="21">
        <f t="shared" si="0"/>
        <v>0.89999999999999858</v>
      </c>
      <c r="M43" s="17">
        <v>31.8</v>
      </c>
      <c r="N43" s="17">
        <v>62.6</v>
      </c>
      <c r="O43" s="19">
        <v>58.5</v>
      </c>
      <c r="P43" s="16">
        <f t="shared" si="10"/>
        <v>0.40000000000000213</v>
      </c>
      <c r="Q43" s="16">
        <f t="shared" si="10"/>
        <v>-1.4000000000000057</v>
      </c>
      <c r="R43" s="21">
        <f t="shared" si="10"/>
        <v>2.2999999999999972</v>
      </c>
      <c r="S43" s="17">
        <v>32.200000000000003</v>
      </c>
      <c r="T43" s="17">
        <v>62.5</v>
      </c>
      <c r="U43" s="19">
        <v>67.7</v>
      </c>
      <c r="V43" s="16">
        <f t="shared" si="9"/>
        <v>0</v>
      </c>
      <c r="W43" s="16">
        <f t="shared" si="9"/>
        <v>-1.3000000000000043</v>
      </c>
      <c r="X43" s="21">
        <f t="shared" si="9"/>
        <v>-6.9000000000000057</v>
      </c>
      <c r="Y43" s="17">
        <v>32.200000000000003</v>
      </c>
      <c r="Z43" s="17">
        <v>62.1</v>
      </c>
      <c r="AA43" s="19">
        <v>58.4</v>
      </c>
      <c r="AB43" s="16">
        <f t="shared" si="4"/>
        <v>0</v>
      </c>
      <c r="AC43" s="16">
        <f t="shared" si="4"/>
        <v>-0.90000000000000568</v>
      </c>
      <c r="AD43" s="21">
        <f t="shared" si="4"/>
        <v>2.3999999999999986</v>
      </c>
      <c r="AE43" s="17">
        <v>32</v>
      </c>
      <c r="AF43" s="17">
        <v>62.3</v>
      </c>
      <c r="AG43" s="19">
        <v>57.5</v>
      </c>
      <c r="AH43" s="16">
        <f t="shared" si="6"/>
        <v>0.20000000000000284</v>
      </c>
      <c r="AI43" s="16">
        <f t="shared" si="6"/>
        <v>-1.1000000000000014</v>
      </c>
      <c r="AJ43" s="16">
        <f t="shared" si="6"/>
        <v>3.2999999999999972</v>
      </c>
    </row>
    <row r="44" spans="1:36" x14ac:dyDescent="0.25">
      <c r="A44" t="s">
        <v>94</v>
      </c>
      <c r="B44" t="s">
        <v>122</v>
      </c>
      <c r="C44" s="72" t="s">
        <v>63</v>
      </c>
      <c r="D44" s="1">
        <v>24.2</v>
      </c>
      <c r="E44" s="1">
        <v>51</v>
      </c>
      <c r="F44" s="7">
        <v>53.2</v>
      </c>
      <c r="G44" s="6">
        <v>25.4</v>
      </c>
      <c r="H44" s="1">
        <v>49.8</v>
      </c>
      <c r="I44" s="7">
        <v>51.1</v>
      </c>
      <c r="J44">
        <f t="shared" si="0"/>
        <v>-1.1999999999999993</v>
      </c>
      <c r="K44">
        <f t="shared" si="0"/>
        <v>1.2000000000000028</v>
      </c>
      <c r="L44" s="4">
        <f t="shared" si="0"/>
        <v>2.1000000000000014</v>
      </c>
      <c r="M44" s="1">
        <v>27</v>
      </c>
      <c r="N44" s="1">
        <v>50.6</v>
      </c>
      <c r="O44" s="7">
        <v>51.5</v>
      </c>
      <c r="P44" s="3">
        <f t="shared" si="10"/>
        <v>-2.8000000000000007</v>
      </c>
      <c r="Q44">
        <f t="shared" si="10"/>
        <v>0.39999999999999858</v>
      </c>
      <c r="R44" s="4">
        <f t="shared" si="10"/>
        <v>1.7000000000000028</v>
      </c>
      <c r="S44" s="1">
        <v>27.2</v>
      </c>
      <c r="T44" s="1">
        <v>50.4</v>
      </c>
      <c r="U44" s="1">
        <v>51.1</v>
      </c>
      <c r="V44" s="3">
        <f t="shared" si="9"/>
        <v>-3</v>
      </c>
      <c r="W44">
        <f t="shared" si="9"/>
        <v>0.60000000000000142</v>
      </c>
      <c r="X44" s="4">
        <f t="shared" si="9"/>
        <v>2.1000000000000014</v>
      </c>
      <c r="Y44" s="1">
        <v>26.8</v>
      </c>
      <c r="Z44" s="1">
        <v>50.6</v>
      </c>
      <c r="AA44" s="1">
        <v>51</v>
      </c>
      <c r="AB44" s="3">
        <f t="shared" si="4"/>
        <v>-2.6000000000000014</v>
      </c>
      <c r="AC44">
        <f t="shared" si="4"/>
        <v>0.39999999999999858</v>
      </c>
      <c r="AD44">
        <f t="shared" si="4"/>
        <v>2.2000000000000028</v>
      </c>
      <c r="AE44" s="6">
        <v>25.9</v>
      </c>
      <c r="AF44" s="1">
        <v>51.5</v>
      </c>
      <c r="AG44" s="1">
        <v>51.5</v>
      </c>
      <c r="AH44" s="3">
        <f t="shared" si="6"/>
        <v>-1.6999999999999993</v>
      </c>
      <c r="AI44" s="3">
        <f t="shared" si="6"/>
        <v>-0.5</v>
      </c>
      <c r="AJ44" s="9">
        <f t="shared" si="6"/>
        <v>1.7000000000000028</v>
      </c>
    </row>
    <row r="45" spans="1:36" s="22" customFormat="1" x14ac:dyDescent="0.25">
      <c r="A45" s="29" t="s">
        <v>94</v>
      </c>
      <c r="B45" s="34" t="s">
        <v>121</v>
      </c>
      <c r="C45" s="32" t="s">
        <v>44</v>
      </c>
      <c r="D45" s="30">
        <v>25.1</v>
      </c>
      <c r="E45" s="30">
        <v>52.6</v>
      </c>
      <c r="F45" s="32">
        <v>63.5</v>
      </c>
      <c r="G45" s="30">
        <v>25.1</v>
      </c>
      <c r="H45" s="30">
        <v>55.3</v>
      </c>
      <c r="I45" s="32">
        <v>65.400000000000006</v>
      </c>
      <c r="J45" s="29">
        <f t="shared" si="0"/>
        <v>0</v>
      </c>
      <c r="K45" s="29">
        <f t="shared" si="0"/>
        <v>-2.6999999999999957</v>
      </c>
      <c r="L45" s="34">
        <f t="shared" si="0"/>
        <v>-1.9000000000000057</v>
      </c>
      <c r="M45" s="30">
        <v>25</v>
      </c>
      <c r="N45" s="30">
        <v>55.8</v>
      </c>
      <c r="O45" s="32">
        <v>66</v>
      </c>
      <c r="P45" s="29">
        <f t="shared" si="10"/>
        <v>0.10000000000000142</v>
      </c>
      <c r="Q45" s="29">
        <f t="shared" si="10"/>
        <v>-3.1999999999999957</v>
      </c>
      <c r="R45" s="34">
        <f t="shared" si="10"/>
        <v>-2.5</v>
      </c>
      <c r="S45" s="30">
        <v>25</v>
      </c>
      <c r="T45" s="30">
        <v>54.9</v>
      </c>
      <c r="U45" s="32">
        <v>45.8</v>
      </c>
      <c r="V45" s="29">
        <f t="shared" si="9"/>
        <v>0.10000000000000142</v>
      </c>
      <c r="W45" s="29">
        <f t="shared" si="9"/>
        <v>-2.2999999999999972</v>
      </c>
      <c r="X45" s="34">
        <f t="shared" si="9"/>
        <v>17.700000000000003</v>
      </c>
      <c r="Y45" s="30">
        <v>24.3</v>
      </c>
      <c r="Z45" s="30">
        <v>54.9</v>
      </c>
      <c r="AA45" s="32">
        <v>64.2</v>
      </c>
      <c r="AB45" s="29">
        <f t="shared" si="4"/>
        <v>0.80000000000000071</v>
      </c>
      <c r="AC45" s="29">
        <f t="shared" si="4"/>
        <v>-2.2999999999999972</v>
      </c>
      <c r="AD45" s="34">
        <f t="shared" si="4"/>
        <v>-0.70000000000000284</v>
      </c>
      <c r="AE45" s="30">
        <v>21.1</v>
      </c>
      <c r="AF45" s="30">
        <v>56.9</v>
      </c>
      <c r="AG45" s="32">
        <v>64.900000000000006</v>
      </c>
      <c r="AH45" s="29">
        <f t="shared" si="6"/>
        <v>4</v>
      </c>
      <c r="AI45" s="29">
        <f t="shared" si="6"/>
        <v>-4.2999999999999972</v>
      </c>
      <c r="AJ45" s="34">
        <f t="shared" si="6"/>
        <v>-1.4000000000000057</v>
      </c>
    </row>
    <row r="46" spans="1:36" s="29" customFormat="1" x14ac:dyDescent="0.25">
      <c r="A46" s="29" t="s">
        <v>94</v>
      </c>
      <c r="B46" s="29" t="s">
        <v>123</v>
      </c>
      <c r="C46" s="73" t="s">
        <v>45</v>
      </c>
      <c r="D46" s="30">
        <v>28.000000000000004</v>
      </c>
      <c r="E46" s="30">
        <v>60.3</v>
      </c>
      <c r="F46" s="32">
        <v>55.600000000000009</v>
      </c>
      <c r="G46" s="31" t="s">
        <v>17</v>
      </c>
      <c r="H46" s="30">
        <v>60.4</v>
      </c>
      <c r="I46" s="32">
        <v>56.1</v>
      </c>
      <c r="J46" s="29" t="s">
        <v>17</v>
      </c>
      <c r="K46" s="29">
        <f t="shared" si="0"/>
        <v>-0.10000000000000142</v>
      </c>
      <c r="L46" s="34">
        <f t="shared" si="0"/>
        <v>-0.49999999999999289</v>
      </c>
      <c r="M46" s="30">
        <v>28.6</v>
      </c>
      <c r="N46" s="30">
        <v>60.4</v>
      </c>
      <c r="O46" s="32">
        <v>58</v>
      </c>
      <c r="P46" s="33">
        <f t="shared" si="10"/>
        <v>-0.59999999999999787</v>
      </c>
      <c r="Q46" s="29">
        <f t="shared" si="10"/>
        <v>-0.10000000000000142</v>
      </c>
      <c r="R46" s="34">
        <f t="shared" si="10"/>
        <v>-2.3999999999999915</v>
      </c>
      <c r="S46" s="30">
        <v>28.6</v>
      </c>
      <c r="T46" s="30">
        <v>60.3</v>
      </c>
      <c r="U46" s="30">
        <v>58.1</v>
      </c>
      <c r="V46" s="33">
        <f t="shared" si="9"/>
        <v>-0.59999999999999787</v>
      </c>
      <c r="W46" s="29">
        <f t="shared" si="9"/>
        <v>0</v>
      </c>
      <c r="X46" s="34">
        <f t="shared" si="9"/>
        <v>-2.4999999999999929</v>
      </c>
      <c r="Y46" s="30">
        <v>28.4</v>
      </c>
      <c r="Z46" s="30">
        <v>60.1</v>
      </c>
      <c r="AA46" s="30">
        <v>57</v>
      </c>
      <c r="AB46" s="33">
        <f t="shared" si="4"/>
        <v>-0.39999999999999503</v>
      </c>
      <c r="AC46" s="29">
        <f t="shared" si="4"/>
        <v>0.19999999999999574</v>
      </c>
      <c r="AD46" s="29">
        <f t="shared" si="4"/>
        <v>-1.3999999999999915</v>
      </c>
      <c r="AE46" s="31">
        <v>28.2</v>
      </c>
      <c r="AF46" s="30">
        <v>60</v>
      </c>
      <c r="AG46" s="30">
        <v>58.3</v>
      </c>
      <c r="AH46" s="33">
        <f t="shared" si="6"/>
        <v>-0.19999999999999574</v>
      </c>
      <c r="AI46" s="33">
        <f t="shared" si="6"/>
        <v>0.29999999999999716</v>
      </c>
      <c r="AJ46" s="35">
        <f t="shared" si="6"/>
        <v>-2.6999999999999886</v>
      </c>
    </row>
  </sheetData>
  <autoFilter ref="B2:B46" xr:uid="{2273CAC1-5454-4297-B3D4-C6029FA3177F}"/>
  <mergeCells count="13">
    <mergeCell ref="A2:A3"/>
    <mergeCell ref="C2:C3"/>
    <mergeCell ref="D2:F3"/>
    <mergeCell ref="G2:I3"/>
    <mergeCell ref="M2:O3"/>
    <mergeCell ref="J1:L3"/>
    <mergeCell ref="P1:R3"/>
    <mergeCell ref="V1:X3"/>
    <mergeCell ref="AB1:AD3"/>
    <mergeCell ref="AH1:AJ3"/>
    <mergeCell ref="S2:U3"/>
    <mergeCell ref="Y2:AA3"/>
    <mergeCell ref="AE2:AG3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FA1A-98FB-407A-A9C6-35FAFB7852A1}">
  <sheetPr>
    <tabColor rgb="FF7030A0"/>
  </sheetPr>
  <dimension ref="B2:P31"/>
  <sheetViews>
    <sheetView topLeftCell="A2" zoomScaleNormal="100" workbookViewId="0">
      <selection activeCell="L10" sqref="L10"/>
    </sheetView>
  </sheetViews>
  <sheetFormatPr defaultRowHeight="15" x14ac:dyDescent="0.25"/>
  <cols>
    <col min="3" max="3" width="11.28515625" bestFit="1" customWidth="1"/>
    <col min="7" max="7" width="11.28515625" bestFit="1" customWidth="1"/>
    <col min="13" max="13" width="11.28515625" bestFit="1" customWidth="1"/>
  </cols>
  <sheetData>
    <row r="2" spans="2:16" x14ac:dyDescent="0.25">
      <c r="B2" s="5" t="s">
        <v>131</v>
      </c>
    </row>
    <row r="3" spans="2:16" x14ac:dyDescent="0.25">
      <c r="B3" s="5"/>
    </row>
    <row r="4" spans="2:16" ht="15.75" thickBot="1" x14ac:dyDescent="0.3">
      <c r="B4" s="75"/>
      <c r="C4" s="75"/>
      <c r="D4" s="168" t="s">
        <v>98</v>
      </c>
      <c r="E4" s="169"/>
      <c r="F4" s="170"/>
      <c r="G4" s="75"/>
      <c r="H4" s="168" t="s">
        <v>98</v>
      </c>
      <c r="I4" s="169"/>
      <c r="J4" s="170"/>
      <c r="L4" s="75"/>
      <c r="M4" s="75"/>
      <c r="N4" s="168" t="s">
        <v>98</v>
      </c>
      <c r="O4" s="169"/>
      <c r="P4" s="170"/>
    </row>
    <row r="5" spans="2:16" ht="15" customHeight="1" x14ac:dyDescent="0.25">
      <c r="B5" s="76"/>
      <c r="C5" s="82" t="s">
        <v>127</v>
      </c>
      <c r="D5" s="171"/>
      <c r="E5" s="171"/>
      <c r="F5" s="171"/>
      <c r="G5" s="82" t="s">
        <v>128</v>
      </c>
      <c r="H5" s="171"/>
      <c r="I5" s="171"/>
      <c r="J5" s="172"/>
      <c r="L5" s="76"/>
      <c r="M5" s="82" t="s">
        <v>129</v>
      </c>
      <c r="N5" s="171"/>
      <c r="O5" s="171"/>
      <c r="P5" s="172"/>
    </row>
    <row r="6" spans="2:16" ht="15.75" customHeight="1" thickBot="1" x14ac:dyDescent="0.3">
      <c r="B6" s="81" t="s">
        <v>124</v>
      </c>
      <c r="C6" s="83" t="s">
        <v>2</v>
      </c>
      <c r="D6" s="77" t="s">
        <v>3</v>
      </c>
      <c r="E6" s="77" t="s">
        <v>83</v>
      </c>
      <c r="F6" s="77" t="s">
        <v>5</v>
      </c>
      <c r="G6" s="83" t="s">
        <v>2</v>
      </c>
      <c r="H6" s="78" t="s">
        <v>3</v>
      </c>
      <c r="I6" s="78" t="s">
        <v>83</v>
      </c>
      <c r="J6" s="79" t="s">
        <v>5</v>
      </c>
      <c r="L6" s="81" t="s">
        <v>124</v>
      </c>
      <c r="M6" s="106" t="s">
        <v>2</v>
      </c>
      <c r="N6" s="110" t="s">
        <v>3</v>
      </c>
      <c r="O6" s="110" t="s">
        <v>83</v>
      </c>
      <c r="P6" s="111" t="s">
        <v>5</v>
      </c>
    </row>
    <row r="7" spans="2:16" x14ac:dyDescent="0.25">
      <c r="B7" s="14" t="s">
        <v>119</v>
      </c>
      <c r="C7" s="84" t="s">
        <v>10</v>
      </c>
      <c r="D7">
        <v>0.60000000000000142</v>
      </c>
      <c r="E7">
        <v>0</v>
      </c>
      <c r="F7">
        <v>-3.7999999999999901</v>
      </c>
      <c r="G7" s="84" t="s">
        <v>50</v>
      </c>
      <c r="H7" s="16">
        <v>2.9999999999999964</v>
      </c>
      <c r="I7" s="16">
        <v>2.8999999999999986</v>
      </c>
      <c r="J7" s="21">
        <v>0</v>
      </c>
      <c r="L7" s="67" t="s">
        <v>118</v>
      </c>
      <c r="M7" s="114" t="s">
        <v>45</v>
      </c>
      <c r="N7" s="107">
        <f>'Mon Rep Base Change ALL THESIS'!AH46</f>
        <v>-0.19999999999999574</v>
      </c>
      <c r="O7" s="107">
        <f>'Mon Rep Base Change ALL THESIS'!AI46</f>
        <v>0.29999999999999716</v>
      </c>
      <c r="P7" s="108">
        <f>'Mon Rep Base Change ALL THESIS'!AJ46</f>
        <v>-2.6999999999999886</v>
      </c>
    </row>
    <row r="8" spans="2:16" x14ac:dyDescent="0.25">
      <c r="B8" s="14" t="s">
        <v>119</v>
      </c>
      <c r="C8" s="84" t="s">
        <v>11</v>
      </c>
      <c r="D8">
        <v>-1.2000000000000011</v>
      </c>
      <c r="E8">
        <v>-0.49999999999999289</v>
      </c>
      <c r="F8">
        <v>-22.900000000000002</v>
      </c>
      <c r="G8" s="84" t="s">
        <v>51</v>
      </c>
      <c r="H8">
        <v>3.7000000000000028</v>
      </c>
      <c r="I8">
        <v>3.3999999999999986</v>
      </c>
      <c r="J8" s="4">
        <v>1.1999999999999957</v>
      </c>
      <c r="L8" s="68" t="s">
        <v>118</v>
      </c>
      <c r="M8" s="30" t="s">
        <v>40</v>
      </c>
      <c r="N8" s="80">
        <f>'Mon Rep Base Change ALL THESIS'!AH42</f>
        <v>-6</v>
      </c>
      <c r="O8" s="80">
        <f>'Mon Rep Base Change ALL THESIS'!AI42</f>
        <v>-11.800000000000004</v>
      </c>
      <c r="P8" s="109">
        <f>'Mon Rep Base Change ALL THESIS'!AJ42</f>
        <v>0.10000000000000142</v>
      </c>
    </row>
    <row r="9" spans="2:16" x14ac:dyDescent="0.25">
      <c r="B9" s="14" t="s">
        <v>119</v>
      </c>
      <c r="C9" s="84" t="s">
        <v>12</v>
      </c>
      <c r="D9">
        <v>1.0000000000000036</v>
      </c>
      <c r="E9">
        <v>-0.30000000000000426</v>
      </c>
      <c r="F9">
        <v>-2.7999999999999972</v>
      </c>
      <c r="G9" s="84" t="s">
        <v>52</v>
      </c>
      <c r="H9">
        <v>2.5</v>
      </c>
      <c r="I9">
        <v>2.0999999999999943</v>
      </c>
      <c r="J9" s="4">
        <v>0.50000000000000711</v>
      </c>
      <c r="L9" s="69" t="s">
        <v>118</v>
      </c>
      <c r="M9" s="23" t="s">
        <v>27</v>
      </c>
      <c r="N9" s="80">
        <f>'Mon Rep Base Change ALL THESIS'!AH27</f>
        <v>1.6999999999999993</v>
      </c>
      <c r="O9" s="80">
        <f>'Mon Rep Base Change ALL THESIS'!AI27</f>
        <v>0.89999999999999858</v>
      </c>
      <c r="P9" s="109">
        <f>'Mon Rep Base Change ALL THESIS'!AJ27</f>
        <v>-2.7999999999999972</v>
      </c>
    </row>
    <row r="10" spans="2:16" ht="15.75" thickBot="1" x14ac:dyDescent="0.3">
      <c r="B10" s="14" t="s">
        <v>119</v>
      </c>
      <c r="C10" s="84" t="s">
        <v>13</v>
      </c>
      <c r="D10">
        <v>0.39999999999999858</v>
      </c>
      <c r="E10">
        <v>-0.19999999999999574</v>
      </c>
      <c r="F10">
        <v>-0.5</v>
      </c>
      <c r="G10" s="84" t="s">
        <v>53</v>
      </c>
      <c r="H10">
        <v>1.4000000000000057</v>
      </c>
      <c r="I10">
        <v>2.6999999999999957</v>
      </c>
      <c r="J10" s="4">
        <v>0.80000000000000426</v>
      </c>
      <c r="L10" s="69" t="s">
        <v>119</v>
      </c>
      <c r="M10" s="115" t="s">
        <v>16</v>
      </c>
      <c r="N10" s="112">
        <f>'Mon Rep Base Change ALL THESIS'!AH16</f>
        <v>0.5</v>
      </c>
      <c r="O10" s="112" t="str">
        <f>'Mon Rep Base Change ALL THESIS'!AI16</f>
        <v>NA</v>
      </c>
      <c r="P10" s="113">
        <f>'Mon Rep Base Change ALL THESIS'!AJ16</f>
        <v>-0.39999999999999858</v>
      </c>
    </row>
    <row r="11" spans="2:16" x14ac:dyDescent="0.25">
      <c r="B11" s="14" t="s">
        <v>119</v>
      </c>
      <c r="C11" s="84" t="s">
        <v>14</v>
      </c>
      <c r="D11">
        <v>-1.8000000000000007</v>
      </c>
      <c r="E11">
        <v>0.10000000000000853</v>
      </c>
      <c r="F11">
        <v>-2.3999999999999986</v>
      </c>
      <c r="G11" s="84" t="s">
        <v>54</v>
      </c>
      <c r="H11">
        <v>3.4000000000000057</v>
      </c>
      <c r="I11">
        <v>2.6000000000000014</v>
      </c>
      <c r="J11" s="4">
        <v>-1.3999999999999986</v>
      </c>
    </row>
    <row r="12" spans="2:16" x14ac:dyDescent="0.25">
      <c r="B12" s="14" t="s">
        <v>119</v>
      </c>
      <c r="C12" s="84" t="s">
        <v>15</v>
      </c>
      <c r="D12">
        <v>0.69999999999999929</v>
      </c>
      <c r="E12">
        <v>0.30000000000000426</v>
      </c>
      <c r="F12">
        <v>0.69999999999999574</v>
      </c>
      <c r="G12" s="88"/>
      <c r="J12" s="4"/>
    </row>
    <row r="13" spans="2:16" x14ac:dyDescent="0.25">
      <c r="B13" s="14" t="s">
        <v>119</v>
      </c>
      <c r="C13" s="85" t="s">
        <v>19</v>
      </c>
      <c r="D13" s="16">
        <v>2.4999999999999964</v>
      </c>
      <c r="E13" s="16">
        <v>-0.89999999999999858</v>
      </c>
      <c r="F13" s="16">
        <v>-1.2000000000000028</v>
      </c>
      <c r="G13" s="84" t="s">
        <v>20</v>
      </c>
      <c r="H13" s="16">
        <v>-1.6999999999999993</v>
      </c>
      <c r="I13" s="16">
        <v>-7.5999999999999943</v>
      </c>
      <c r="J13" s="21">
        <v>-5.3000000000000043</v>
      </c>
    </row>
    <row r="14" spans="2:16" x14ac:dyDescent="0.25">
      <c r="B14" s="14" t="s">
        <v>119</v>
      </c>
      <c r="C14" s="84" t="s">
        <v>21</v>
      </c>
      <c r="D14">
        <v>4.1000000000000014</v>
      </c>
      <c r="E14">
        <v>6.4000000000000057</v>
      </c>
      <c r="F14">
        <v>-12.699999999999996</v>
      </c>
      <c r="G14" s="84" t="s">
        <v>56</v>
      </c>
      <c r="H14">
        <v>2.5</v>
      </c>
      <c r="I14">
        <v>2</v>
      </c>
      <c r="J14" s="4">
        <v>1.0999999999999943</v>
      </c>
    </row>
    <row r="15" spans="2:16" x14ac:dyDescent="0.25">
      <c r="B15" s="14" t="s">
        <v>119</v>
      </c>
      <c r="C15" s="84" t="s">
        <v>55</v>
      </c>
      <c r="D15">
        <v>3.5999999999999979</v>
      </c>
      <c r="E15">
        <v>1.2000000000000028</v>
      </c>
      <c r="F15">
        <v>2.3999999999999986</v>
      </c>
      <c r="G15" s="84" t="s">
        <v>57</v>
      </c>
      <c r="H15">
        <v>1.5999999999999979</v>
      </c>
      <c r="I15">
        <v>12.699999999999996</v>
      </c>
      <c r="J15" s="4">
        <v>-1.9000000000000057</v>
      </c>
    </row>
    <row r="16" spans="2:16" x14ac:dyDescent="0.25">
      <c r="B16" s="14" t="s">
        <v>119</v>
      </c>
      <c r="C16" s="84" t="s">
        <v>22</v>
      </c>
      <c r="D16">
        <v>1.1999999999999993</v>
      </c>
      <c r="E16">
        <v>0.79999999999999716</v>
      </c>
      <c r="F16">
        <v>-2.2000000000000028</v>
      </c>
      <c r="G16" s="84" t="s">
        <v>58</v>
      </c>
      <c r="H16">
        <v>3.1000000000000014</v>
      </c>
      <c r="I16">
        <v>1.4000000000000057</v>
      </c>
      <c r="J16" s="4">
        <v>0.20000000000000284</v>
      </c>
    </row>
    <row r="17" spans="2:11" x14ac:dyDescent="0.25">
      <c r="B17" s="14" t="s">
        <v>119</v>
      </c>
      <c r="C17" s="84" t="s">
        <v>23</v>
      </c>
      <c r="D17">
        <v>-1.5</v>
      </c>
      <c r="E17">
        <v>0.80000000000000426</v>
      </c>
      <c r="F17">
        <v>-2.7000000000000028</v>
      </c>
      <c r="G17" s="89"/>
      <c r="J17" s="4"/>
    </row>
    <row r="18" spans="2:11" ht="15.75" thickBot="1" x14ac:dyDescent="0.3">
      <c r="B18" s="14" t="s">
        <v>119</v>
      </c>
      <c r="C18" s="84" t="s">
        <v>24</v>
      </c>
      <c r="D18">
        <v>-0.49999999999999645</v>
      </c>
      <c r="E18">
        <v>0.99999999999999289</v>
      </c>
      <c r="F18">
        <v>-4.1000000000000014</v>
      </c>
      <c r="G18" s="89"/>
      <c r="J18" s="4"/>
    </row>
    <row r="19" spans="2:11" ht="45.75" thickBot="1" x14ac:dyDescent="0.3">
      <c r="B19" s="91" t="s">
        <v>125</v>
      </c>
      <c r="C19" s="92"/>
      <c r="D19" s="103">
        <f>AVERAGE(D7:D18)</f>
        <v>0.7583333333333333</v>
      </c>
      <c r="E19" s="99">
        <f t="shared" ref="E19:F19" si="0">AVERAGE(E7:E18)</f>
        <v>0.72500000000000198</v>
      </c>
      <c r="F19" s="93">
        <f t="shared" si="0"/>
        <v>-4.3500000000000005</v>
      </c>
      <c r="G19" s="98"/>
      <c r="H19" s="103">
        <f>AVERAGE(H7:H18)</f>
        <v>2.1666666666666679</v>
      </c>
      <c r="I19" s="99">
        <f t="shared" ref="I19" si="1">AVERAGE(I7:I18)</f>
        <v>2.4666666666666663</v>
      </c>
      <c r="J19" s="93">
        <f t="shared" ref="J19" si="2">AVERAGE(J7:J18)</f>
        <v>-0.53333333333333377</v>
      </c>
      <c r="K19" s="38"/>
    </row>
    <row r="20" spans="2:11" x14ac:dyDescent="0.25">
      <c r="B20" s="86" t="s">
        <v>118</v>
      </c>
      <c r="C20" s="84" t="s">
        <v>28</v>
      </c>
      <c r="D20">
        <v>2.3000000000000007</v>
      </c>
      <c r="E20">
        <v>0.39999999999999858</v>
      </c>
      <c r="F20">
        <v>-0.70000000000000284</v>
      </c>
      <c r="G20" s="84" t="s">
        <v>59</v>
      </c>
      <c r="H20">
        <v>3.3000000000000007</v>
      </c>
      <c r="I20">
        <v>3.5</v>
      </c>
      <c r="J20" s="4">
        <v>1.2000000000000028</v>
      </c>
    </row>
    <row r="21" spans="2:11" x14ac:dyDescent="0.25">
      <c r="B21" s="86" t="s">
        <v>118</v>
      </c>
      <c r="C21" s="87" t="s">
        <v>29</v>
      </c>
      <c r="D21" s="29">
        <v>4.1999999999999993</v>
      </c>
      <c r="E21" s="29">
        <v>7.7999999999999972</v>
      </c>
      <c r="F21" s="29">
        <v>0</v>
      </c>
      <c r="G21" s="84" t="s">
        <v>32</v>
      </c>
      <c r="H21" s="29">
        <v>5.2999999999999972</v>
      </c>
      <c r="I21" s="29">
        <v>0.79999999999999716</v>
      </c>
      <c r="J21" s="34">
        <v>-3.6999999999999957</v>
      </c>
    </row>
    <row r="22" spans="2:11" x14ac:dyDescent="0.25">
      <c r="B22" s="86" t="s">
        <v>118</v>
      </c>
      <c r="C22" s="85" t="s">
        <v>30</v>
      </c>
      <c r="D22">
        <v>-0.5</v>
      </c>
      <c r="E22">
        <v>-0.70000000000000284</v>
      </c>
      <c r="F22">
        <v>6.3000000000000043</v>
      </c>
      <c r="G22" s="85" t="s">
        <v>60</v>
      </c>
      <c r="H22" s="16">
        <v>4.8000000000000007</v>
      </c>
      <c r="I22" s="16">
        <v>6.2000000000000028</v>
      </c>
      <c r="J22" s="21">
        <v>2</v>
      </c>
    </row>
    <row r="23" spans="2:11" x14ac:dyDescent="0.25">
      <c r="B23" s="86" t="s">
        <v>118</v>
      </c>
      <c r="C23" s="84" t="s">
        <v>31</v>
      </c>
      <c r="D23">
        <v>1.6999999999999993</v>
      </c>
      <c r="E23">
        <v>-1.3000000000000043</v>
      </c>
      <c r="F23">
        <v>15.399999999999999</v>
      </c>
      <c r="G23" s="84" t="s">
        <v>61</v>
      </c>
      <c r="H23">
        <v>5.3000000000000007</v>
      </c>
      <c r="I23">
        <v>4.9000000000000057</v>
      </c>
      <c r="J23" s="4">
        <v>-2.2999999999999972</v>
      </c>
    </row>
    <row r="24" spans="2:11" x14ac:dyDescent="0.25">
      <c r="B24" s="86" t="s">
        <v>118</v>
      </c>
      <c r="C24" s="87" t="s">
        <v>33</v>
      </c>
      <c r="D24">
        <v>3</v>
      </c>
      <c r="E24">
        <v>-4.8999999999999986</v>
      </c>
      <c r="F24" s="29">
        <v>-11.5</v>
      </c>
      <c r="G24" s="87" t="s">
        <v>62</v>
      </c>
      <c r="H24" s="29">
        <v>2.3999999999999986</v>
      </c>
      <c r="I24" s="29">
        <v>3.8999999999999986</v>
      </c>
      <c r="J24" s="34">
        <v>11.399999999999999</v>
      </c>
    </row>
    <row r="25" spans="2:11" x14ac:dyDescent="0.25">
      <c r="B25" s="86" t="s">
        <v>118</v>
      </c>
      <c r="C25" s="85" t="s">
        <v>36</v>
      </c>
      <c r="D25" s="16">
        <v>-1.1000000000000014</v>
      </c>
      <c r="E25" s="20">
        <v>-1.1999999999999957</v>
      </c>
      <c r="F25" s="16">
        <v>-4.5</v>
      </c>
      <c r="G25" s="85" t="s">
        <v>38</v>
      </c>
      <c r="H25" s="16">
        <v>1.8999999999999986</v>
      </c>
      <c r="I25" s="16">
        <v>1.8000000000000043</v>
      </c>
      <c r="J25" s="21">
        <v>-4</v>
      </c>
    </row>
    <row r="26" spans="2:11" x14ac:dyDescent="0.25">
      <c r="B26" s="86" t="s">
        <v>118</v>
      </c>
      <c r="C26" s="84" t="s">
        <v>37</v>
      </c>
      <c r="D26">
        <v>8.5</v>
      </c>
      <c r="E26" s="3">
        <v>-2</v>
      </c>
      <c r="F26">
        <v>-0.10000000000000853</v>
      </c>
      <c r="G26" s="84" t="s">
        <v>63</v>
      </c>
      <c r="H26">
        <v>-1.6999999999999993</v>
      </c>
      <c r="I26">
        <v>-0.5</v>
      </c>
      <c r="J26" s="4">
        <v>1.7000000000000028</v>
      </c>
    </row>
    <row r="27" spans="2:11" x14ac:dyDescent="0.25">
      <c r="B27" s="86" t="s">
        <v>118</v>
      </c>
      <c r="C27" s="84" t="s">
        <v>39</v>
      </c>
      <c r="D27" s="29">
        <v>-4.6999999999999993</v>
      </c>
      <c r="E27" s="33">
        <v>-9.9999999999994316E-2</v>
      </c>
      <c r="F27" s="29">
        <v>3.1000000000000014</v>
      </c>
      <c r="G27" s="88"/>
      <c r="H27" s="29"/>
      <c r="I27" s="29"/>
      <c r="J27" s="34"/>
    </row>
    <row r="28" spans="2:11" x14ac:dyDescent="0.25">
      <c r="B28" s="86" t="s">
        <v>118</v>
      </c>
      <c r="C28" s="85" t="s">
        <v>43</v>
      </c>
      <c r="D28">
        <v>0.20000000000000284</v>
      </c>
      <c r="E28">
        <v>-1.1000000000000014</v>
      </c>
      <c r="F28" s="16">
        <v>3.2999999999999972</v>
      </c>
      <c r="G28" s="90"/>
      <c r="J28" s="4"/>
    </row>
    <row r="29" spans="2:11" ht="15.75" thickBot="1" x14ac:dyDescent="0.3">
      <c r="B29" s="86" t="s">
        <v>118</v>
      </c>
      <c r="C29" s="84" t="s">
        <v>44</v>
      </c>
      <c r="D29">
        <v>4</v>
      </c>
      <c r="E29">
        <v>-4.2999999999999972</v>
      </c>
      <c r="F29">
        <v>-1.4000000000000057</v>
      </c>
      <c r="G29" s="89"/>
      <c r="J29" s="4"/>
    </row>
    <row r="30" spans="2:11" ht="45.75" thickBot="1" x14ac:dyDescent="0.3">
      <c r="B30" s="95" t="s">
        <v>126</v>
      </c>
      <c r="C30" s="96"/>
      <c r="D30" s="101">
        <f>AVERAGE(D20:D29)</f>
        <v>1.7600000000000002</v>
      </c>
      <c r="E30" s="100">
        <f t="shared" ref="E30:F30" si="3">AVERAGE(E20:E29)</f>
        <v>-0.73999999999999988</v>
      </c>
      <c r="F30" s="102">
        <f t="shared" si="3"/>
        <v>0.98999999999999844</v>
      </c>
      <c r="G30" s="97"/>
      <c r="H30" s="105">
        <f>AVERAGE(H20:H29)</f>
        <v>3.0428571428571423</v>
      </c>
      <c r="I30" s="104">
        <f t="shared" ref="I30" si="4">AVERAGE(I20:I29)</f>
        <v>2.9428571428571439</v>
      </c>
      <c r="J30" s="94">
        <f t="shared" ref="J30" si="5">AVERAGE(J20:J29)</f>
        <v>0.90000000000000158</v>
      </c>
      <c r="K30" s="38"/>
    </row>
    <row r="31" spans="2:11" x14ac:dyDescent="0.25">
      <c r="B31" s="173" t="s">
        <v>130</v>
      </c>
      <c r="C31" s="173"/>
      <c r="D31" s="173"/>
      <c r="E31" s="173"/>
      <c r="F31" s="173"/>
      <c r="G31" s="116"/>
      <c r="H31" s="116"/>
      <c r="I31" s="116"/>
      <c r="J31" s="116"/>
    </row>
  </sheetData>
  <mergeCells count="4">
    <mergeCell ref="N4:P5"/>
    <mergeCell ref="B31:F31"/>
    <mergeCell ref="D4:F5"/>
    <mergeCell ref="H4:J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32E5-38D5-4652-A8DB-5097FC6400AF}">
  <dimension ref="A1:Q19"/>
  <sheetViews>
    <sheetView workbookViewId="0">
      <selection activeCell="H36" sqref="H3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111</v>
      </c>
    </row>
    <row r="3" spans="1:17" x14ac:dyDescent="0.25">
      <c r="A3" s="20"/>
      <c r="B3" s="174" t="s">
        <v>100</v>
      </c>
      <c r="C3" s="178" t="s">
        <v>112</v>
      </c>
      <c r="D3" s="180"/>
      <c r="E3" s="181"/>
      <c r="F3" s="177" t="s">
        <v>113</v>
      </c>
      <c r="G3" s="178"/>
      <c r="H3" s="179"/>
      <c r="I3" s="177" t="s">
        <v>114</v>
      </c>
      <c r="J3" s="178"/>
      <c r="K3" s="179"/>
      <c r="L3" s="177" t="s">
        <v>115</v>
      </c>
      <c r="M3" s="178"/>
      <c r="N3" s="179"/>
      <c r="O3" s="177" t="s">
        <v>116</v>
      </c>
      <c r="P3" s="178"/>
      <c r="Q3" s="179"/>
    </row>
    <row r="4" spans="1:17" x14ac:dyDescent="0.25">
      <c r="A4" s="3"/>
      <c r="B4" s="175"/>
      <c r="C4" s="157" t="s">
        <v>106</v>
      </c>
      <c r="D4" s="157"/>
      <c r="E4" s="158"/>
      <c r="F4" s="157" t="s">
        <v>106</v>
      </c>
      <c r="G4" s="157"/>
      <c r="H4" s="158"/>
      <c r="I4" s="157" t="s">
        <v>106</v>
      </c>
      <c r="J4" s="157"/>
      <c r="K4" s="158"/>
      <c r="L4" s="157" t="s">
        <v>106</v>
      </c>
      <c r="M4" s="157"/>
      <c r="N4" s="158"/>
      <c r="O4" s="157" t="s">
        <v>106</v>
      </c>
      <c r="P4" s="157"/>
      <c r="Q4" s="158"/>
    </row>
    <row r="5" spans="1:17" s="5" customFormat="1" x14ac:dyDescent="0.25">
      <c r="A5" s="12" t="s">
        <v>82</v>
      </c>
      <c r="B5" s="176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13" t="s">
        <v>109</v>
      </c>
      <c r="I5" s="15" t="s">
        <v>107</v>
      </c>
      <c r="J5" s="5" t="s">
        <v>108</v>
      </c>
      <c r="K5" s="13" t="s">
        <v>109</v>
      </c>
      <c r="L5" s="15" t="s">
        <v>107</v>
      </c>
      <c r="M5" s="5" t="s">
        <v>108</v>
      </c>
      <c r="N5" s="13" t="s">
        <v>109</v>
      </c>
      <c r="O5" s="15" t="s">
        <v>107</v>
      </c>
      <c r="P5" s="5" t="s">
        <v>108</v>
      </c>
      <c r="Q5" s="13" t="s">
        <v>109</v>
      </c>
    </row>
    <row r="6" spans="1:17" x14ac:dyDescent="0.25">
      <c r="A6" s="9" t="s">
        <v>94</v>
      </c>
      <c r="B6" s="14">
        <v>4</v>
      </c>
      <c r="C6" s="38">
        <f>AVERAGE('Mon Rep Base Change ALL'!I51:I54,'Mon Rep Base Change ALL'!O51:O54,'Mon Rep Base Change ALL'!U51:U54)</f>
        <v>-0.69999999999999862</v>
      </c>
      <c r="D6" s="38">
        <f>AVERAGE('Mon Rep Base Change ALL'!J51:J54,'Mon Rep Base Change ALL'!P51:P54,'Mon Rep Base Change ALL'!V51:V54)</f>
        <v>-0.76666666666666694</v>
      </c>
      <c r="E6" s="38">
        <f>AVERAGE('Mon Rep Base Change ALL'!K51:K54,'Mon Rep Base Change ALL'!Q51:Q54,'Mon Rep Base Change ALL'!W51:W54)</f>
        <v>0.84166666666666801</v>
      </c>
      <c r="F6" s="20">
        <f>MEDIAN('Mon Rep Base Change ALL'!I51:I54,'Mon Rep Base Change ALL'!O51:O54,'Mon Rep Base Change ALL'!U51:U54)</f>
        <v>-9.9999999999994316E-2</v>
      </c>
      <c r="G6" s="16">
        <f>MEDIAN('Mon Rep Base Change ALL'!J51:J54,'Mon Rep Base Change ALL'!P51:P54,'Mon Rep Base Change ALL'!V51:V54)</f>
        <v>-0.20000000000000284</v>
      </c>
      <c r="H6" s="16">
        <f>MEDIAN('Mon Rep Base Change ALL'!K51:K54,'Mon Rep Base Change ALL'!Q51:Q54,'Mon Rep Base Change ALL'!W51:W54)</f>
        <v>0.20000000000000284</v>
      </c>
      <c r="I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J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K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L6" s="20">
        <f>MIN('Mon Rep Base Change ALL'!$I51:$I54,'Mon Rep Base Change ALL'!$O51:$O54,'Mon Rep Base Change ALL'!$U51:$U54)</f>
        <v>-3</v>
      </c>
      <c r="M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N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O6" s="20">
        <f>MAX('Mon Rep Base Change ALL'!$I51:$I54,'Mon Rep Base Change ALL'!$O51:$O54,'Mon Rep Base Change ALL'!$U51:$U54)</f>
        <v>0.40000000000000213</v>
      </c>
      <c r="P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Q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7" x14ac:dyDescent="0.25">
      <c r="A7" s="9" t="s">
        <v>92</v>
      </c>
      <c r="B7" s="14">
        <v>5</v>
      </c>
      <c r="C7" s="38">
        <f>AVERAGE('Mon Rep Base Change ALL'!I44:I48,'Mon Rep Base Change ALL'!O44:O48,'Mon Rep Base Change ALL'!U44:U49)</f>
        <v>0.91874999999999862</v>
      </c>
      <c r="D7" s="38">
        <f>AVERAGE('Mon Rep Base Change ALL'!J44:J48,'Mon Rep Base Change ALL'!P44:P48,'Mon Rep Base Change ALL'!V44:V49)</f>
        <v>-2.8374999999999995</v>
      </c>
      <c r="E7" s="38">
        <f>AVERAGE('Mon Rep Base Change ALL'!K44:K48,'Mon Rep Base Change ALL'!Q44:Q48,'Mon Rep Base Change ALL'!W44:W49)</f>
        <v>0.93124999999999858</v>
      </c>
      <c r="F7" s="3">
        <f>MEDIAN('Mon Rep Base Change ALL'!I44:I48,'Mon Rep Base Change ALL'!O44:O48,'Mon Rep Base Change ALL'!U44:U48)</f>
        <v>-0.20000000000000284</v>
      </c>
      <c r="G7">
        <f>MEDIAN('Mon Rep Base Change ALL'!J44:J48,'Mon Rep Base Change ALL'!P44:P48,'Mon Rep Base Change ALL'!V44:V48)</f>
        <v>-0.89999999999999858</v>
      </c>
      <c r="H7">
        <f>MEDIAN('Mon Rep Base Change ALL'!K44:K48,'Mon Rep Base Change ALL'!Q44:Q48,'Mon Rep Base Change ALL'!W44:W48)</f>
        <v>1</v>
      </c>
      <c r="I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J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K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L7" s="3">
        <f>MIN('Mon Rep Base Change ALL'!$I$44:L48,'Mon Rep Base Change ALL'!$O44:$O48,'Mon Rep Base Change ALL'!$U44:$U48)</f>
        <v>-10.500000000000007</v>
      </c>
      <c r="M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N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O7" s="44">
        <f>MAX('Mon Rep Base Change ALL'!$I44:$I48,'Mon Rep Base Change ALL'!$O44:$O48,'Mon Rep Base Change ALL'!$U44:$U48)</f>
        <v>13.500000000000002</v>
      </c>
      <c r="P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Q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7" x14ac:dyDescent="0.25">
      <c r="A8" s="9" t="s">
        <v>90</v>
      </c>
      <c r="B8" s="14">
        <v>8</v>
      </c>
      <c r="C8" s="38">
        <f>AVERAGE('Mon Rep Base Change ALL'!I34:I41,'Mon Rep Base Change ALL'!O34:O41,'Mon Rep Base Change ALL'!U34:U41)</f>
        <v>2.1</v>
      </c>
      <c r="D8" s="38">
        <f>AVERAGE('Mon Rep Base Change ALL'!J34:J41,'Mon Rep Base Change ALL'!P34:P41,'Mon Rep Base Change ALL'!V34:V41)</f>
        <v>1.7291666666666672</v>
      </c>
      <c r="E8" s="38">
        <f>AVERAGE('Mon Rep Base Change ALL'!K34:K41,'Mon Rep Base Change ALL'!Q34:Q41,'Mon Rep Base Change ALL'!W34:W41)</f>
        <v>2.4583333333333344</v>
      </c>
      <c r="F8" s="3">
        <f>MEDIAN('Mon Rep Base Change ALL'!I34:I41,'Mon Rep Base Change ALL'!O34:O41,'Mon Rep Base Change ALL'!U34:U41)</f>
        <v>1.75</v>
      </c>
      <c r="G8">
        <f>MEDIAN('Mon Rep Base Change ALL'!J34:J41,'Mon Rep Base Change ALL'!P34:P41,'Mon Rep Base Change ALL'!V34:V41)</f>
        <v>1.3500000000000014</v>
      </c>
      <c r="H8">
        <f>MEDIAN('Mon Rep Base Change ALL'!K34:K41,'Mon Rep Base Change ALL'!Q34:Q41,'Mon Rep Base Change ALL'!W34:W41)</f>
        <v>2.5500000000000007</v>
      </c>
      <c r="I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J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K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L8" s="3">
        <f>MIN(('Mon Rep Base Change ALL'!$I34:$I41,'Mon Rep Base Change ALL'!$O34:$O41,'Mon Rep Base Change ALL'!$U34:$U41))</f>
        <v>-0.5</v>
      </c>
      <c r="M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N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O8" s="3">
        <f>MAX('Mon Rep Base Change ALL'!$I34:$I41,'Mon Rep Base Change ALL'!$O34:$O41,'Mon Rep Base Change ALL'!$U34:$U41)</f>
        <v>5.1999999999999993</v>
      </c>
      <c r="P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Q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7" x14ac:dyDescent="0.25">
      <c r="A9" s="9" t="s">
        <v>89</v>
      </c>
      <c r="B9" s="14">
        <v>3</v>
      </c>
      <c r="C9" s="38">
        <f>AVERAGE('Mon Rep Base Change ALL'!I31:I32,'Mon Rep Base Change ALL'!O31:O33,'Mon Rep Base Change ALL'!U31:U33)</f>
        <v>2.6124999999999998</v>
      </c>
      <c r="D9" s="38">
        <f>AVERAGE('Mon Rep Base Change ALL'!J31:J32,'Mon Rep Base Change ALL'!P31:P33,'Mon Rep Base Change ALL'!V31:V33)</f>
        <v>1.6374999999999975</v>
      </c>
      <c r="E9" s="38">
        <f>AVERAGE('Mon Rep Base Change ALL'!K31:K32,'Mon Rep Base Change ALL'!Q31:Q33,'Mon Rep Base Change ALL'!W31:W33)</f>
        <v>1.8874999999999984</v>
      </c>
      <c r="F9" s="3">
        <f>MEDIAN('Mon Rep Base Change ALL'!I31:I33,'Mon Rep Base Change ALL'!O31:O33,'Mon Rep Base Change ALL'!U31:U33)</f>
        <v>2.0999999999999996</v>
      </c>
      <c r="G9">
        <f>MEDIAN('Mon Rep Base Change ALL'!J31:J33,'Mon Rep Base Change ALL'!P31:P33,'Mon Rep Base Change ALL'!V31:V33)</f>
        <v>1.3499999999999979</v>
      </c>
      <c r="H9">
        <f>MEDIAN('Mon Rep Base Change ALL'!K31:K33,'Mon Rep Base Change ALL'!Q31:Q33,'Mon Rep Base Change ALL'!W31:W33)</f>
        <v>1.5999999999999979</v>
      </c>
      <c r="I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J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K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L9" s="3">
        <f>MIN(('Mon Rep Base Change ALL'!$I31:$I33,'Mon Rep Base Change ALL'!$O31:$O33,'Mon Rep Base Change ALL'!$U31:$U33))</f>
        <v>0.59999999999999787</v>
      </c>
      <c r="M9">
        <f>MAX('Mon Rep Base Change ALL'!M31:M33,'Mon Rep Base Change ALL'!S31:S33,'Mon Rep Base Change ALL'!Y31:Y33)-MIN(('Mon Rep Base Change ALL'!M31:M33,'Mon Rep Base Change ALL'!S31:S33,'Mon Rep Base Change ALL'!Y31:Y33))</f>
        <v>15</v>
      </c>
      <c r="N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O9" s="3">
        <f>MAX('Mon Rep Base Change ALL'!$I31:$I33,'Mon Rep Base Change ALL'!$O31:$O33,'Mon Rep Base Change ALL'!$U31:$U33)</f>
        <v>7.6000000000000014</v>
      </c>
      <c r="P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Q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7" x14ac:dyDescent="0.25">
      <c r="A10" s="9" t="s">
        <v>88</v>
      </c>
      <c r="B10" s="14">
        <v>2</v>
      </c>
      <c r="C10">
        <f>AVERAGE('Mon Rep Base Change ALL'!I29:I30,'Mon Rep Base Change ALL'!O29:O30,'Mon Rep Base Change ALL'!U29:U30)</f>
        <v>1.1499999999999997</v>
      </c>
      <c r="D10">
        <f>AVERAGE('Mon Rep Base Change ALL'!J29:J30,'Mon Rep Base Change ALL'!P29:P30,'Mon Rep Base Change ALL'!V29:V30)</f>
        <v>1.75</v>
      </c>
      <c r="E10" s="38">
        <f>AVERAGE('Mon Rep Base Change ALL'!K29:K30,'Mon Rep Base Change ALL'!Q29:Q30,'Mon Rep Base Change ALL'!W29:W30)</f>
        <v>-0.5666666666666641</v>
      </c>
      <c r="F10" s="3">
        <f>MEDIAN('Mon Rep Base Change ALL'!I29:I30,'Mon Rep Base Change ALL'!O29:O30,'Mon Rep Base Change ALL'!U29:U30)</f>
        <v>0.84999999999999787</v>
      </c>
      <c r="G10">
        <f>MEDIAN('Mon Rep Base Change ALL'!J29:J30,'Mon Rep Base Change ALL'!P29:P30,'Mon Rep Base Change ALL'!V29:V30)</f>
        <v>0.94999999999999574</v>
      </c>
      <c r="H10">
        <f>MEDIAN('Mon Rep Base Change ALL'!K29:K30,'Mon Rep Base Change ALL'!Q29:Q30,'Mon Rep Base Change ALL'!W29:W30)</f>
        <v>-1.1499999999999986</v>
      </c>
      <c r="I10" s="3">
        <f>MAX('Mon Rep Base Change ALL'!$I29:$I30,'Mon Rep Base Change ALL'!$O29:$O30,'Mon Rep Base Change ALL'!$U29:$U30)-MIN(('Mon Rep Base Change ALL'!$I29:$I30,'Mon Rep Base Change ALL'!$O29:$O30,'Mon Rep Base Change ALL'!$U29:$U30))</f>
        <v>1.9000000000000021</v>
      </c>
      <c r="J10">
        <f>MAX('Mon Rep Base Change ALL'!$J29:$J30,'Mon Rep Base Change ALL'!$P29:$P30,'Mon Rep Base Change ALL'!$V29:$V30)-MIN(('Mon Rep Base Change ALL'!$J29:$J30,'Mon Rep Base Change ALL'!$P29:$P30,'Mon Rep Base Change ALL'!$V29:$V30))</f>
        <v>9.6999999999999957</v>
      </c>
      <c r="K10" s="4">
        <f>MAX('Mon Rep Base Change ALL'!K29:K30,'Mon Rep Base Change ALL'!Q29:Q30,'Mon Rep Base Change ALL'!W29:W30)-MIN(('Mon Rep Base Change ALL'!K29:K30,'Mon Rep Base Change ALL'!Q29:Q30,'Mon Rep Base Change ALL'!W29:W30))</f>
        <v>4.1000000000000085</v>
      </c>
      <c r="L10" s="3">
        <f>MIN(('Mon Rep Base Change ALL'!$I29:$I30,'Mon Rep Base Change ALL'!$O29:$O30,'Mon Rep Base Change ALL'!$U29:$U30))</f>
        <v>0.39999999999999858</v>
      </c>
      <c r="M10">
        <f>MAX('Mon Rep Base Change ALL'!M29:M30,'Mon Rep Base Change ALL'!S29:S30,'Mon Rep Base Change ALL'!Y29:Y30)-MIN(('Mon Rep Base Change ALL'!M29:M30,'Mon Rep Base Change ALL'!S29:S30,'Mon Rep Base Change ALL'!Y29:Y30))</f>
        <v>10.899999999999999</v>
      </c>
      <c r="N10" s="4">
        <f>MAX('Mon Rep Base Change ALL'!N29:N30,'Mon Rep Base Change ALL'!T29:T30,'Mon Rep Base Change ALL'!Z29:Z30)-MIN(('Mon Rep Base Change ALL'!N29:N30,'Mon Rep Base Change ALL'!T29:T30,'Mon Rep Base Change ALL'!Z29:Z30))</f>
        <v>12.700000000000003</v>
      </c>
      <c r="O10" s="3">
        <f>MAX('Mon Rep Base Change ALL'!$I29:$I30,'Mon Rep Base Change ALL'!$O29:$O30,'Mon Rep Base Change ALL'!$U29:$U30)</f>
        <v>2.3000000000000007</v>
      </c>
      <c r="P10">
        <f>MAX('Mon Rep Base Change ALL'!P29:P30,'Mon Rep Base Change ALL'!V29:V30,'Mon Rep Base Change ALL'!AB29:AB30)-MIN(('Mon Rep Base Change ALL'!P29:P30,'Mon Rep Base Change ALL'!V29:V30,'Mon Rep Base Change ALL'!AB29:AB30))</f>
        <v>10.299999999999997</v>
      </c>
      <c r="Q10" s="4">
        <f>MAX('Mon Rep Base Change ALL'!Q29:Q30,'Mon Rep Base Change ALL'!W29:W30,'Mon Rep Base Change ALL'!AC29:AC30)-MIN(('Mon Rep Base Change ALL'!Q29:Q30,'Mon Rep Base Change ALL'!W29:W30,'Mon Rep Base Change ALL'!AC29:AC30))</f>
        <v>12.700000000000003</v>
      </c>
    </row>
    <row r="11" spans="1:17" x14ac:dyDescent="0.25">
      <c r="A11" s="9" t="s">
        <v>87</v>
      </c>
      <c r="B11" s="14">
        <v>10</v>
      </c>
      <c r="C11" s="38">
        <f>AVERAGE('Mon Rep Base Change ALL'!I19:I28,'Mon Rep Base Change ALL'!O19:O28,'Mon Rep Base Change ALL'!U19:U28)</f>
        <v>1.513333333333333</v>
      </c>
      <c r="D11" s="38">
        <f>AVERAGE('Mon Rep Base Change ALL'!J19:J28,'Mon Rep Base Change ALL'!P19:P28,'Mon Rep Base Change ALL'!V19:V28)</f>
        <v>2.066666666666666</v>
      </c>
      <c r="E11" s="38">
        <f>AVERAGE('Mon Rep Base Change ALL'!K19:K28,'Mon Rep Base Change ALL'!Q19:Q28,'Mon Rep Base Change ALL'!W19:W28)</f>
        <v>0.35666666666666508</v>
      </c>
      <c r="F11" s="3">
        <f>MEDIAN('Mon Rep Base Change ALL'!I19:I28,'Mon Rep Base Change ALL'!O19:O28,'Mon Rep Base Change ALL'!U19:U28)</f>
        <v>2</v>
      </c>
      <c r="G11">
        <f>MEDIAN('Mon Rep Base Change ALL'!J19:J28,'Mon Rep Base Change ALL'!P19:P28,'Mon Rep Base Change ALL'!V19:V28)</f>
        <v>2.25</v>
      </c>
      <c r="H11">
        <f>MEDIAN('Mon Rep Base Change ALL'!K19:K28,'Mon Rep Base Change ALL'!Q19:Q28,'Mon Rep Base Change ALL'!W19:W28)</f>
        <v>2.3999999999999986</v>
      </c>
      <c r="I11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J11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K11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L11" s="3">
        <f>MIN(('Mon Rep Base Change ALL'!$I19:$I28,'Mon Rep Base Change ALL'!$O19:$O28,'Mon Rep Base Change ALL'!$U19:$U28))</f>
        <v>-1.7999999999999972</v>
      </c>
      <c r="M11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N11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O11" s="3">
        <f>MAX('Mon Rep Base Change ALL'!$I19:$I28,'Mon Rep Base Change ALL'!$O19:$O28,'Mon Rep Base Change ALL'!$U19:$U28)</f>
        <v>3.8000000000000007</v>
      </c>
      <c r="P11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Q11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2" spans="1:17" x14ac:dyDescent="0.25">
      <c r="A12" s="9" t="s">
        <v>85</v>
      </c>
      <c r="B12" s="14">
        <v>12</v>
      </c>
      <c r="C12" s="38">
        <f>AVERAGE('Mon Rep Base Change ALL'!I6:I17,'Mon Rep Base Change ALL'!O6:O17,'Mon Rep Base Change ALL'!U6:U17)</f>
        <v>1.2166666666666677</v>
      </c>
      <c r="D12" s="38">
        <f>AVERAGE('Mon Rep Base Change ALL'!J6:J17,'Mon Rep Base Change ALL'!P6:P17,'Mon Rep Base Change ALL'!V6:V17)</f>
        <v>1.8424242424242421</v>
      </c>
      <c r="E12" s="38">
        <f>AVERAGE('Mon Rep Base Change ALL'!K6:K17,'Mon Rep Base Change ALL'!Q6:Q17,'Mon Rep Base Change ALL'!W6:W17)</f>
        <v>-6.6666666666665347E-2</v>
      </c>
      <c r="F12" s="3">
        <f>MEDIAN('Mon Rep Base Change ALL'!I6:I17,'Mon Rep Base Change ALL'!O6:O17,'Mon Rep Base Change ALL'!U6:U18)</f>
        <v>0.89999999999999858</v>
      </c>
      <c r="G12">
        <f>MEDIAN('Mon Rep Base Change ALL'!J6:J17,'Mon Rep Base Change ALL'!P6:P17,'Mon Rep Base Change ALL'!V6:V18)</f>
        <v>2.2499999999999964</v>
      </c>
      <c r="H12">
        <f>MEDIAN('Mon Rep Base Change ALL'!K6:K17,'Mon Rep Base Change ALL'!Q6:Q17,'Mon Rep Base Change ALL'!W6:W18)</f>
        <v>1.7999999999999972</v>
      </c>
      <c r="I12" s="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J12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K12" s="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L12" s="3">
        <f>MIN('Mon Rep Base Change ALL'!$I6:$I17,'Mon Rep Base Change ALL'!$O6:$O17,'Mon Rep Base Change ALL'!$U6:$U17)</f>
        <v>-2.1999999999999993</v>
      </c>
      <c r="M12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N12" s="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O12" s="3">
        <f>MAX('Mon Rep Base Change ALL'!$I6:$I17,'Mon Rep Base Change ALL'!$O6:$O17,'Mon Rep Base Change ALL'!$U6:$U17)</f>
        <v>4.4000000000000021</v>
      </c>
      <c r="P12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Q12" s="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7" x14ac:dyDescent="0.25">
      <c r="A13" s="9" t="s">
        <v>93</v>
      </c>
      <c r="B13" s="14">
        <v>2</v>
      </c>
      <c r="C13" s="38">
        <f>AVERAGE('Mon Rep Base Change ALL'!I49:I50,'Mon Rep Base Change ALL'!O49:O50,'Mon Rep Base Change ALL'!U49:U50)</f>
        <v>-3.0333333333333337</v>
      </c>
      <c r="D13" s="38">
        <f>AVERAGE('Mon Rep Base Change ALL'!J49:J50,'Mon Rep Base Change ALL'!P49:P50,'Mon Rep Base Change ALL'!V49:V50)</f>
        <v>-2.0166666666666657</v>
      </c>
      <c r="E13" s="38">
        <f>AVERAGE('Mon Rep Base Change ALL'!K49:K50,'Mon Rep Base Change ALL'!Q49:Q50,'Mon Rep Base Change ALL'!W49:W50)</f>
        <v>3.2666666666666644</v>
      </c>
      <c r="F13" s="3">
        <f>MEDIAN('Mon Rep Base Change ALL'!I49:I50,'Mon Rep Base Change ALL'!O49:O50,'Mon Rep Base Change ALL'!U49:U50)</f>
        <v>0</v>
      </c>
      <c r="G13">
        <f>MEDIAN('Mon Rep Base Change ALL'!J49:J50,'Mon Rep Base Change ALL'!P49:P50,'Mon Rep Base Change ALL'!V49:V50)</f>
        <v>-2.4499999999999993</v>
      </c>
      <c r="H13">
        <f>MEDIAN('Mon Rep Base Change ALL'!K49:K50,'Mon Rep Base Change ALL'!Q49:Q50,'Mon Rep Base Change ALL'!W49:W50)</f>
        <v>2.9499999999999993</v>
      </c>
      <c r="I13" s="3">
        <f>MAX('Mon Rep Base Change ALL'!$I49:$I50,'Mon Rep Base Change ALL'!$O49:$O50,'Mon Rep Base Change ALL'!$U49:$U50)-MIN('Mon Rep Base Change ALL'!$I49:$I50,'Mon Rep Base Change ALL'!$O49:$O50,'Mon Rep Base Change ALL'!$U49:$U50)</f>
        <v>13.500000000000007</v>
      </c>
      <c r="J13">
        <f>MAX('Mon Rep Base Change ALL'!$J49:$J50,'Mon Rep Base Change ALL'!$P49:$P50,'Mon Rep Base Change ALL'!$V49:$V50)-MIN('Mon Rep Base Change ALL'!$J49:$J50,'Mon Rep Base Change ALL'!$P49:$P50,'Mon Rep Base Change ALL'!$V49:$V50)</f>
        <v>13.199999999999996</v>
      </c>
      <c r="K13" s="4">
        <f>MAX('Mon Rep Base Change ALL'!K49:K50,'Mon Rep Base Change ALL'!Q49:Q50,'Mon Rep Base Change ALL'!W49:W50)</f>
        <v>9.1999999999999957</v>
      </c>
      <c r="L13" s="44">
        <f>MIN('Mon Rep Base Change ALL'!$I49:$I50,'Mon Rep Base Change ALL'!$O49:$O50,'Mon Rep Base Change ALL'!$U49:$U50)</f>
        <v>-11.500000000000004</v>
      </c>
      <c r="M13">
        <f>MAX('Mon Rep Base Change ALL'!M49:M50,'Mon Rep Base Change ALL'!S49:S50,'Mon Rep Base Change ALL'!Y49:Y50)</f>
        <v>57.4</v>
      </c>
      <c r="N13" s="4">
        <f>MAX('Mon Rep Base Change ALL'!N49:N50,'Mon Rep Base Change ALL'!T49:T50,'Mon Rep Base Change ALL'!Z49:Z50)</f>
        <v>57.2</v>
      </c>
      <c r="O13" s="3">
        <f>MAX('Mon Rep Base Change ALL'!$I49:$I50,'Mon Rep Base Change ALL'!$O49:$O50,'Mon Rep Base Change ALL'!$U49:$U50)</f>
        <v>2.0000000000000036</v>
      </c>
      <c r="P13">
        <f>MAX('Mon Rep Base Change ALL'!P49:P50,'Mon Rep Base Change ALL'!V49:V50,'Mon Rep Base Change ALL'!AB49:AB50)</f>
        <v>6.5</v>
      </c>
      <c r="Q13" s="4">
        <f>MAX('Mon Rep Base Change ALL'!Q49:Q50,'Mon Rep Base Change ALL'!W49:W50,'Mon Rep Base Change ALL'!AC49:AC50)</f>
        <v>10.79999999999999</v>
      </c>
    </row>
    <row r="14" spans="1:17" x14ac:dyDescent="0.25">
      <c r="A14" s="9" t="s">
        <v>91</v>
      </c>
      <c r="B14" s="14">
        <v>2</v>
      </c>
      <c r="C14" s="38">
        <f>AVERAGE('Mon Rep Base Change ALL'!I42:I43,'Mon Rep Base Change ALL'!O42:O43,'Mon Rep Base Change ALL'!U42:U43)</f>
        <v>-0.36666666666666597</v>
      </c>
      <c r="D14" s="38">
        <f>AVERAGE('Mon Rep Base Change ALL'!J42:J43,'Mon Rep Base Change ALL'!P42:P43,'Mon Rep Base Change ALL'!V42:V43)</f>
        <v>-0.40000000000000097</v>
      </c>
      <c r="E14" s="38">
        <f>AVERAGE('Mon Rep Base Change ALL'!K42:K43,'Mon Rep Base Change ALL'!Q42:Q43,'Mon Rep Base Change ALL'!W42:W43)</f>
        <v>-1.9666666666666639</v>
      </c>
      <c r="F14" s="3">
        <f>MEDIAN('Mon Rep Base Change ALL'!I42:I43,'Mon Rep Base Change ALL'!O42:O43,'Mon Rep Base Change ALL'!U42:U43)</f>
        <v>-0.30000000000000071</v>
      </c>
      <c r="G14">
        <f>MEDIAN('Mon Rep Base Change ALL'!J42:J43,'Mon Rep Base Change ALL'!P42:P43,'Mon Rep Base Change ALL'!V42:V43)</f>
        <v>-0.60000000000000142</v>
      </c>
      <c r="H14">
        <f>MEDIAN('Mon Rep Base Change ALL'!K42:K43,'Mon Rep Base Change ALL'!Q42:Q43,'Mon Rep Base Change ALL'!W42:W43)</f>
        <v>-0.59999999999999787</v>
      </c>
      <c r="I14" s="3">
        <f>MAX('Mon Rep Base Change ALL'!$I42:$I43,'Mon Rep Base Change ALL'!$O42:$O43,'Mon Rep Base Change ALL'!$U42:$U43)-MIN(('Mon Rep Base Change ALL'!$I42:$I43,'Mon Rep Base Change ALL'!$O42:$O43,'Mon Rep Base Change ALL'!$U42:$U43))</f>
        <v>1.2999999999999972</v>
      </c>
      <c r="J14">
        <f>MAX('Mon Rep Base Change ALL'!$J42:$J43,'Mon Rep Base Change ALL'!$P42:$P43,'Mon Rep Base Change ALL'!$V42:$V43)-MIN(('Mon Rep Base Change ALL'!$J42:$J43,'Mon Rep Base Change ALL'!$P42:$P43,'Mon Rep Base Change ALL'!$V42:$V43))</f>
        <v>3.1000000000000014</v>
      </c>
      <c r="K14" s="4">
        <f>MAX('Mon Rep Base Change ALL'!K42:K43,'Mon Rep Base Change ALL'!Q42:Q43,'Mon Rep Base Change ALL'!W42:W43)-MIN(('Mon Rep Base Change ALL'!K42:K43,'Mon Rep Base Change ALL'!Q42:Q43,'Mon Rep Base Change ALL'!W42:W43))</f>
        <v>6.2999999999999972</v>
      </c>
      <c r="L14" s="3">
        <f>MIN(('Mon Rep Base Change ALL'!$I42:$I43,'Mon Rep Base Change ALL'!$O42:$O43,'Mon Rep Base Change ALL'!$U42:$U43))</f>
        <v>-0.99999999999999645</v>
      </c>
      <c r="M14">
        <f>MAX('Mon Rep Base Change ALL'!M42:M43,'Mon Rep Base Change ALL'!S42:S43,'Mon Rep Base Change ALL'!Y42:Y43)-MIN(('Mon Rep Base Change ALL'!M42:M43,'Mon Rep Base Change ALL'!S42:S43,'Mon Rep Base Change ALL'!Y42:Y43))</f>
        <v>18.600000000000001</v>
      </c>
      <c r="N14" s="4">
        <f>MAX('Mon Rep Base Change ALL'!N42:N43,'Mon Rep Base Change ALL'!T42:T43,'Mon Rep Base Change ALL'!Z42:Z43)-MIN(('Mon Rep Base Change ALL'!N42:N43,'Mon Rep Base Change ALL'!T42:T43,'Mon Rep Base Change ALL'!Z42:Z43))</f>
        <v>2.2000000000000028</v>
      </c>
      <c r="O14" s="3">
        <f>MAX('Mon Rep Base Change ALL'!$I42:$I43,'Mon Rep Base Change ALL'!$O42:$O43,'Mon Rep Base Change ALL'!$U42:$U43)</f>
        <v>0.30000000000000071</v>
      </c>
      <c r="P14">
        <f>MAX('Mon Rep Base Change ALL'!P42:P43,'Mon Rep Base Change ALL'!V42:V43,'Mon Rep Base Change ALL'!AB42:AB43)-MIN(('Mon Rep Base Change ALL'!P42:P43,'Mon Rep Base Change ALL'!V42:V43,'Mon Rep Base Change ALL'!AB42:AB43))</f>
        <v>10.200000000000003</v>
      </c>
      <c r="Q14" s="4">
        <f>MAX('Mon Rep Base Change ALL'!Q42:Q43,'Mon Rep Base Change ALL'!W42:W43,'Mon Rep Base Change ALL'!AC42:AC43)-MIN(('Mon Rep Base Change ALL'!Q42:Q43,'Mon Rep Base Change ALL'!W42:W43,'Mon Rep Base Change ALL'!AC42:AC43))</f>
        <v>5.8000000000000043</v>
      </c>
    </row>
    <row r="15" spans="1:17" x14ac:dyDescent="0.25">
      <c r="A15" s="9" t="s">
        <v>86</v>
      </c>
      <c r="B15" s="14">
        <v>1</v>
      </c>
      <c r="C15" s="38">
        <f>AVERAGE('Mon Rep Base Change ALL'!I18,'Mon Rep Base Change ALL'!O18,'Mon Rep Base Change ALL'!U18)</f>
        <v>-0.83333333333333215</v>
      </c>
      <c r="D15" s="38">
        <f>AVERAGE('Mon Rep Base Change ALL'!J18,'Mon Rep Base Change ALL'!P18,'Mon Rep Base Change ALL'!V18)</f>
        <v>1.3999999999999986</v>
      </c>
      <c r="E15" s="38">
        <f>AVERAGE('Mon Rep Base Change ALL'!K18,'Mon Rep Base Change ALL'!Q18,'Mon Rep Base Change ALL'!W18)</f>
        <v>10.166666666666663</v>
      </c>
      <c r="F15" s="3">
        <f>MEDIAN('Mon Rep Base Change ALL'!I18,'Mon Rep Base Change ALL'!O18,'Mon Rep Base Change ALL'!U18)</f>
        <v>-1</v>
      </c>
      <c r="G15">
        <f>MEDIAN('Mon Rep Base Change ALL'!J18,'Mon Rep Base Change ALL'!P18,'Mon Rep Base Change ALL'!V18)</f>
        <v>1.1000000000000014</v>
      </c>
      <c r="H15">
        <f>MEDIAN('Mon Rep Base Change ALL'!K18,'Mon Rep Base Change ALL'!Q18,'Mon Rep Base Change ALL'!W18)</f>
        <v>9.6999999999999957</v>
      </c>
      <c r="I15" s="3">
        <f>MAX('Mon Rep Base Change ALL'!$I18,'Mon Rep Base Change ALL'!$O18,'Mon Rep Base Change ALL'!$U18)-MIN(('Mon Rep Base Change ALL'!$I18,'Mon Rep Base Change ALL'!$O18,'Mon Rep Base Change ALL'!$U18))</f>
        <v>0.90000000000000213</v>
      </c>
      <c r="J15">
        <f>MAX('Mon Rep Base Change ALL'!$J18,'Mon Rep Base Change ALL'!$P18,'Mon Rep Base Change ALL'!$V18)-MIN(('Mon Rep Base Change ALL'!$J18,'Mon Rep Base Change ALL'!$P18,'Mon Rep Base Change ALL'!$V18))</f>
        <v>3.5</v>
      </c>
      <c r="K15" s="4">
        <f>MAX('Mon Rep Base Change ALL'!K18,'Mon Rep Base Change ALL'!Q18,'Mon Rep Base Change ALL'!W18)-MIN(('Mon Rep Base Change ALL'!K18,'Mon Rep Base Change ALL'!Q18,'Mon Rep Base Change ALL'!W18))</f>
        <v>1.6000000000000014</v>
      </c>
      <c r="L15" s="3">
        <f>MIN(('Mon Rep Base Change ALL'!$I18,'Mon Rep Base Change ALL'!$O18,'Mon Rep Base Change ALL'!$U18))</f>
        <v>-1.1999999999999993</v>
      </c>
      <c r="M15">
        <f>MAX('Mon Rep Base Change ALL'!M18,'Mon Rep Base Change ALL'!S18,'Mon Rep Base Change ALL'!Y18)-MIN(('Mon Rep Base Change ALL'!M18,'Mon Rep Base Change ALL'!S18,'Mon Rep Base Change ALL'!Y18))</f>
        <v>2.8999999999999986</v>
      </c>
      <c r="N15" s="4">
        <f>MAX('Mon Rep Base Change ALL'!N18,'Mon Rep Base Change ALL'!T18,'Mon Rep Base Change ALL'!Z18)-MIN(('Mon Rep Base Change ALL'!N18,'Mon Rep Base Change ALL'!T18,'Mon Rep Base Change ALL'!Z18))</f>
        <v>1.3999999999999986</v>
      </c>
      <c r="O15" s="3">
        <f>MAX('Mon Rep Base Change ALL'!$I18,'Mon Rep Base Change ALL'!$O18,'Mon Rep Base Change ALL'!$U18)</f>
        <v>-0.29999999999999716</v>
      </c>
      <c r="P15">
        <f>MAX('Mon Rep Base Change ALL'!P18,'Mon Rep Base Change ALL'!V18,'Mon Rep Base Change ALL'!AB18)-MIN(('Mon Rep Base Change ALL'!P18,'Mon Rep Base Change ALL'!V18,'Mon Rep Base Change ALL'!AB18))</f>
        <v>2.8999999999999986</v>
      </c>
      <c r="Q15" s="4">
        <f>MAX('Mon Rep Base Change ALL'!Q18,'Mon Rep Base Change ALL'!W18,'Mon Rep Base Change ALL'!AC18)-MIN(('Mon Rep Base Change ALL'!Q18,'Mon Rep Base Change ALL'!W18,'Mon Rep Base Change ALL'!AC18))</f>
        <v>1.3999999999999986</v>
      </c>
    </row>
    <row r="16" spans="1:17" x14ac:dyDescent="0.25">
      <c r="A16" s="9" t="s">
        <v>84</v>
      </c>
      <c r="B16" s="14">
        <v>2</v>
      </c>
      <c r="C16" s="38">
        <f>AVERAGE('Mon Rep Base Change ALL'!I4:I5,'Mon Rep Base Change ALL'!O4:O5,'Mon Rep Base Change ALL'!U4:U5)</f>
        <v>-0.4833333333333325</v>
      </c>
      <c r="D16" s="38">
        <f>AVERAGE('Mon Rep Base Change ALL'!J4:J5,'Mon Rep Base Change ALL'!P4:P5,'Mon Rep Base Change ALL'!V4:V5)</f>
        <v>0.98333333333333428</v>
      </c>
      <c r="E16" s="38">
        <f>AVERAGE('Mon Rep Base Change ALL'!K4:K5,'Mon Rep Base Change ALL'!Q4:Q5,'Mon Rep Base Change ALL'!W4:W5)</f>
        <v>1.033333333333335</v>
      </c>
      <c r="F16" s="37">
        <f>MEDIAN('Mon Rep Base Change ALL'!I4:I5,'Mon Rep Base Change ALL'!O4:O5,'Mon Rep Base Change ALL'!U4:U5)</f>
        <v>-0.55000000000000071</v>
      </c>
      <c r="G16" s="38">
        <f>MEDIAN('Mon Rep Base Change ALL'!J4:J5,'Mon Rep Base Change ALL'!P4:P5,'Mon Rep Base Change ALL'!V4:V5)</f>
        <v>0.60000000000000142</v>
      </c>
      <c r="H16" s="38">
        <f>MEDIAN('Mon Rep Base Change ALL'!K4:K5,'Mon Rep Base Change ALL'!Q4:Q5,'Mon Rep Base Change ALL'!W4:W5)</f>
        <v>1.25</v>
      </c>
      <c r="I16" s="3">
        <f>MAX('Mon Rep Base Change ALL'!$I4:$I5,'Mon Rep Base Change ALL'!$O4:$O5,'Mon Rep Base Change ALL'!$U4:$U5)-MIN('Mon Rep Base Change ALL'!$I4:$I5,'Mon Rep Base Change ALL'!$O4:$O5,'Mon Rep Base Change ALL'!$U4:$U5)</f>
        <v>2.8999999999999986</v>
      </c>
      <c r="J16">
        <f>MAX('Mon Rep Base Change ALL'!$J4:$J5,'Mon Rep Base Change ALL'!$P4:$P5,'Mon Rep Base Change ALL'!$V4:$V5)-MIN('Mon Rep Base Change ALL'!$J4:$J5,'Mon Rep Base Change ALL'!$P4:$P5,'Mon Rep Base Change ALL'!$V4:$V5)</f>
        <v>2.2999999999999972</v>
      </c>
      <c r="K16" s="4">
        <f>MAX('Mon Rep Base Change ALL'!K4:K5,'Mon Rep Base Change ALL'!Q4:Q5,'Mon Rep Base Change ALL'!W4:W5)-MIN('Mon Rep Base Change ALL'!K4:K5,'Mon Rep Base Change ALL'!Q4:Q5,'Mon Rep Base Change ALL'!W4:W5)</f>
        <v>1.3000000000000043</v>
      </c>
      <c r="L16" s="3">
        <f>MIN('Mon Rep Base Change ALL'!$I4:$I5,'Mon Rep Base Change ALL'!$O4:$O5,'Mon Rep Base Change ALL'!$U4:$U5)</f>
        <v>-1.7999999999999972</v>
      </c>
      <c r="M16">
        <f>MAX('Mon Rep Base Change ALL'!M4:M5,'Mon Rep Base Change ALL'!S4:S5,'Mon Rep Base Change ALL'!Y4:Y5)-MIN('Mon Rep Base Change ALL'!M4:M5,'Mon Rep Base Change ALL'!S4:S5,'Mon Rep Base Change ALL'!Y4:Y5)</f>
        <v>10.5</v>
      </c>
      <c r="N16" s="4">
        <f>MAX('Mon Rep Base Change ALL'!N4:N5,'Mon Rep Base Change ALL'!T4:T5,'Mon Rep Base Change ALL'!Z4:Z5)-MIN('Mon Rep Base Change ALL'!N4:N5,'Mon Rep Base Change ALL'!T4:T5,'Mon Rep Base Change ALL'!Z4:Z5)</f>
        <v>2.6999999999999957</v>
      </c>
      <c r="O16" s="3">
        <f>MAX('Mon Rep Base Change ALL'!$I4:$I5,'Mon Rep Base Change ALL'!$O4:$O5,'Mon Rep Base Change ALL'!$U4:$U5)</f>
        <v>1.1000000000000014</v>
      </c>
      <c r="P16">
        <f>MAX('Mon Rep Base Change ALL'!P4:P5,'Mon Rep Base Change ALL'!V4:V5,'Mon Rep Base Change ALL'!AB4:AB5)-MIN('Mon Rep Base Change ALL'!P4:P5,'Mon Rep Base Change ALL'!V4:V5,'Mon Rep Base Change ALL'!AB4:AB5)</f>
        <v>2.1000000000000014</v>
      </c>
      <c r="Q16" s="4">
        <f>MAX('Mon Rep Base Change ALL'!Q4:Q5,'Mon Rep Base Change ALL'!W4:W5,'Mon Rep Base Change ALL'!AC4:AC5)-MIN('Mon Rep Base Change ALL'!Q4:Q5,'Mon Rep Base Change ALL'!W4:W5,'Mon Rep Base Change ALL'!AC4:AC5)</f>
        <v>1.7000000000000099</v>
      </c>
    </row>
    <row r="17" spans="1:17" x14ac:dyDescent="0.25">
      <c r="A17" s="35" t="s">
        <v>95</v>
      </c>
      <c r="B17" s="42">
        <v>3</v>
      </c>
      <c r="C17" s="39">
        <f>AVERAGE('Mon Rep Base Change ALL'!I55:I57,'Mon Rep Base Change ALL'!O55:O57,'Mon Rep Base Change ALL'!U55:U57)</f>
        <v>0.65555555555555545</v>
      </c>
      <c r="D17" s="40" t="s">
        <v>17</v>
      </c>
      <c r="E17" s="39">
        <f>AVERAGE('Mon Rep Base Change ALL'!K55:K57,'Mon Rep Base Change ALL'!Q55:Q57,'Mon Rep Base Change ALL'!W55:W57)</f>
        <v>-3.7111111111111095</v>
      </c>
      <c r="F17" s="33">
        <f>MEDIAN('Mon Rep Base Change ALL'!I55:I57,'Mon Rep Base Change ALL'!O55:O57,'Mon Rep Base Change ALL'!U55:U57)</f>
        <v>-0.19999999999999929</v>
      </c>
      <c r="G17" s="41" t="s">
        <v>17</v>
      </c>
      <c r="H17" s="29">
        <f>MEDIAN('Mon Rep Base Change ALL'!K55:K57,'Mon Rep Base Change ALL'!Q55:Q57,'Mon Rep Base Change ALL'!W55:W57)</f>
        <v>1</v>
      </c>
      <c r="I17" s="33">
        <f>MAX('Mon Rep Base Change ALL'!$I55:$I57,'Mon Rep Base Change ALL'!$O55:$O57,'Mon Rep Base Change ALL'!$U55:$U57)-MIN(('Mon Rep Base Change ALL'!$I55:$I57,'Mon Rep Base Change ALL'!$O55:$O57,'Mon Rep Base Change ALL'!$U55:$U57))</f>
        <v>3.1999999999999957</v>
      </c>
      <c r="J17" s="29" t="s">
        <v>17</v>
      </c>
      <c r="K17" s="34">
        <f>MAX('Mon Rep Base Change ALL'!K55:K57,'Mon Rep Base Change ALL'!Q55:Q57,'Mon Rep Base Change ALL'!W55:W57)-MIN(('Mon Rep Base Change ALL'!K55:K57,'Mon Rep Base Change ALL'!Q55:Q57,'Mon Rep Base Change ALL'!W55:W57))</f>
        <v>23.299999999999997</v>
      </c>
      <c r="L17" s="33">
        <f>MIN(('Mon Rep Base Change ALL'!$I55:$I57,'Mon Rep Base Change ALL'!$O55:$O57,'Mon Rep Base Change ALL'!$U55:$U57))</f>
        <v>-0.39999999999999858</v>
      </c>
      <c r="M17" s="29" t="s">
        <v>17</v>
      </c>
      <c r="N17" s="34">
        <f>MAX('Mon Rep Base Change ALL'!N55:N57,'Mon Rep Base Change ALL'!T55:T57,'Mon Rep Base Change ALL'!Z55:Z57)-MIN(('Mon Rep Base Change ALL'!N55:N57,'Mon Rep Base Change ALL'!T55:T57,'Mon Rep Base Change ALL'!Z55:Z57))</f>
        <v>15.399999999999999</v>
      </c>
      <c r="O17" s="33">
        <f>MAX('Mon Rep Base Change ALL'!$I55:$I57,'Mon Rep Base Change ALL'!$O55:$O57,'Mon Rep Base Change ALL'!$U55:$U57)</f>
        <v>2.7999999999999972</v>
      </c>
      <c r="P17" s="29" t="s">
        <v>17</v>
      </c>
      <c r="Q17" s="34">
        <f>MAX('Mon Rep Base Change ALL'!Q55:Q57,'Mon Rep Base Change ALL'!W55:W57,'Mon Rep Base Change ALL'!AC55:AC57)-MIN(('Mon Rep Base Change ALL'!Q55:Q57,'Mon Rep Base Change ALL'!W55:W57,'Mon Rep Base Change ALL'!AC55:AC57))</f>
        <v>23.5</v>
      </c>
    </row>
    <row r="19" spans="1:17" x14ac:dyDescent="0.25">
      <c r="A19" t="s">
        <v>110</v>
      </c>
    </row>
  </sheetData>
  <sortState xmlns:xlrd2="http://schemas.microsoft.com/office/spreadsheetml/2017/richdata2" ref="A6:K17">
    <sortCondition ref="A6:A17"/>
  </sortState>
  <mergeCells count="11">
    <mergeCell ref="B3:B5"/>
    <mergeCell ref="L3:N3"/>
    <mergeCell ref="L4:N4"/>
    <mergeCell ref="O3:Q3"/>
    <mergeCell ref="O4:Q4"/>
    <mergeCell ref="C3:E3"/>
    <mergeCell ref="F3:H3"/>
    <mergeCell ref="I3:K3"/>
    <mergeCell ref="C4:E4"/>
    <mergeCell ref="F4:H4"/>
    <mergeCell ref="I4:K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D380-46CF-4729-BB4A-E666AD30A583}">
  <dimension ref="A1:Q19"/>
  <sheetViews>
    <sheetView workbookViewId="0">
      <selection activeCell="A19" sqref="A19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4" t="s">
        <v>100</v>
      </c>
      <c r="C3" s="178" t="s">
        <v>101</v>
      </c>
      <c r="D3" s="180"/>
      <c r="E3" s="181"/>
      <c r="F3" s="177" t="s">
        <v>102</v>
      </c>
      <c r="G3" s="178"/>
      <c r="H3" s="179"/>
      <c r="I3" s="177" t="s">
        <v>103</v>
      </c>
      <c r="J3" s="178"/>
      <c r="K3" s="179"/>
      <c r="L3" s="177" t="s">
        <v>104</v>
      </c>
      <c r="M3" s="178"/>
      <c r="N3" s="179"/>
      <c r="O3" s="177" t="s">
        <v>105</v>
      </c>
      <c r="P3" s="178"/>
      <c r="Q3" s="179"/>
    </row>
    <row r="4" spans="1:17" x14ac:dyDescent="0.25">
      <c r="A4" s="3"/>
      <c r="B4" s="175"/>
      <c r="C4" s="157" t="s">
        <v>106</v>
      </c>
      <c r="D4" s="157"/>
      <c r="E4" s="158"/>
      <c r="F4" s="157" t="s">
        <v>106</v>
      </c>
      <c r="G4" s="157"/>
      <c r="H4" s="158"/>
      <c r="I4" s="157" t="s">
        <v>106</v>
      </c>
      <c r="J4" s="157"/>
      <c r="K4" s="158"/>
      <c r="L4" s="157" t="s">
        <v>106</v>
      </c>
      <c r="M4" s="157"/>
      <c r="N4" s="158"/>
      <c r="O4" s="157" t="s">
        <v>106</v>
      </c>
      <c r="P4" s="157"/>
      <c r="Q4" s="158"/>
    </row>
    <row r="5" spans="1:17" s="5" customFormat="1" x14ac:dyDescent="0.25">
      <c r="A5" s="12" t="s">
        <v>82</v>
      </c>
      <c r="B5" s="176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Change'!V44:V48)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Change'!U34:U418)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Change'!V34:V418)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Change'!W34:W418)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Change'!U31:U33)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Change'!V31:V33)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Change'!W31:W33)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88</v>
      </c>
      <c r="B10" s="14">
        <v>2</v>
      </c>
      <c r="C10" s="49">
        <f>AVERAGE('Mon Rep Base Change 2022 ONLY'!I29:I30,'Mon Rep Base Change 2022 ONLY'!O29:O30,'Mon Rep Base Change 2022 ONLY'!U29:U30)</f>
        <v>1.1499999999999997</v>
      </c>
      <c r="D10" s="49">
        <f>AVERAGE('Mon Rep Base Change 2022 ONLY'!J29:J30,'Mon Rep Base Change 2022 ONLY'!P29:P30,'Mon Rep Base Change 2022 ONLY'!V29:V30)</f>
        <v>1.75</v>
      </c>
      <c r="E10" s="45">
        <f>AVERAGE('Mon Rep Base Change 2022 ONLY'!K29:K30,'Mon Rep Base Change 2022 ONLY'!Q29:Q30,'Mon Rep Base Change 2022 ONLY'!W29:W30)</f>
        <v>-0.5666666666666641</v>
      </c>
      <c r="F10" s="43">
        <f>MEDIAN('Mon Rep Base Change 2022 ONLY'!I29:I30,'Mon Rep Base Change 2022 ONLY'!O29:O30,'Mon Rep Base Change 2022 ONLY'!U29:U30)</f>
        <v>0.84999999999999787</v>
      </c>
      <c r="G10" s="49">
        <f>MEDIAN('Mon Rep Base Change 2022 ONLY'!J29:J30,'Mon Rep Base Change 2022 ONLY'!P29:P30,'Mon Rep Base Change 2022 ONLY'!V29:V30)</f>
        <v>0.94999999999999574</v>
      </c>
      <c r="H10" s="49">
        <f>MEDIAN('Mon Rep Base Change 2022 ONLY'!K29:K30,'Mon Rep Base Change 2022 ONLY'!Q29:Q30,'Mon Rep Base Change 2022 ONLY'!W29:W30)</f>
        <v>-1.1499999999999986</v>
      </c>
      <c r="I10" s="43">
        <f>MAX('Mon Rep Base Change 2022 ONLY'!I29:I30,'Mon Rep Base Change 2022 ONLY'!O29:O30,'Mon Rep Base Change 2022 ONLY'!U29:U30)-MIN('Mon Rep Base Change 2022 ONLY'!I29:I30,'Mon Rep Base Change 2022 ONLY'!O29:O30,'Jun-Nov 2022 Change'!U29:U30)</f>
        <v>1.9000000000000021</v>
      </c>
      <c r="J10" s="49">
        <f>MAX('Mon Rep Base Change 2022 ONLY'!J29:J30,'Mon Rep Base Change 2022 ONLY'!P29:P30,'Mon Rep Base Change 2022 ONLY'!V29:V30)-MIN('Mon Rep Base Change 2022 ONLY'!J29:J30,'Mon Rep Base Change 2022 ONLY'!P29:P30,'Jun-Nov 2022 Change'!V29:V30)</f>
        <v>9.6999999999999957</v>
      </c>
      <c r="K10" s="49">
        <f>MAX('Mon Rep Base Change 2022 ONLY'!K29:K30,'Mon Rep Base Change 2022 ONLY'!Q29:Q30,'Mon Rep Base Change 2022 ONLY'!W29:W30)-MIN('Mon Rep Base Change 2022 ONLY'!K29:K30,'Mon Rep Base Change 2022 ONLY'!Q29:Q30,'Jun-Nov 2022 Change'!W29:W30)</f>
        <v>4.1000000000000085</v>
      </c>
      <c r="L10" s="3">
        <f>MIN('Mon Rep Base Change 2022 ONLY'!I29:I30,'Mon Rep Base Change 2022 ONLY'!O29:O30,'Mon Rep Base Change 2022 ONLY'!U29:U30)</f>
        <v>0.39999999999999858</v>
      </c>
      <c r="M10" s="3">
        <f>MIN('Mon Rep Base Change 2022 ONLY'!J29:J30,'Mon Rep Base Change 2022 ONLY'!P29:P30,'Mon Rep Base Change 2022 ONLY'!V29:V30)</f>
        <v>-1.6999999999999957</v>
      </c>
      <c r="N10" s="3">
        <f>MIN('Mon Rep Base Change 2022 ONLY'!K29:K30,'Mon Rep Base Change 2022 ONLY'!Q29:Q30,'Mon Rep Base Change 2022 ONLY'!W29:W30)</f>
        <v>-1.6000000000000014</v>
      </c>
      <c r="O10" s="3">
        <f>MAX('Mon Rep Base Change 2022 ONLY'!I29:I30,'Mon Rep Base Change 2022 ONLY'!O29:O30,'Mon Rep Base Change 2022 ONLY'!U29:U30)</f>
        <v>2.3000000000000007</v>
      </c>
      <c r="P10">
        <f>MAX('Mon Rep Base Change 2022 ONLY'!J29:J30,'Mon Rep Base Change 2022 ONLY'!P29:P30,'Mon Rep Base Change 2022 ONLY'!V29:V30)</f>
        <v>8</v>
      </c>
      <c r="Q10" s="4">
        <f>MAX('Mon Rep Base Change 2022 ONLY'!K29:K30,'Mon Rep Base Change 2022 ONLY'!Q29:Q30,'Mon Rep Base Change 2022 ONLY'!W29:W30)</f>
        <v>2.5000000000000071</v>
      </c>
    </row>
    <row r="11" spans="1:17" x14ac:dyDescent="0.25">
      <c r="A11" s="9" t="s">
        <v>87</v>
      </c>
      <c r="B11" s="14">
        <v>10</v>
      </c>
      <c r="C11" s="45">
        <f>AVERAGE('Mon Rep Base Change 2022 ONLY'!I19:I28,'Mon Rep Base Change 2022 ONLY'!O19:O28,'Mon Rep Base Change 2022 ONLY'!U19:U28)</f>
        <v>1.513333333333333</v>
      </c>
      <c r="D11" s="45">
        <f>AVERAGE('Mon Rep Base Change 2022 ONLY'!J19:J28,'Mon Rep Base Change 2022 ONLY'!P19:P28,'Mon Rep Base Change 2022 ONLY'!V19:V28)</f>
        <v>2.066666666666666</v>
      </c>
      <c r="E11" s="45">
        <f>AVERAGE('Mon Rep Base Change 2022 ONLY'!K19:K28,'Mon Rep Base Change 2022 ONLY'!Q19:Q28,'Mon Rep Base Change 2022 ONLY'!W19:W28)</f>
        <v>0.35666666666666508</v>
      </c>
      <c r="F11" s="43">
        <f>MEDIAN('Mon Rep Base Change 2022 ONLY'!I19:I28,'Mon Rep Base Change 2022 ONLY'!O19:O28,'Mon Rep Base Change 2022 ONLY'!U19:U28)</f>
        <v>2</v>
      </c>
      <c r="G11" s="49">
        <f>MEDIAN('Mon Rep Base Change 2022 ONLY'!J19:J28,'Mon Rep Base Change 2022 ONLY'!P19:P28,'Mon Rep Base Change 2022 ONLY'!V19:V28)</f>
        <v>2.25</v>
      </c>
      <c r="H11" s="49">
        <f>MEDIAN('Mon Rep Base Change 2022 ONLY'!K19:K28,'Mon Rep Base Change 2022 ONLY'!Q19:Q28,'Mon Rep Base Change 2022 ONLY'!W19:W28)</f>
        <v>2.3999999999999986</v>
      </c>
      <c r="I11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1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1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1" s="3">
        <f>MIN('Mon Rep Base Change 2022 ONLY'!I19:I28,'Mon Rep Base Change 2022 ONLY'!O19:O28,'Mon Rep Base Change 2022 ONLY'!U19:U28)</f>
        <v>-1.7999999999999972</v>
      </c>
      <c r="M11">
        <f>MIN('Mon Rep Base Change 2022 ONLY'!J19:J28,'Mon Rep Base Change 2022 ONLY'!P19:P28,'Mon Rep Base Change 2022 ONLY'!V19:V28)</f>
        <v>-2.5999999999999943</v>
      </c>
      <c r="N11">
        <f>MIN('Mon Rep Base Change 2022 ONLY'!K19:K28,'Mon Rep Base Change 2022 ONLY'!Q19:Q28,'Mon Rep Base Change 2022 ONLY'!W19:W28)</f>
        <v>-17.199999999999996</v>
      </c>
      <c r="O11" s="3">
        <f>MAX('Mon Rep Base Change 2022 ONLY'!I19:I28,'Mon Rep Base Change 2022 ONLY'!O19:O28,'Mon Rep Base Change 2022 ONLY'!U19:U28)</f>
        <v>3.8000000000000007</v>
      </c>
      <c r="P11">
        <f>MAX('Mon Rep Base Change 2022 ONLY'!J19:J28,'Mon Rep Base Change 2022 ONLY'!P19:P28,'Mon Rep Base Change 2022 ONLY'!V19:V28)</f>
        <v>4.7999999999999972</v>
      </c>
      <c r="Q11" s="4">
        <f>MAX('Mon Rep Base Change 2022 ONLY'!K19:K28,'Mon Rep Base Change 2022 ONLY'!Q19:Q28,'Mon Rep Base Change 2022 ONLY'!W19:W28)</f>
        <v>4.7999999999999972</v>
      </c>
    </row>
    <row r="12" spans="1:17" x14ac:dyDescent="0.25">
      <c r="A12" s="9" t="s">
        <v>85</v>
      </c>
      <c r="B12" s="14">
        <v>12</v>
      </c>
      <c r="C12" s="45">
        <f>AVERAGE('Mon Rep Base Change 2022 ONLY'!I6:I17,'Mon Rep Base Change 2022 ONLY'!O6:O17,'Mon Rep Base Change 2022 ONLY'!U6:U17)</f>
        <v>1.2166666666666677</v>
      </c>
      <c r="D12" s="45">
        <f>AVERAGE('Mon Rep Base Change 2022 ONLY'!J6:J17,'Mon Rep Base Change 2022 ONLY'!P6:P17,'Mon Rep Base Change 2022 ONLY'!V6:V17)</f>
        <v>1.8424242424242421</v>
      </c>
      <c r="E12" s="45">
        <f>AVERAGE('Mon Rep Base Change 2022 ONLY'!K6:K17,'Mon Rep Base Change 2022 ONLY'!Q6:Q17,'Mon Rep Base Change 2022 ONLY'!W6:W17)</f>
        <v>-6.6666666666665347E-2</v>
      </c>
      <c r="F12" s="43">
        <f>MEDIAN('Mon Rep Base Change 2022 ONLY'!I6:I17,'Mon Rep Base Change 2022 ONLY'!O6:O17,'Mon Rep Base Change 2022 ONLY'!U6:U17)</f>
        <v>0.94999999999999751</v>
      </c>
      <c r="G12" s="49">
        <f>MEDIAN('Mon Rep Base Change 2022 ONLY'!J6:J17,'Mon Rep Base Change 2022 ONLY'!P6:P17,'Mon Rep Base Change 2022 ONLY'!V6:V17)</f>
        <v>2.1999999999999957</v>
      </c>
      <c r="H12" s="49">
        <f>MEDIAN('Mon Rep Base Change 2022 ONLY'!K6:K17,'Mon Rep Base Change 2022 ONLY'!Q6:Q17,'Mon Rep Base Change 2022 ONLY'!W6:W17)</f>
        <v>1.6999999999999993</v>
      </c>
      <c r="I12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2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2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2" s="3">
        <f>MIN('Mon Rep Base Change 2022 ONLY'!I6:I17,'Mon Rep Base Change 2022 ONLY'!O6:O17,'Mon Rep Base Change 2022 ONLY'!U6:U17)</f>
        <v>-2.1999999999999993</v>
      </c>
      <c r="M12">
        <f>MIN('Mon Rep Base Change 2022 ONLY'!J6:J17,'Mon Rep Base Change 2022 ONLY'!P6:P17,'Mon Rep Base Change 2022 ONLY'!V6:V17)</f>
        <v>-0.60000000000000142</v>
      </c>
      <c r="N12">
        <f>MIN('Mon Rep Base Change 2022 ONLY'!K6:K17,'Mon Rep Base Change 2022 ONLY'!Q6:Q17,'Mon Rep Base Change 2022 ONLY'!W6:W17)</f>
        <v>-20.2</v>
      </c>
      <c r="O12" s="3">
        <f>MAX('Mon Rep Base Change 2022 ONLY'!I6:I17,'Mon Rep Base Change 2022 ONLY'!O6:O17,'Mon Rep Base Change 2022 ONLY'!U6:U17)</f>
        <v>4.4000000000000021</v>
      </c>
      <c r="P12">
        <f>MAX('Mon Rep Base Change 2022 ONLY'!J6:J17,'Mon Rep Base Change 2022 ONLY'!P6:P17,'Mon Rep Base Change 2022 ONLY'!V6:V17)</f>
        <v>4.0999999999999943</v>
      </c>
      <c r="Q12" s="4">
        <f>MAX('Mon Rep Base Change 2022 ONLY'!K6:K17,'Mon Rep Base Change 2022 ONLY'!Q6:Q17,'Mon Rep Base Change 2022 ONLY'!W6:W17)</f>
        <v>4.3999999999999986</v>
      </c>
    </row>
    <row r="13" spans="1:17" x14ac:dyDescent="0.25">
      <c r="A13" s="9" t="s">
        <v>93</v>
      </c>
      <c r="B13" s="14">
        <v>2</v>
      </c>
      <c r="C13" s="45">
        <f>AVERAGE('Mon Rep Base Change 2022 ONLY'!I49:I50,'Mon Rep Base Change 2022 ONLY'!O49:O50,'Mon Rep Base Change 2022 ONLY'!U49:U500)</f>
        <v>-1.5076923076923074</v>
      </c>
      <c r="D13" s="45">
        <f>AVERAGE('Mon Rep Base Change 2022 ONLY'!J49:J50,'Mon Rep Base Change 2022 ONLY'!P49:P50,'Mon Rep Base Change 2022 ONLY'!V49:V50)</f>
        <v>-2.0166666666666657</v>
      </c>
      <c r="E13" s="45">
        <f>AVERAGE('Mon Rep Base Change 2022 ONLY'!K49:K50,'Mon Rep Base Change 2022 ONLY'!Q49:Q50,'Mon Rep Base Change 2022 ONLY'!W49:W50)</f>
        <v>3.2666666666666644</v>
      </c>
      <c r="F13" s="43">
        <f>MEDIAN('Mon Rep Base Change 2022 ONLY'!I49:I50,'Mon Rep Base Change 2022 ONLY'!O49:O50,'Mon Rep Base Change 2022 ONLY'!U49:U50)</f>
        <v>0</v>
      </c>
      <c r="G13" s="49">
        <f>MEDIAN('Mon Rep Base Change 2022 ONLY'!J49:J50,'Mon Rep Base Change 2022 ONLY'!P49:P50,'Mon Rep Base Change 2022 ONLY'!V49:V50)</f>
        <v>-2.4499999999999993</v>
      </c>
      <c r="H13" s="49">
        <f>MEDIAN('Mon Rep Base Change 2022 ONLY'!K49:K50,'Mon Rep Base Change 2022 ONLY'!Q49:Q50,'Mon Rep Base Change 2022 ONLY'!W49:W50)</f>
        <v>2.9499999999999993</v>
      </c>
      <c r="I13" s="43">
        <f>MAX('Mon Rep Base Change 2022 ONLY'!I49:I50,'Mon Rep Base Change 2022 ONLY'!O49:O50,'Mon Rep Base Change 2022 ONLY'!U49:U50)-MIN('Mon Rep Base Change 2022 ONLY'!I49:I50,'Mon Rep Base Change 2022 ONLY'!O49:O50,'Mon Rep Base Change 2022 ONLY'!U49:U50)</f>
        <v>13.500000000000007</v>
      </c>
      <c r="J13" s="49">
        <f>MAX('Mon Rep Base Change 2022 ONLY'!J49:J50,'Mon Rep Base Change 2022 ONLY'!P49:P50,'Mon Rep Base Change 2022 ONLY'!V49:V50)-MIN('Mon Rep Base Change 2022 ONLY'!J49:J50,'Mon Rep Base Change 2022 ONLY'!P49:P50,'Mon Rep Base Change 2022 ONLY'!V49:V50)</f>
        <v>13.199999999999996</v>
      </c>
      <c r="K13" s="49">
        <f>MAX('Mon Rep Base Change 2022 ONLY'!K49:K50,'Mon Rep Base Change 2022 ONLY'!Q49:Q50,'Mon Rep Base Change 2022 ONLY'!W49:W50)-MIN('Mon Rep Base Change 2022 ONLY'!K49:K50,'Mon Rep Base Change 2022 ONLY'!Q49:Q50,'Mon Rep Base Change 2022 ONLY'!W49:W50)</f>
        <v>11.199999999999996</v>
      </c>
      <c r="L13" s="44">
        <f>MIN('Mon Rep Base Change 2022 ONLY'!I49:I50,'Mon Rep Base Change 2022 ONLY'!O49:O50,'Mon Rep Base Change 2022 ONLY'!U49:U50)</f>
        <v>-11.500000000000004</v>
      </c>
      <c r="M13" s="65">
        <f>MIN('Mon Rep Base Change 2022 ONLY'!J49:J50,'Mon Rep Base Change 2022 ONLY'!P49:P50,'Mon Rep Base Change 2022 ONLY'!V49:V50)</f>
        <v>-6.6999999999999957</v>
      </c>
      <c r="N13" s="65">
        <f>MIN('Mon Rep Base Change 2022 ONLY'!K49:K50,'Mon Rep Base Change 2022 ONLY'!Q49:Q50,'Mon Rep Base Change 2022 ONLY'!W49:W50)</f>
        <v>-2</v>
      </c>
      <c r="O13" s="3">
        <f>MAX('Mon Rep Base Change 2022 ONLY'!I49:I50,'Mon Rep Base Change 2022 ONLY'!O49:O50,'Mon Rep Base Change 2022 ONLY'!U49:U50)</f>
        <v>2.0000000000000036</v>
      </c>
      <c r="P13">
        <f>MAX('Mon Rep Base Change 2022 ONLY'!J49:J50,'Mon Rep Base Change 2022 ONLY'!P49:P50,'Mon Rep Base Change 2022 ONLY'!V49:V50)</f>
        <v>6.5</v>
      </c>
      <c r="Q13" s="4">
        <f>MAX('Mon Rep Base Change 2022 ONLY'!K49:K50,'Mon Rep Base Change 2022 ONLY'!Q49:Q50,'Mon Rep Base Change 2022 ONLY'!W49:W50)</f>
        <v>9.1999999999999957</v>
      </c>
    </row>
    <row r="14" spans="1:17" x14ac:dyDescent="0.25">
      <c r="A14" s="9" t="s">
        <v>91</v>
      </c>
      <c r="B14" s="14">
        <v>2</v>
      </c>
      <c r="C14" s="45">
        <f>AVERAGE('Mon Rep Base Change 2022 ONLY'!I42:I43,'Mon Rep Base Change 2022 ONLY'!O42:O43,'Mon Rep Base Change 2022 ONLY'!U42:U43)</f>
        <v>-0.36666666666666597</v>
      </c>
      <c r="D14" s="45">
        <f>AVERAGE('Mon Rep Base Change 2022 ONLY'!J42:J43,'Mon Rep Base Change 2022 ONLY'!P42:P43,'Mon Rep Base Change 2022 ONLY'!V42:V43)</f>
        <v>-0.40000000000000097</v>
      </c>
      <c r="E14" s="45">
        <f>AVERAGE('Mon Rep Base Change 2022 ONLY'!K42:K43,'Mon Rep Base Change 2022 ONLY'!Q42:Q43,'Mon Rep Base Change 2022 ONLY'!W42:W43)</f>
        <v>-1.9666666666666639</v>
      </c>
      <c r="F14" s="43">
        <f>MEDIAN('Mon Rep Base Change 2022 ONLY'!I42:I43,'Mon Rep Base Change 2022 ONLY'!O42:O43,'Mon Rep Base Change 2022 ONLY'!U42:U43)</f>
        <v>-0.30000000000000071</v>
      </c>
      <c r="G14" s="49">
        <f>MEDIAN('Mon Rep Base Change 2022 ONLY'!J42:J43,'Mon Rep Base Change 2022 ONLY'!P42:P43,'Mon Rep Base Change 2022 ONLY'!V42:V43)</f>
        <v>-0.60000000000000142</v>
      </c>
      <c r="H14" s="49">
        <f>MEDIAN('Mon Rep Base Change 2022 ONLY'!K42:K43,'Mon Rep Base Change 2022 ONLY'!Q42:Q43,'Mon Rep Base Change 2022 ONLY'!W42:W43)</f>
        <v>-0.59999999999999787</v>
      </c>
      <c r="I14" s="43">
        <f>MAX('Mon Rep Base Change 2022 ONLY'!I42:I43,'Mon Rep Base Change 2022 ONLY'!O42:O43,'Mon Rep Base Change 2022 ONLY'!U42:U43)-MIN(('Mon Rep Base Change 2022 ONLY'!I42:I43,'Mon Rep Base Change 2022 ONLY'!O42:O43,'Mon Rep Base Change 2022 ONLY'!U42:U43))</f>
        <v>1.2999999999999972</v>
      </c>
      <c r="J14" s="49">
        <f>MAX('Mon Rep Base Change 2022 ONLY'!J42:J43,'Mon Rep Base Change 2022 ONLY'!P42:P43,'Mon Rep Base Change 2022 ONLY'!V42:V43)-MIN(('Mon Rep Base Change 2022 ONLY'!J42:J43,'Mon Rep Base Change 2022 ONLY'!P42:P43,'Mon Rep Base Change 2022 ONLY'!V42:V43))</f>
        <v>3.1000000000000014</v>
      </c>
      <c r="K14" s="49">
        <f>MAX('Mon Rep Base Change 2022 ONLY'!K42:K43,'Mon Rep Base Change 2022 ONLY'!Q42:Q43,'Mon Rep Base Change 2022 ONLY'!W42:W43)-MIN(('Mon Rep Base Change 2022 ONLY'!K42:K43,'Mon Rep Base Change 2022 ONLY'!Q42:Q43,'Mon Rep Base Change 2022 ONLY'!W42:W43))</f>
        <v>6.2999999999999972</v>
      </c>
      <c r="L14" s="3">
        <f>MIN('Mon Rep Base Change 2022 ONLY'!I42:I43,'Mon Rep Base Change 2022 ONLY'!O42:O43,'Mon Rep Base Change 2022 ONLY'!U42:U43)</f>
        <v>-0.99999999999999645</v>
      </c>
      <c r="M14">
        <f>MIN('Mon Rep Base Change 2022 ONLY'!J42:J43,'Mon Rep Base Change 2022 ONLY'!P42:P43,'Mon Rep Base Change 2022 ONLY'!V42:V43)</f>
        <v>-1.6000000000000014</v>
      </c>
      <c r="N14">
        <f>MIN('Mon Rep Base Change 2022 ONLY'!K42:K43,'Mon Rep Base Change 2022 ONLY'!Q42:Q43,'Mon Rep Base Change 2022 ONLY'!W42:W43)</f>
        <v>-5.7999999999999972</v>
      </c>
      <c r="O14" s="3">
        <f>MAX('Mon Rep Base Change 2022 ONLY'!I42:I43,'Mon Rep Base Change 2022 ONLY'!O42:O43,'Mon Rep Base Change 2022 ONLY'!U42:U43)</f>
        <v>0.30000000000000071</v>
      </c>
      <c r="P14">
        <f>MAX('Mon Rep Base Change 2022 ONLY'!J42:J43,'Mon Rep Base Change 2022 ONLY'!P42:P43,'Mon Rep Base Change 2022 ONLY'!V42:V43)</f>
        <v>1.5</v>
      </c>
      <c r="Q14" s="4">
        <f>MAX('Mon Rep Base Change 2022 ONLY'!K42:K43,'Mon Rep Base Change 2022 ONLY'!Q42:Q43,'Mon Rep Base Change 2022 ONLY'!W42:W43)</f>
        <v>0.5</v>
      </c>
    </row>
    <row r="15" spans="1:17" x14ac:dyDescent="0.25">
      <c r="A15" s="9" t="s">
        <v>86</v>
      </c>
      <c r="B15" s="14">
        <v>1</v>
      </c>
      <c r="C15" s="45">
        <f>AVERAGE('Mon Rep Base Change 2022 ONLY'!I18,'Mon Rep Base Change 2022 ONLY'!O18,'Mon Rep Base Change 2022 ONLY'!U18)</f>
        <v>-0.83333333333333215</v>
      </c>
      <c r="D15" s="45">
        <f>AVERAGE('Mon Rep Base Change 2022 ONLY'!J18,'Mon Rep Base Change 2022 ONLY'!P18,'Mon Rep Base Change 2022 ONLY'!V18)</f>
        <v>1.3999999999999986</v>
      </c>
      <c r="E15" s="45">
        <f>AVERAGE('Mon Rep Base Change 2022 ONLY'!K18,'Mon Rep Base Change 2022 ONLY'!Q18,'Mon Rep Base Change 2022 ONLY'!W18)</f>
        <v>10.166666666666663</v>
      </c>
      <c r="F15" s="43">
        <f>MEDIAN('Mon Rep Base Change 2022 ONLY'!I18,'Mon Rep Base Change 2022 ONLY'!O18,'Mon Rep Base Change 2022 ONLY'!U18)</f>
        <v>-1</v>
      </c>
      <c r="G15" s="49">
        <f>MEDIAN('Mon Rep Base Change 2022 ONLY'!J18,'Mon Rep Base Change 2022 ONLY'!P18,'Mon Rep Base Change 2022 ONLY'!V18)</f>
        <v>1.1000000000000014</v>
      </c>
      <c r="H15" s="49">
        <f>MEDIAN('Mon Rep Base Change 2022 ONLY'!K18,'Mon Rep Base Change 2022 ONLY'!Q18,'Mon Rep Base Change 2022 ONLY'!W18)</f>
        <v>9.6999999999999957</v>
      </c>
      <c r="I15" s="43">
        <f>MAX('Mon Rep Base Change 2022 ONLY'!I18,'Mon Rep Base Change 2022 ONLY'!O18,'Mon Rep Base Change 2022 ONLY'!U18)-MIN(('Mon Rep Base Change 2022 ONLY'!I18,'Mon Rep Base Change 2022 ONLY'!O18,'Mon Rep Base Change 2022 ONLY'!U18))</f>
        <v>0.90000000000000213</v>
      </c>
      <c r="J15" s="49">
        <f>MAX('Mon Rep Base Change 2022 ONLY'!J18,'Mon Rep Base Change 2022 ONLY'!P18,'Mon Rep Base Change 2022 ONLY'!V18)-MIN(('Mon Rep Base Change 2022 ONLY'!J18,'Mon Rep Base Change 2022 ONLY'!P18,'Mon Rep Base Change 2022 ONLY'!V18))</f>
        <v>3.5</v>
      </c>
      <c r="K15" s="49">
        <f>MAX('Mon Rep Base Change 2022 ONLY'!K18,'Mon Rep Base Change 2022 ONLY'!Q18,'Mon Rep Base Change 2022 ONLY'!W18)-MIN(('Mon Rep Base Change 2022 ONLY'!K18,'Mon Rep Base Change 2022 ONLY'!Q18,'Mon Rep Base Change 2022 ONLY'!W18))</f>
        <v>1.6000000000000014</v>
      </c>
      <c r="L15" s="3">
        <f>MIN('Mon Rep Base Change 2022 ONLY'!I18,'Mon Rep Base Change 2022 ONLY'!O18,'Mon Rep Base Change 2022 ONLY'!U18)</f>
        <v>-1.1999999999999993</v>
      </c>
      <c r="M15">
        <f>MIN('Mon Rep Base Change 2022 ONLY'!J18,'Mon Rep Base Change 2022 ONLY'!P18,'Mon Rep Base Change 2022 ONLY'!V18)</f>
        <v>-0.20000000000000284</v>
      </c>
      <c r="N15">
        <f>MIN('Mon Rep Base Change 2022 ONLY'!K18,'Mon Rep Base Change 2022 ONLY'!Q18,'Mon Rep Base Change 2022 ONLY'!W18)</f>
        <v>9.5999999999999943</v>
      </c>
      <c r="O15" s="3">
        <f>MAX('Mon Rep Base Change 2022 ONLY'!I18,'Mon Rep Base Change 2022 ONLY'!O18,'Mon Rep Base Change 2022 ONLY'!U18)</f>
        <v>-0.29999999999999716</v>
      </c>
      <c r="P15">
        <f>MAX('Mon Rep Base Change 2022 ONLY'!J18,'Mon Rep Base Change 2022 ONLY'!P18,'Mon Rep Base Change 2022 ONLY'!V18)</f>
        <v>3.2999999999999972</v>
      </c>
      <c r="Q15" s="4">
        <f>MAX('Mon Rep Base Change 2022 ONLY'!K18,'Mon Rep Base Change 2022 ONLY'!Q18,'Mon Rep Base Change 2022 ONLY'!W18)</f>
        <v>11.199999999999996</v>
      </c>
    </row>
    <row r="16" spans="1:17" x14ac:dyDescent="0.25">
      <c r="A16" s="9" t="s">
        <v>84</v>
      </c>
      <c r="B16" s="14">
        <v>2</v>
      </c>
      <c r="C16" s="45">
        <f>AVERAGE('Mon Rep Base Change 2022 ONLY'!I4:I5,'Mon Rep Base Change 2022 ONLY'!O4:O5,'Mon Rep Base Change 2022 ONLY'!U4:U5)</f>
        <v>-0.4833333333333325</v>
      </c>
      <c r="D16" s="45">
        <f>AVERAGE('Mon Rep Base Change 2022 ONLY'!J4:J5,'Mon Rep Base Change 2022 ONLY'!P4:P5,'Mon Rep Base Change 2022 ONLY'!V4:V5)</f>
        <v>0.98333333333333428</v>
      </c>
      <c r="E16" s="45">
        <f>AVERAGE('Mon Rep Base Change 2022 ONLY'!K4:K5,'Mon Rep Base Change 2022 ONLY'!Q4:Q5,'Mon Rep Base Change 2022 ONLY'!W4:W5)</f>
        <v>1.033333333333335</v>
      </c>
      <c r="F16" s="51">
        <f>MEDIAN('Mon Rep Base Change 2022 ONLY'!I4:I5,'Mon Rep Base Change 2022 ONLY'!O4:O5,'Mon Rep Base Change 2022 ONLY'!U4:U5)</f>
        <v>-0.55000000000000071</v>
      </c>
      <c r="G16" s="45">
        <f>MEDIAN('Mon Rep Base Change 2022 ONLY'!J4:J5,'Mon Rep Base Change 2022 ONLY'!P4:P5,'Mon Rep Base Change 2022 ONLY'!V4:V5)</f>
        <v>0.60000000000000142</v>
      </c>
      <c r="H16" s="45">
        <f>MEDIAN('Mon Rep Base Change 2022 ONLY'!K4:K5,'Mon Rep Base Change 2022 ONLY'!Q4:Q5,'Mon Rep Base Change 2022 ONLY'!W4:W5)</f>
        <v>1.25</v>
      </c>
      <c r="I16" s="43">
        <f>MAX('Mon Rep Base Change 2022 ONLY'!I4:I5,'Mon Rep Base Change 2022 ONLY'!O4:O5,'Mon Rep Base Change 2022 ONLY'!U4:U5)-MIN('Mon Rep Base Change 2022 ONLY'!I4:I5,'Mon Rep Base Change 2022 ONLY'!O4:O5,'Mon Rep Base Change 2022 ONLY'!U4:U5)</f>
        <v>2.8999999999999986</v>
      </c>
      <c r="J16" s="49">
        <f>MAX('Mon Rep Base Change 2022 ONLY'!J4:J5,'Mon Rep Base Change 2022 ONLY'!P4:P5,'Mon Rep Base Change 2022 ONLY'!V4:V5)-MIN('Mon Rep Base Change 2022 ONLY'!J4:J5,'Mon Rep Base Change 2022 ONLY'!P4:P5,'Mon Rep Base Change 2022 ONLY'!V4:V5)</f>
        <v>2.2999999999999972</v>
      </c>
      <c r="K16" s="49">
        <f>MAX('Mon Rep Base Change 2022 ONLY'!K4:K5,'Mon Rep Base Change 2022 ONLY'!Q4:Q5,'Mon Rep Base Change 2022 ONLY'!W4:W5)-MIN('Mon Rep Base Change 2022 ONLY'!K4:K5,'Mon Rep Base Change 2022 ONLY'!Q4:Q5,'Mon Rep Base Change 2022 ONLY'!W4:W5)</f>
        <v>1.3000000000000043</v>
      </c>
      <c r="L16" s="3">
        <f>MIN('Mon Rep Base Change 2022 ONLY'!I4:I5,'Mon Rep Base Change 2022 ONLY'!O4:O5,'Mon Rep Base Change 2022 ONLY'!U4:U5)</f>
        <v>-1.7999999999999972</v>
      </c>
      <c r="M16">
        <f>MIN('Mon Rep Base Change 2022 ONLY'!J4:J5,'Mon Rep Base Change 2022 ONLY'!P4:P5,'Mon Rep Base Change 2022 ONLY'!V4:V5)</f>
        <v>0.10000000000000142</v>
      </c>
      <c r="N16">
        <f>MIN('Mon Rep Base Change 2022 ONLY'!K4:K5,'Mon Rep Base Change 2022 ONLY'!Q4:Q5,'Mon Rep Base Change 2022 ONLY'!W4:W5)</f>
        <v>0.19999999999999574</v>
      </c>
      <c r="O16" s="3">
        <f>MAX('Mon Rep Base Change 2022 ONLY'!I4:I5,'Mon Rep Base Change 2022 ONLY'!O4:O5,'Mon Rep Base Change 2022 ONLY'!U4:U5)</f>
        <v>1.1000000000000014</v>
      </c>
      <c r="P16">
        <f>MAX('Mon Rep Base Change 2022 ONLY'!J4:J5,'Mon Rep Base Change 2022 ONLY'!P4:P5,'Mon Rep Base Change 2022 ONLY'!V4:V5)</f>
        <v>2.3999999999999986</v>
      </c>
      <c r="Q16" s="4">
        <f>MAX('Mon Rep Base Change 2022 ONLY'!K4:K5,'Mon Rep Base Change 2022 ONLY'!Q4:Q5,'Mon Rep Base Change 2022 ONLY'!W4:W5)</f>
        <v>1.5</v>
      </c>
    </row>
    <row r="17" spans="1:17" x14ac:dyDescent="0.25">
      <c r="A17" s="35" t="s">
        <v>95</v>
      </c>
      <c r="B17" s="42">
        <v>3</v>
      </c>
      <c r="C17" s="52">
        <f>AVERAGE('Mon Rep Base Change 2022 ONLY'!I55:I57,'Mon Rep Base Change 2022 ONLY'!O55:O57,'Mon Rep Base Change 2022 ONLY'!U55:U57)</f>
        <v>0.65555555555555545</v>
      </c>
      <c r="D17" s="53" t="s">
        <v>17</v>
      </c>
      <c r="E17" s="52">
        <f>AVERAGE('Mon Rep Base Change 2022 ONLY'!K55:K57,'Mon Rep Base Change 2022 ONLY'!Q55:Q57,'Mon Rep Base Change 2022 ONLY'!W55:W57)</f>
        <v>-3.7111111111111095</v>
      </c>
      <c r="F17" s="54">
        <f>MEDIAN('Mon Rep Base Change 2022 ONLY'!I55:I57,'Mon Rep Base Change 2022 ONLY'!O55:O57,'Mon Rep Base Change 2022 ONLY'!U55:U57)</f>
        <v>-0.19999999999999929</v>
      </c>
      <c r="G17" s="55" t="s">
        <v>17</v>
      </c>
      <c r="H17" s="56">
        <f>MEDIAN('Mon Rep Base Change 2022 ONLY'!K55:K57,'Mon Rep Base Change 2022 ONLY'!Q55:Q57,'Mon Rep Base Change 2022 ONLY'!W55:W57)</f>
        <v>1</v>
      </c>
      <c r="I17" s="54">
        <f>MAX('Mon Rep Base Change 2022 ONLY'!I55:I57,'Mon Rep Base Change 2022 ONLY'!O55:O57,'Mon Rep Base Change 2022 ONLY'!U55:U57)-MIN(('Mon Rep Base Change 2022 ONLY'!I55:I57,'Mon Rep Base Change 2022 ONLY'!O55:O57,'Mon Rep Base Change 2022 ONLY'!U55:U57))</f>
        <v>3.1999999999999957</v>
      </c>
      <c r="J17" s="55" t="s">
        <v>17</v>
      </c>
      <c r="K17" s="56">
        <f>MAX('Mon Rep Base Change 2022 ONLY'!K55:K57,'Mon Rep Base Change 2022 ONLY'!Q55:Q57,'Mon Rep Base Change 2022 ONLY'!W55:W57)-MIN(('Mon Rep Base Change 2022 ONLY'!K55:K57,'Mon Rep Base Change 2022 ONLY'!Q55:Q57,'Mon Rep Base Change 2022 ONLY'!W55:W57))</f>
        <v>23.299999999999997</v>
      </c>
      <c r="L17" s="33">
        <f>MIN('Mon Rep Base Change 2022 ONLY'!I55:I57,'Mon Rep Base Change 2022 ONLY'!O55:O57,'Mon Rep Base Change 2022 ONLY'!U55:U57)</f>
        <v>-0.39999999999999858</v>
      </c>
      <c r="M17" s="41" t="s">
        <v>17</v>
      </c>
      <c r="N17" s="29">
        <f>MIN('Mon Rep Base Change 2022 ONLY'!K55:K57,'Mon Rep Base Change 2022 ONLY'!Q55:Q57,'Mon Rep Base Change 2022 ONLY'!W55:W57)</f>
        <v>-20.699999999999996</v>
      </c>
      <c r="O17" s="33">
        <f>MAX('Mon Rep Base Change 2022 ONLY'!I55:I57,'Mon Rep Base Change 2022 ONLY'!O55:O57,'Mon Rep Base Change 2022 ONLY'!U55:U57)</f>
        <v>2.7999999999999972</v>
      </c>
      <c r="P17" s="41" t="s">
        <v>17</v>
      </c>
      <c r="Q17" s="34">
        <f>MAX('Mon Rep Base Change 2022 ONLY'!K55:K57,'Mon Rep Base Change 2022 ONLY'!Q55:Q57,'Mon Rep Base Change 2022 ONLY'!W55:W57)</f>
        <v>2.6000000000000014</v>
      </c>
    </row>
    <row r="19" spans="1:17" x14ac:dyDescent="0.25">
      <c r="A19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718D-6A72-403A-9FA4-57F569CBC5BC}">
  <sheetPr>
    <tabColor rgb="FFFFFF00"/>
  </sheetPr>
  <dimension ref="A1:Q13"/>
  <sheetViews>
    <sheetView workbookViewId="0">
      <selection activeCell="I26" sqref="I2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4" t="s">
        <v>100</v>
      </c>
      <c r="C3" s="178" t="s">
        <v>101</v>
      </c>
      <c r="D3" s="180"/>
      <c r="E3" s="181"/>
      <c r="F3" s="177" t="s">
        <v>102</v>
      </c>
      <c r="G3" s="178"/>
      <c r="H3" s="179"/>
      <c r="I3" s="177" t="s">
        <v>103</v>
      </c>
      <c r="J3" s="178"/>
      <c r="K3" s="179"/>
      <c r="L3" s="177" t="s">
        <v>104</v>
      </c>
      <c r="M3" s="178"/>
      <c r="N3" s="179"/>
      <c r="O3" s="177" t="s">
        <v>105</v>
      </c>
      <c r="P3" s="178"/>
      <c r="Q3" s="179"/>
    </row>
    <row r="4" spans="1:17" x14ac:dyDescent="0.25">
      <c r="A4" s="3"/>
      <c r="B4" s="175"/>
      <c r="C4" s="157" t="s">
        <v>106</v>
      </c>
      <c r="D4" s="157"/>
      <c r="E4" s="158"/>
      <c r="F4" s="157" t="s">
        <v>106</v>
      </c>
      <c r="G4" s="157"/>
      <c r="H4" s="158"/>
      <c r="I4" s="157" t="s">
        <v>106</v>
      </c>
      <c r="J4" s="157"/>
      <c r="K4" s="158"/>
      <c r="L4" s="157" t="s">
        <v>106</v>
      </c>
      <c r="M4" s="157"/>
      <c r="N4" s="158"/>
      <c r="O4" s="157" t="s">
        <v>106</v>
      </c>
      <c r="P4" s="157"/>
      <c r="Q4" s="158"/>
    </row>
    <row r="5" spans="1:17" s="5" customFormat="1" x14ac:dyDescent="0.25">
      <c r="A5" s="12" t="s">
        <v>82</v>
      </c>
      <c r="B5" s="176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 THESIS'!V38:V42)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 THESIS'!U28:U412)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 THESIS'!V28:V412)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 THESIS'!W28:W412)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 THESIS'!U25:U27)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 THESIS'!V25:V27)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 THESIS'!W25:W27)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87</v>
      </c>
      <c r="B10" s="14">
        <v>10</v>
      </c>
      <c r="C10" s="45">
        <f>AVERAGE('Mon Rep Base Change 2022 ONLY'!I19:I28,'Mon Rep Base Change 2022 ONLY'!O19:O28,'Mon Rep Base Change 2022 ONLY'!U19:U28)</f>
        <v>1.513333333333333</v>
      </c>
      <c r="D10" s="45">
        <f>AVERAGE('Mon Rep Base Change 2022 ONLY'!J19:J28,'Mon Rep Base Change 2022 ONLY'!P19:P28,'Mon Rep Base Change 2022 ONLY'!V19:V28)</f>
        <v>2.066666666666666</v>
      </c>
      <c r="E10" s="45">
        <f>AVERAGE('Mon Rep Base Change 2022 ONLY'!K19:K28,'Mon Rep Base Change 2022 ONLY'!Q19:Q28,'Mon Rep Base Change 2022 ONLY'!W19:W28)</f>
        <v>0.35666666666666508</v>
      </c>
      <c r="F10" s="43">
        <f>MEDIAN('Mon Rep Base Change 2022 ONLY'!I19:I28,'Mon Rep Base Change 2022 ONLY'!O19:O28,'Mon Rep Base Change 2022 ONLY'!U19:U28)</f>
        <v>2</v>
      </c>
      <c r="G10" s="49">
        <f>MEDIAN('Mon Rep Base Change 2022 ONLY'!J19:J28,'Mon Rep Base Change 2022 ONLY'!P19:P28,'Mon Rep Base Change 2022 ONLY'!V19:V28)</f>
        <v>2.25</v>
      </c>
      <c r="H10" s="49">
        <f>MEDIAN('Mon Rep Base Change 2022 ONLY'!K19:K28,'Mon Rep Base Change 2022 ONLY'!Q19:Q28,'Mon Rep Base Change 2022 ONLY'!W19:W28)</f>
        <v>2.3999999999999986</v>
      </c>
      <c r="I10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0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0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0" s="3">
        <f>MIN('Mon Rep Base Change 2022 ONLY'!I19:I28,'Mon Rep Base Change 2022 ONLY'!O19:O28,'Mon Rep Base Change 2022 ONLY'!U19:U28)</f>
        <v>-1.7999999999999972</v>
      </c>
      <c r="M10">
        <f>MIN('Mon Rep Base Change 2022 ONLY'!J19:J28,'Mon Rep Base Change 2022 ONLY'!P19:P28,'Mon Rep Base Change 2022 ONLY'!V19:V28)</f>
        <v>-2.5999999999999943</v>
      </c>
      <c r="N10">
        <f>MIN('Mon Rep Base Change 2022 ONLY'!K19:K28,'Mon Rep Base Change 2022 ONLY'!Q19:Q28,'Mon Rep Base Change 2022 ONLY'!W19:W28)</f>
        <v>-17.199999999999996</v>
      </c>
      <c r="O10" s="3">
        <f>MAX('Mon Rep Base Change 2022 ONLY'!I19:I28,'Mon Rep Base Change 2022 ONLY'!O19:O28,'Mon Rep Base Change 2022 ONLY'!U19:U28)</f>
        <v>3.8000000000000007</v>
      </c>
      <c r="P10">
        <f>MAX('Mon Rep Base Change 2022 ONLY'!J19:J28,'Mon Rep Base Change 2022 ONLY'!P19:P28,'Mon Rep Base Change 2022 ONLY'!V19:V28)</f>
        <v>4.7999999999999972</v>
      </c>
      <c r="Q10" s="4">
        <f>MAX('Mon Rep Base Change 2022 ONLY'!K19:K28,'Mon Rep Base Change 2022 ONLY'!Q19:Q28,'Mon Rep Base Change 2022 ONLY'!W19:W28)</f>
        <v>4.7999999999999972</v>
      </c>
    </row>
    <row r="11" spans="1:17" x14ac:dyDescent="0.25">
      <c r="A11" s="9" t="s">
        <v>85</v>
      </c>
      <c r="B11" s="14">
        <v>12</v>
      </c>
      <c r="C11" s="45">
        <f>AVERAGE('Mon Rep Base Change 2022 ONLY'!I6:I17,'Mon Rep Base Change 2022 ONLY'!O6:O17,'Mon Rep Base Change 2022 ONLY'!U6:U17)</f>
        <v>1.2166666666666677</v>
      </c>
      <c r="D11" s="45">
        <f>AVERAGE('Mon Rep Base Change 2022 ONLY'!J6:J17,'Mon Rep Base Change 2022 ONLY'!P6:P17,'Mon Rep Base Change 2022 ONLY'!V6:V17)</f>
        <v>1.8424242424242421</v>
      </c>
      <c r="E11" s="45">
        <f>AVERAGE('Mon Rep Base Change 2022 ONLY'!K6:K17,'Mon Rep Base Change 2022 ONLY'!Q6:Q17,'Mon Rep Base Change 2022 ONLY'!W6:W17)</f>
        <v>-6.6666666666665347E-2</v>
      </c>
      <c r="F11" s="43">
        <f>MEDIAN('Mon Rep Base Change 2022 ONLY'!I6:I17,'Mon Rep Base Change 2022 ONLY'!O6:O17,'Mon Rep Base Change 2022 ONLY'!U6:U17)</f>
        <v>0.94999999999999751</v>
      </c>
      <c r="G11" s="49">
        <f>MEDIAN('Mon Rep Base Change 2022 ONLY'!J6:J17,'Mon Rep Base Change 2022 ONLY'!P6:P17,'Mon Rep Base Change 2022 ONLY'!V6:V17)</f>
        <v>2.1999999999999957</v>
      </c>
      <c r="H11" s="49">
        <f>MEDIAN('Mon Rep Base Change 2022 ONLY'!K6:K17,'Mon Rep Base Change 2022 ONLY'!Q6:Q17,'Mon Rep Base Change 2022 ONLY'!W6:W17)</f>
        <v>1.6999999999999993</v>
      </c>
      <c r="I11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1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1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1" s="3">
        <f>MIN('Mon Rep Base Change 2022 ONLY'!I6:I17,'Mon Rep Base Change 2022 ONLY'!O6:O17,'Mon Rep Base Change 2022 ONLY'!U6:U17)</f>
        <v>-2.1999999999999993</v>
      </c>
      <c r="M11">
        <f>MIN('Mon Rep Base Change 2022 ONLY'!J6:J17,'Mon Rep Base Change 2022 ONLY'!P6:P17,'Mon Rep Base Change 2022 ONLY'!V6:V17)</f>
        <v>-0.60000000000000142</v>
      </c>
      <c r="N11">
        <f>MIN('Mon Rep Base Change 2022 ONLY'!K6:K17,'Mon Rep Base Change 2022 ONLY'!Q6:Q17,'Mon Rep Base Change 2022 ONLY'!W6:W17)</f>
        <v>-20.2</v>
      </c>
      <c r="O11" s="3">
        <f>MAX('Mon Rep Base Change 2022 ONLY'!I6:I17,'Mon Rep Base Change 2022 ONLY'!O6:O17,'Mon Rep Base Change 2022 ONLY'!U6:U17)</f>
        <v>4.4000000000000021</v>
      </c>
      <c r="P11">
        <f>MAX('Mon Rep Base Change 2022 ONLY'!J6:J17,'Mon Rep Base Change 2022 ONLY'!P6:P17,'Mon Rep Base Change 2022 ONLY'!V6:V17)</f>
        <v>4.0999999999999943</v>
      </c>
      <c r="Q11" s="4">
        <f>MAX('Mon Rep Base Change 2022 ONLY'!K6:K17,'Mon Rep Base Change 2022 ONLY'!Q6:Q17,'Mon Rep Base Change 2022 ONLY'!W6:W17)</f>
        <v>4.3999999999999986</v>
      </c>
    </row>
    <row r="13" spans="1:17" x14ac:dyDescent="0.25">
      <c r="A13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8952-E724-4B02-BA5B-8BDD57B99330}">
  <sheetPr>
    <tabColor rgb="FFFF0000"/>
  </sheetPr>
  <dimension ref="A1:R13"/>
  <sheetViews>
    <sheetView workbookViewId="0">
      <selection activeCell="J15" sqref="J15"/>
    </sheetView>
  </sheetViews>
  <sheetFormatPr defaultRowHeight="15" x14ac:dyDescent="0.25"/>
  <cols>
    <col min="1" max="1" width="10.42578125" customWidth="1"/>
    <col min="2" max="2" width="11.28515625" bestFit="1" customWidth="1"/>
    <col min="3" max="3" width="10.85546875" style="14" customWidth="1"/>
    <col min="4" max="18" width="10.5703125" customWidth="1"/>
  </cols>
  <sheetData>
    <row r="1" spans="1:18" x14ac:dyDescent="0.25">
      <c r="B1" s="5" t="s">
        <v>111</v>
      </c>
    </row>
    <row r="3" spans="1:18" x14ac:dyDescent="0.25">
      <c r="A3" s="174" t="s">
        <v>117</v>
      </c>
      <c r="B3" s="20"/>
      <c r="C3" s="174" t="s">
        <v>100</v>
      </c>
      <c r="D3" s="178" t="s">
        <v>112</v>
      </c>
      <c r="E3" s="180"/>
      <c r="F3" s="181"/>
      <c r="G3" s="177" t="s">
        <v>113</v>
      </c>
      <c r="H3" s="178"/>
      <c r="I3" s="179"/>
      <c r="J3" s="177" t="s">
        <v>114</v>
      </c>
      <c r="K3" s="178"/>
      <c r="L3" s="179"/>
      <c r="M3" s="177" t="s">
        <v>115</v>
      </c>
      <c r="N3" s="178"/>
      <c r="O3" s="179"/>
      <c r="P3" s="177" t="s">
        <v>116</v>
      </c>
      <c r="Q3" s="178"/>
      <c r="R3" s="179"/>
    </row>
    <row r="4" spans="1:18" x14ac:dyDescent="0.25">
      <c r="A4" s="175"/>
      <c r="B4" s="3"/>
      <c r="C4" s="175"/>
      <c r="D4" s="157" t="s">
        <v>106</v>
      </c>
      <c r="E4" s="157"/>
      <c r="F4" s="158"/>
      <c r="G4" s="157" t="s">
        <v>106</v>
      </c>
      <c r="H4" s="157"/>
      <c r="I4" s="158"/>
      <c r="J4" s="157" t="s">
        <v>106</v>
      </c>
      <c r="K4" s="157"/>
      <c r="L4" s="158"/>
      <c r="M4" s="157" t="s">
        <v>106</v>
      </c>
      <c r="N4" s="157"/>
      <c r="O4" s="158"/>
      <c r="P4" s="157" t="s">
        <v>106</v>
      </c>
      <c r="Q4" s="157"/>
      <c r="R4" s="158"/>
    </row>
    <row r="5" spans="1:18" s="5" customFormat="1" x14ac:dyDescent="0.25">
      <c r="A5" s="176"/>
      <c r="B5" s="12" t="s">
        <v>82</v>
      </c>
      <c r="C5" s="176"/>
      <c r="D5" s="10" t="s">
        <v>107</v>
      </c>
      <c r="E5" s="10" t="s">
        <v>108</v>
      </c>
      <c r="F5" s="13" t="s">
        <v>109</v>
      </c>
      <c r="G5" s="15" t="s">
        <v>107</v>
      </c>
      <c r="H5" s="5" t="s">
        <v>108</v>
      </c>
      <c r="I5" s="13" t="s">
        <v>109</v>
      </c>
      <c r="J5" s="15" t="s">
        <v>107</v>
      </c>
      <c r="K5" s="5" t="s">
        <v>108</v>
      </c>
      <c r="L5" s="13" t="s">
        <v>109</v>
      </c>
      <c r="M5" s="15" t="s">
        <v>107</v>
      </c>
      <c r="N5" s="5" t="s">
        <v>108</v>
      </c>
      <c r="O5" s="13" t="s">
        <v>109</v>
      </c>
      <c r="P5" s="15" t="s">
        <v>107</v>
      </c>
      <c r="Q5" s="5" t="s">
        <v>108</v>
      </c>
      <c r="R5" s="13" t="s">
        <v>109</v>
      </c>
    </row>
    <row r="6" spans="1:18" x14ac:dyDescent="0.25">
      <c r="A6" s="70" t="s">
        <v>118</v>
      </c>
      <c r="B6" s="9" t="s">
        <v>94</v>
      </c>
      <c r="C6" s="67">
        <v>4</v>
      </c>
      <c r="D6" s="38">
        <f>AVERAGE('Mon Rep Base Change ALL'!I51:I54,'Mon Rep Base Change ALL'!O51:O54,'Mon Rep Base Change ALL'!U51:U54)</f>
        <v>-0.69999999999999862</v>
      </c>
      <c r="E6" s="38">
        <f>AVERAGE('Mon Rep Base Change ALL'!J51:J54,'Mon Rep Base Change ALL'!P51:P54,'Mon Rep Base Change ALL'!V51:V54)</f>
        <v>-0.76666666666666694</v>
      </c>
      <c r="F6" s="38">
        <f>AVERAGE('Mon Rep Base Change ALL'!K51:K54,'Mon Rep Base Change ALL'!Q51:Q54,'Mon Rep Base Change ALL'!W51:W54)</f>
        <v>0.84166666666666801</v>
      </c>
      <c r="G6" s="20">
        <f>MEDIAN('Mon Rep Base Change ALL'!I51:I54,'Mon Rep Base Change ALL'!O51:O54,'Mon Rep Base Change ALL'!U51:U54)</f>
        <v>-9.9999999999994316E-2</v>
      </c>
      <c r="H6" s="16">
        <f>MEDIAN('Mon Rep Base Change ALL'!J51:J54,'Mon Rep Base Change ALL'!P51:P54,'Mon Rep Base Change ALL'!V51:V54)</f>
        <v>-0.20000000000000284</v>
      </c>
      <c r="I6" s="16">
        <f>MEDIAN('Mon Rep Base Change ALL'!K51:K54,'Mon Rep Base Change ALL'!Q51:Q54,'Mon Rep Base Change ALL'!W51:W54)</f>
        <v>0.20000000000000284</v>
      </c>
      <c r="J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K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L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M6" s="20">
        <f>MIN('Mon Rep Base Change ALL'!$I51:$I54,'Mon Rep Base Change ALL'!$O51:$O54,'Mon Rep Base Change ALL'!$U51:$U54)</f>
        <v>-3</v>
      </c>
      <c r="N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O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P6" s="20">
        <f>MAX('Mon Rep Base Change ALL'!$I51:$I54,'Mon Rep Base Change ALL'!$O51:$O54,'Mon Rep Base Change ALL'!$U51:$U54)</f>
        <v>0.40000000000000213</v>
      </c>
      <c r="Q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R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8" x14ac:dyDescent="0.25">
      <c r="A7" s="9" t="s">
        <v>118</v>
      </c>
      <c r="B7" s="9" t="s">
        <v>92</v>
      </c>
      <c r="C7" s="68">
        <v>5</v>
      </c>
      <c r="D7" s="38">
        <f>AVERAGE('Mon Rep Base Change ALL'!I44:I48,'Mon Rep Base Change ALL'!O44:O48,'Mon Rep Base Change ALL'!U44:U49)</f>
        <v>0.91874999999999862</v>
      </c>
      <c r="E7" s="38">
        <f>AVERAGE('Mon Rep Base Change ALL'!J44:J48,'Mon Rep Base Change ALL'!P44:P48,'Mon Rep Base Change ALL'!V44:V49)</f>
        <v>-2.8374999999999995</v>
      </c>
      <c r="F7" s="38">
        <f>AVERAGE('Mon Rep Base Change ALL'!K44:K48,'Mon Rep Base Change ALL'!Q44:Q48,'Mon Rep Base Change ALL'!W44:W49)</f>
        <v>0.93124999999999858</v>
      </c>
      <c r="G7" s="3">
        <f>MEDIAN('Mon Rep Base Change ALL'!I44:I48,'Mon Rep Base Change ALL'!O44:O48,'Mon Rep Base Change ALL'!U44:U48)</f>
        <v>-0.20000000000000284</v>
      </c>
      <c r="H7">
        <f>MEDIAN('Mon Rep Base Change ALL'!J44:J48,'Mon Rep Base Change ALL'!P44:P48,'Mon Rep Base Change ALL'!V44:V48)</f>
        <v>-0.89999999999999858</v>
      </c>
      <c r="I7">
        <f>MEDIAN('Mon Rep Base Change ALL'!K44:K48,'Mon Rep Base Change ALL'!Q44:Q48,'Mon Rep Base Change ALL'!W44:W48)</f>
        <v>1</v>
      </c>
      <c r="J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K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L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M7" s="3">
        <f>MIN('Mon Rep Base Change ALL'!$I$44:L48,'Mon Rep Base Change ALL'!$O44:$O48,'Mon Rep Base Change ALL'!$U44:$U48)</f>
        <v>-10.500000000000007</v>
      </c>
      <c r="N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O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P7" s="44">
        <f>MAX('Mon Rep Base Change ALL'!$I44:$I48,'Mon Rep Base Change ALL'!$O44:$O48,'Mon Rep Base Change ALL'!$U44:$U48)</f>
        <v>13.500000000000002</v>
      </c>
      <c r="Q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R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8" x14ac:dyDescent="0.25">
      <c r="A8" s="9" t="s">
        <v>118</v>
      </c>
      <c r="B8" s="9" t="s">
        <v>90</v>
      </c>
      <c r="C8" s="68">
        <v>8</v>
      </c>
      <c r="D8" s="38">
        <f>AVERAGE('Mon Rep Base Change ALL'!I34:I41,'Mon Rep Base Change ALL'!O34:O41,'Mon Rep Base Change ALL'!U34:U41)</f>
        <v>2.1</v>
      </c>
      <c r="E8" s="38">
        <f>AVERAGE('Mon Rep Base Change ALL'!J34:J41,'Mon Rep Base Change ALL'!P34:P41,'Mon Rep Base Change ALL'!V34:V41)</f>
        <v>1.7291666666666672</v>
      </c>
      <c r="F8" s="38">
        <f>AVERAGE('Mon Rep Base Change ALL'!K34:K41,'Mon Rep Base Change ALL'!Q34:Q41,'Mon Rep Base Change ALL'!W34:W41)</f>
        <v>2.4583333333333344</v>
      </c>
      <c r="G8" s="3">
        <f>MEDIAN('Mon Rep Base Change ALL'!I34:I41,'Mon Rep Base Change ALL'!O34:O41,'Mon Rep Base Change ALL'!U34:U41)</f>
        <v>1.75</v>
      </c>
      <c r="H8">
        <f>MEDIAN('Mon Rep Base Change ALL'!J34:J41,'Mon Rep Base Change ALL'!P34:P41,'Mon Rep Base Change ALL'!V34:V41)</f>
        <v>1.3500000000000014</v>
      </c>
      <c r="I8">
        <f>MEDIAN('Mon Rep Base Change ALL'!K34:K41,'Mon Rep Base Change ALL'!Q34:Q41,'Mon Rep Base Change ALL'!W34:W41)</f>
        <v>2.5500000000000007</v>
      </c>
      <c r="J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K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L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M8" s="3">
        <f>MIN(('Mon Rep Base Change ALL'!$I34:$I41,'Mon Rep Base Change ALL'!$O34:$O41,'Mon Rep Base Change ALL'!$U34:$U41))</f>
        <v>-0.5</v>
      </c>
      <c r="N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O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P8" s="3">
        <f>MAX('Mon Rep Base Change ALL'!$I34:$I41,'Mon Rep Base Change ALL'!$O34:$O41,'Mon Rep Base Change ALL'!$U34:$U41)</f>
        <v>5.1999999999999993</v>
      </c>
      <c r="Q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R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8" x14ac:dyDescent="0.25">
      <c r="A9" s="9" t="s">
        <v>118</v>
      </c>
      <c r="B9" s="9" t="s">
        <v>89</v>
      </c>
      <c r="C9" s="68">
        <v>3</v>
      </c>
      <c r="D9" s="38">
        <f>AVERAGE('Mon Rep Base Change ALL'!I31:I32,'Mon Rep Base Change ALL'!O31:O33,'Mon Rep Base Change ALL'!U31:U33)</f>
        <v>2.6124999999999998</v>
      </c>
      <c r="E9" s="38">
        <f>AVERAGE('Mon Rep Base Change ALL'!J31:J32,'Mon Rep Base Change ALL'!P31:P33,'Mon Rep Base Change ALL'!V31:V33)</f>
        <v>1.6374999999999975</v>
      </c>
      <c r="F9" s="38">
        <f>AVERAGE('Mon Rep Base Change ALL'!K31:K32,'Mon Rep Base Change ALL'!Q31:Q33,'Mon Rep Base Change ALL'!W31:W33)</f>
        <v>1.8874999999999984</v>
      </c>
      <c r="G9" s="3">
        <f>MEDIAN('Mon Rep Base Change ALL'!I31:I33,'Mon Rep Base Change ALL'!O31:O33,'Mon Rep Base Change ALL'!U31:U33)</f>
        <v>2.0999999999999996</v>
      </c>
      <c r="H9">
        <f>MEDIAN('Mon Rep Base Change ALL'!J31:J33,'Mon Rep Base Change ALL'!P31:P33,'Mon Rep Base Change ALL'!V31:V33)</f>
        <v>1.3499999999999979</v>
      </c>
      <c r="I9">
        <f>MEDIAN('Mon Rep Base Change ALL'!K31:K33,'Mon Rep Base Change ALL'!Q31:Q33,'Mon Rep Base Change ALL'!W31:W33)</f>
        <v>1.5999999999999979</v>
      </c>
      <c r="J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K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L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M9" s="3">
        <f>MIN(('Mon Rep Base Change ALL'!$I31:$I33,'Mon Rep Base Change ALL'!$O31:$O33,'Mon Rep Base Change ALL'!$U31:$U33))</f>
        <v>0.59999999999999787</v>
      </c>
      <c r="N9">
        <f>MAX('Mon Rep Base Change ALL'!M31:M33,'Mon Rep Base Change ALL'!S31:S33,'Mon Rep Base Change ALL'!Y31:Y33)-MIN(('Mon Rep Base Change ALL'!M31:M33,'Mon Rep Base Change ALL'!S31:S33,'Mon Rep Base Change ALL'!Y31:Y33))</f>
        <v>15</v>
      </c>
      <c r="O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P9" s="3">
        <f>MAX('Mon Rep Base Change ALL'!$I31:$I33,'Mon Rep Base Change ALL'!$O31:$O33,'Mon Rep Base Change ALL'!$U31:$U33)</f>
        <v>7.6000000000000014</v>
      </c>
      <c r="Q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R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8" x14ac:dyDescent="0.25">
      <c r="A10" s="9" t="s">
        <v>119</v>
      </c>
      <c r="B10" s="9" t="s">
        <v>87</v>
      </c>
      <c r="C10" s="68">
        <v>10</v>
      </c>
      <c r="D10" s="38">
        <f>AVERAGE('Mon Rep Base Change ALL'!I19:I28,'Mon Rep Base Change ALL'!O19:O28,'Mon Rep Base Change ALL'!U19:U28)</f>
        <v>1.513333333333333</v>
      </c>
      <c r="E10" s="38">
        <f>AVERAGE('Mon Rep Base Change ALL'!J19:J28,'Mon Rep Base Change ALL'!P19:P28,'Mon Rep Base Change ALL'!V19:V28)</f>
        <v>2.066666666666666</v>
      </c>
      <c r="F10" s="38">
        <f>AVERAGE('Mon Rep Base Change ALL'!K19:K28,'Mon Rep Base Change ALL'!Q19:Q28,'Mon Rep Base Change ALL'!W19:W28)</f>
        <v>0.35666666666666508</v>
      </c>
      <c r="G10" s="3">
        <f>MEDIAN('Mon Rep Base Change ALL'!I19:I28,'Mon Rep Base Change ALL'!O19:O28,'Mon Rep Base Change ALL'!U19:U28)</f>
        <v>2</v>
      </c>
      <c r="H10">
        <f>MEDIAN('Mon Rep Base Change ALL'!J19:J28,'Mon Rep Base Change ALL'!P19:P28,'Mon Rep Base Change ALL'!V19:V28)</f>
        <v>2.25</v>
      </c>
      <c r="I10">
        <f>MEDIAN('Mon Rep Base Change ALL'!K19:K28,'Mon Rep Base Change ALL'!Q19:Q28,'Mon Rep Base Change ALL'!W19:W28)</f>
        <v>2.3999999999999986</v>
      </c>
      <c r="J10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K10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L10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M10" s="3">
        <f>MIN(('Mon Rep Base Change ALL'!$I19:$I28,'Mon Rep Base Change ALL'!$O19:$O28,'Mon Rep Base Change ALL'!$U19:$U28))</f>
        <v>-1.7999999999999972</v>
      </c>
      <c r="N10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O10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P10" s="3">
        <f>MAX('Mon Rep Base Change ALL'!$I19:$I28,'Mon Rep Base Change ALL'!$O19:$O28,'Mon Rep Base Change ALL'!$U19:$U28)</f>
        <v>3.8000000000000007</v>
      </c>
      <c r="Q10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R10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1" spans="1:18" x14ac:dyDescent="0.25">
      <c r="A11" s="35" t="s">
        <v>119</v>
      </c>
      <c r="B11" s="35" t="s">
        <v>85</v>
      </c>
      <c r="C11" s="69">
        <v>12</v>
      </c>
      <c r="D11" s="39">
        <f>AVERAGE('Mon Rep Base Change ALL'!I6:I17,'Mon Rep Base Change ALL'!O6:O17,'Mon Rep Base Change ALL'!U6:U17)</f>
        <v>1.2166666666666677</v>
      </c>
      <c r="E11" s="39">
        <f>AVERAGE('Mon Rep Base Change ALL'!J6:J17,'Mon Rep Base Change ALL'!P6:P17,'Mon Rep Base Change ALL'!V6:V17)</f>
        <v>1.8424242424242421</v>
      </c>
      <c r="F11" s="39">
        <f>AVERAGE('Mon Rep Base Change ALL'!K6:K17,'Mon Rep Base Change ALL'!Q6:Q17,'Mon Rep Base Change ALL'!W6:W17)</f>
        <v>-6.6666666666665347E-2</v>
      </c>
      <c r="G11" s="33">
        <f>MEDIAN('Mon Rep Base Change ALL'!I6:I17,'Mon Rep Base Change ALL'!O6:O17,'Mon Rep Base Change ALL'!U6:U18)</f>
        <v>0.89999999999999858</v>
      </c>
      <c r="H11" s="29">
        <f>MEDIAN('Mon Rep Base Change ALL'!J6:J17,'Mon Rep Base Change ALL'!P6:P17,'Mon Rep Base Change ALL'!V6:V18)</f>
        <v>2.2499999999999964</v>
      </c>
      <c r="I11" s="29">
        <f>MEDIAN('Mon Rep Base Change ALL'!K6:K17,'Mon Rep Base Change ALL'!Q6:Q17,'Mon Rep Base Change ALL'!W6:W18)</f>
        <v>1.7999999999999972</v>
      </c>
      <c r="J11" s="3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K11" s="29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L11" s="3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M11" s="33">
        <f>MIN('Mon Rep Base Change ALL'!$I6:$I17,'Mon Rep Base Change ALL'!$O6:$O17,'Mon Rep Base Change ALL'!$U6:$U17)</f>
        <v>-2.1999999999999993</v>
      </c>
      <c r="N11" s="29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O11" s="3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P11" s="33">
        <f>MAX('Mon Rep Base Change ALL'!$I6:$I17,'Mon Rep Base Change ALL'!$O6:$O17,'Mon Rep Base Change ALL'!$U6:$U17)</f>
        <v>4.4000000000000021</v>
      </c>
      <c r="Q11" s="29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R11" s="3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8" x14ac:dyDescent="0.25">
      <c r="B13" t="s">
        <v>110</v>
      </c>
    </row>
  </sheetData>
  <mergeCells count="12">
    <mergeCell ref="P4:R4"/>
    <mergeCell ref="A3:A5"/>
    <mergeCell ref="C3:C5"/>
    <mergeCell ref="D3:F3"/>
    <mergeCell ref="G3:I3"/>
    <mergeCell ref="J3:L3"/>
    <mergeCell ref="M3:O3"/>
    <mergeCell ref="P3:R3"/>
    <mergeCell ref="D4:F4"/>
    <mergeCell ref="G4:I4"/>
    <mergeCell ref="J4:L4"/>
    <mergeCell ref="M4:O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E891-F205-4E9A-8DC1-EACE7969CE4D}">
  <sheetPr>
    <tabColor rgb="FF92D050"/>
  </sheetPr>
  <dimension ref="A1:F107"/>
  <sheetViews>
    <sheetView workbookViewId="0">
      <selection activeCell="K13" sqref="K13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49</v>
      </c>
      <c r="B2">
        <v>2022</v>
      </c>
      <c r="C2" s="1" t="s">
        <v>63</v>
      </c>
      <c r="D2" s="1">
        <v>24.2</v>
      </c>
      <c r="E2" s="1">
        <v>51</v>
      </c>
      <c r="F2" s="1">
        <v>53.2</v>
      </c>
    </row>
    <row r="3" spans="1:6" x14ac:dyDescent="0.25">
      <c r="A3" t="s">
        <v>64</v>
      </c>
      <c r="B3">
        <v>2022</v>
      </c>
      <c r="C3" s="1" t="s">
        <v>63</v>
      </c>
      <c r="D3" s="1">
        <v>25.4</v>
      </c>
      <c r="E3" s="1">
        <v>49.8</v>
      </c>
      <c r="F3" s="1">
        <v>51.1</v>
      </c>
    </row>
    <row r="4" spans="1:6" x14ac:dyDescent="0.25">
      <c r="A4" t="s">
        <v>65</v>
      </c>
      <c r="B4">
        <v>2022</v>
      </c>
      <c r="C4" s="1" t="s">
        <v>63</v>
      </c>
      <c r="D4" s="1">
        <v>27</v>
      </c>
      <c r="E4" s="1">
        <v>50.6</v>
      </c>
      <c r="F4" s="1">
        <v>51.5</v>
      </c>
    </row>
    <row r="5" spans="1:6" x14ac:dyDescent="0.25">
      <c r="A5" t="s">
        <v>67</v>
      </c>
      <c r="B5">
        <v>2022</v>
      </c>
      <c r="C5" s="1" t="s">
        <v>63</v>
      </c>
      <c r="D5" s="1">
        <v>27.2</v>
      </c>
      <c r="E5" s="1">
        <v>50.4</v>
      </c>
      <c r="F5" s="1">
        <v>51.1</v>
      </c>
    </row>
    <row r="6" spans="1:6" x14ac:dyDescent="0.25">
      <c r="A6" t="s">
        <v>70</v>
      </c>
      <c r="B6">
        <v>2023</v>
      </c>
      <c r="C6" s="1" t="s">
        <v>63</v>
      </c>
      <c r="D6" s="1">
        <v>26.8</v>
      </c>
      <c r="E6" s="1">
        <v>50.6</v>
      </c>
      <c r="F6" s="1">
        <v>51</v>
      </c>
    </row>
    <row r="7" spans="1:6" x14ac:dyDescent="0.25">
      <c r="A7" t="s">
        <v>72</v>
      </c>
      <c r="B7">
        <v>2023</v>
      </c>
      <c r="C7" s="1" t="s">
        <v>63</v>
      </c>
      <c r="D7" s="1">
        <v>25.9</v>
      </c>
      <c r="E7" s="1">
        <v>51.5</v>
      </c>
      <c r="F7" s="1">
        <v>51.5</v>
      </c>
    </row>
    <row r="8" spans="1:6" x14ac:dyDescent="0.25">
      <c r="A8" t="s">
        <v>7</v>
      </c>
      <c r="B8">
        <v>2022</v>
      </c>
      <c r="C8" s="1" t="s">
        <v>38</v>
      </c>
      <c r="D8" s="1">
        <v>23.1</v>
      </c>
      <c r="E8" s="1">
        <v>57.3</v>
      </c>
      <c r="F8" s="1">
        <v>61.199999999999996</v>
      </c>
    </row>
    <row r="9" spans="1:6" x14ac:dyDescent="0.25">
      <c r="A9" t="s">
        <v>49</v>
      </c>
      <c r="B9">
        <v>2022</v>
      </c>
      <c r="C9" s="1" t="s">
        <v>38</v>
      </c>
      <c r="D9" s="1">
        <v>28.299999999999997</v>
      </c>
      <c r="E9" s="1">
        <v>54.7</v>
      </c>
      <c r="F9" s="1">
        <v>56.8</v>
      </c>
    </row>
    <row r="10" spans="1:6" x14ac:dyDescent="0.25">
      <c r="A10" t="s">
        <v>64</v>
      </c>
      <c r="B10">
        <v>2022</v>
      </c>
      <c r="C10" s="1" t="s">
        <v>38</v>
      </c>
      <c r="D10" s="1">
        <v>27.7</v>
      </c>
      <c r="E10" s="1">
        <v>54.7</v>
      </c>
      <c r="F10" s="1">
        <v>56.8</v>
      </c>
    </row>
    <row r="11" spans="1:6" x14ac:dyDescent="0.25">
      <c r="A11" t="s">
        <v>65</v>
      </c>
      <c r="B11">
        <v>2022</v>
      </c>
      <c r="C11" s="1" t="s">
        <v>38</v>
      </c>
      <c r="D11" s="1">
        <v>27.3</v>
      </c>
      <c r="E11" s="1">
        <v>53.1</v>
      </c>
      <c r="F11" s="1">
        <v>57.8</v>
      </c>
    </row>
    <row r="12" spans="1:6" x14ac:dyDescent="0.25">
      <c r="A12" t="s">
        <v>67</v>
      </c>
      <c r="B12">
        <v>2022</v>
      </c>
      <c r="C12" s="1" t="s">
        <v>38</v>
      </c>
      <c r="D12" s="1">
        <v>27.1</v>
      </c>
      <c r="E12" s="1">
        <v>53</v>
      </c>
      <c r="F12" s="1">
        <v>56.1</v>
      </c>
    </row>
    <row r="13" spans="1:6" x14ac:dyDescent="0.25">
      <c r="A13" t="s">
        <v>70</v>
      </c>
      <c r="B13">
        <v>2023</v>
      </c>
      <c r="C13" s="1" t="s">
        <v>38</v>
      </c>
      <c r="D13" s="1">
        <v>26.4</v>
      </c>
      <c r="E13" s="1">
        <v>52.5</v>
      </c>
      <c r="F13" s="1">
        <v>56.8</v>
      </c>
    </row>
    <row r="14" spans="1:6" x14ac:dyDescent="0.25">
      <c r="A14" t="s">
        <v>72</v>
      </c>
      <c r="B14">
        <v>2023</v>
      </c>
      <c r="C14" s="1" t="s">
        <v>38</v>
      </c>
      <c r="D14" s="1">
        <v>26.4</v>
      </c>
      <c r="E14" s="1">
        <v>52.9</v>
      </c>
      <c r="F14" s="1">
        <v>60.8</v>
      </c>
    </row>
    <row r="15" spans="1:6" x14ac:dyDescent="0.25">
      <c r="A15" t="s">
        <v>49</v>
      </c>
      <c r="B15">
        <v>2022</v>
      </c>
      <c r="C15" s="1" t="s">
        <v>62</v>
      </c>
      <c r="D15" s="1">
        <v>30.099999999999998</v>
      </c>
      <c r="E15" s="1">
        <v>53.5</v>
      </c>
      <c r="F15" s="1">
        <v>61.199999999999996</v>
      </c>
    </row>
    <row r="16" spans="1:6" x14ac:dyDescent="0.25">
      <c r="A16" t="s">
        <v>64</v>
      </c>
      <c r="B16">
        <v>2022</v>
      </c>
      <c r="C16" s="1" t="s">
        <v>62</v>
      </c>
      <c r="D16" s="1">
        <v>27.8</v>
      </c>
      <c r="E16" s="1">
        <v>51.8</v>
      </c>
      <c r="F16" s="1">
        <v>58.9</v>
      </c>
    </row>
    <row r="17" spans="1:6" x14ac:dyDescent="0.25">
      <c r="A17" t="s">
        <v>65</v>
      </c>
      <c r="B17">
        <v>2022</v>
      </c>
      <c r="C17" s="1" t="s">
        <v>62</v>
      </c>
      <c r="D17">
        <v>28.5</v>
      </c>
      <c r="E17" s="1">
        <v>45.5</v>
      </c>
      <c r="F17">
        <v>55.4</v>
      </c>
    </row>
    <row r="18" spans="1:6" x14ac:dyDescent="0.25">
      <c r="A18" t="s">
        <v>67</v>
      </c>
      <c r="B18">
        <v>2022</v>
      </c>
      <c r="C18" s="1" t="s">
        <v>62</v>
      </c>
      <c r="D18" s="1">
        <v>26.4</v>
      </c>
      <c r="E18" s="1">
        <v>49.4</v>
      </c>
      <c r="F18" s="1">
        <v>55.5</v>
      </c>
    </row>
    <row r="19" spans="1:6" x14ac:dyDescent="0.25">
      <c r="A19" t="s">
        <v>70</v>
      </c>
      <c r="B19">
        <v>2023</v>
      </c>
      <c r="C19" s="1" t="s">
        <v>62</v>
      </c>
      <c r="D19" s="1">
        <v>22.8</v>
      </c>
      <c r="E19" s="1">
        <v>49.3</v>
      </c>
      <c r="F19" s="1">
        <v>45.5</v>
      </c>
    </row>
    <row r="20" spans="1:6" x14ac:dyDescent="0.25">
      <c r="A20" t="s">
        <v>72</v>
      </c>
      <c r="B20">
        <v>2023</v>
      </c>
      <c r="C20" s="1" t="s">
        <v>62</v>
      </c>
      <c r="D20" s="1">
        <v>27</v>
      </c>
      <c r="E20" s="1">
        <v>51.4</v>
      </c>
      <c r="F20" s="1">
        <v>62</v>
      </c>
    </row>
    <row r="21" spans="1:6" x14ac:dyDescent="0.25">
      <c r="A21" t="s">
        <v>49</v>
      </c>
      <c r="B21">
        <v>2022</v>
      </c>
      <c r="C21" s="1" t="s">
        <v>61</v>
      </c>
      <c r="D21" s="1">
        <v>33</v>
      </c>
      <c r="E21" s="1">
        <v>52.300000000000004</v>
      </c>
      <c r="F21" s="1">
        <v>53.2</v>
      </c>
    </row>
    <row r="22" spans="1:6" x14ac:dyDescent="0.25">
      <c r="A22" t="s">
        <v>64</v>
      </c>
      <c r="B22">
        <v>2022</v>
      </c>
      <c r="C22" s="1" t="s">
        <v>61</v>
      </c>
      <c r="D22" s="1">
        <v>31.6</v>
      </c>
      <c r="E22" s="1">
        <v>48.8</v>
      </c>
      <c r="F22" s="1">
        <v>49.4</v>
      </c>
    </row>
    <row r="23" spans="1:6" x14ac:dyDescent="0.25">
      <c r="A23" t="s">
        <v>65</v>
      </c>
      <c r="B23">
        <v>2022</v>
      </c>
      <c r="C23" s="1" t="s">
        <v>61</v>
      </c>
      <c r="D23" s="1">
        <v>26.7</v>
      </c>
      <c r="E23" s="1">
        <v>50</v>
      </c>
      <c r="F23" s="1">
        <v>56.5</v>
      </c>
    </row>
    <row r="24" spans="1:6" x14ac:dyDescent="0.25">
      <c r="A24" t="s">
        <v>67</v>
      </c>
      <c r="B24">
        <v>2022</v>
      </c>
      <c r="C24" s="1" t="s">
        <v>61</v>
      </c>
      <c r="D24" s="1">
        <v>30.5</v>
      </c>
      <c r="E24" s="1">
        <v>49.5</v>
      </c>
      <c r="F24" s="1">
        <v>47</v>
      </c>
    </row>
    <row r="25" spans="1:6" x14ac:dyDescent="0.25">
      <c r="A25" t="s">
        <v>70</v>
      </c>
      <c r="B25">
        <v>2023</v>
      </c>
      <c r="C25" s="1" t="s">
        <v>61</v>
      </c>
      <c r="D25" s="1">
        <v>28.1</v>
      </c>
      <c r="E25" s="1">
        <v>49.7</v>
      </c>
      <c r="F25" s="1">
        <v>47.3</v>
      </c>
    </row>
    <row r="26" spans="1:6" x14ac:dyDescent="0.25">
      <c r="A26" t="s">
        <v>72</v>
      </c>
      <c r="B26">
        <v>2023</v>
      </c>
      <c r="C26" s="1" t="s">
        <v>61</v>
      </c>
      <c r="D26" s="1">
        <v>27.7</v>
      </c>
      <c r="E26" s="1">
        <v>49.6</v>
      </c>
      <c r="F26" s="1">
        <v>49.8</v>
      </c>
    </row>
    <row r="27" spans="1:6" x14ac:dyDescent="0.25">
      <c r="A27" t="s">
        <v>49</v>
      </c>
      <c r="B27">
        <v>2022</v>
      </c>
      <c r="C27" s="1" t="s">
        <v>60</v>
      </c>
      <c r="D27" s="1">
        <v>30</v>
      </c>
      <c r="E27" s="1">
        <v>53</v>
      </c>
      <c r="F27" s="1">
        <v>51.5</v>
      </c>
    </row>
    <row r="28" spans="1:6" x14ac:dyDescent="0.25">
      <c r="A28" t="s">
        <v>64</v>
      </c>
      <c r="B28">
        <v>2022</v>
      </c>
      <c r="C28" s="1" t="s">
        <v>60</v>
      </c>
      <c r="D28" s="1">
        <v>28.1</v>
      </c>
      <c r="E28" s="1">
        <v>49.7</v>
      </c>
      <c r="F28" s="1">
        <v>48.8</v>
      </c>
    </row>
    <row r="29" spans="1:6" x14ac:dyDescent="0.25">
      <c r="A29" t="s">
        <v>65</v>
      </c>
      <c r="B29">
        <v>2022</v>
      </c>
      <c r="C29" s="1" t="s">
        <v>60</v>
      </c>
      <c r="D29" s="1">
        <v>26.4</v>
      </c>
      <c r="E29" s="1">
        <v>47.1</v>
      </c>
      <c r="F29" s="1">
        <v>49.1</v>
      </c>
    </row>
    <row r="30" spans="1:6" x14ac:dyDescent="0.25">
      <c r="A30" t="s">
        <v>67</v>
      </c>
      <c r="B30">
        <v>2022</v>
      </c>
      <c r="C30" s="1" t="s">
        <v>60</v>
      </c>
      <c r="D30" s="1">
        <v>25.9</v>
      </c>
      <c r="E30" s="1">
        <v>47.4</v>
      </c>
      <c r="F30" s="1">
        <v>49.7</v>
      </c>
    </row>
    <row r="31" spans="1:6" x14ac:dyDescent="0.25">
      <c r="A31" t="s">
        <v>70</v>
      </c>
      <c r="B31">
        <v>2023</v>
      </c>
      <c r="C31" s="1" t="s">
        <v>60</v>
      </c>
      <c r="D31" s="1">
        <v>24.1</v>
      </c>
      <c r="E31" s="1">
        <v>45.8</v>
      </c>
      <c r="F31" s="1">
        <v>49.1</v>
      </c>
    </row>
    <row r="32" spans="1:6" x14ac:dyDescent="0.25">
      <c r="A32" t="s">
        <v>72</v>
      </c>
      <c r="B32">
        <v>2023</v>
      </c>
      <c r="C32" s="1" t="s">
        <v>60</v>
      </c>
      <c r="D32" s="1">
        <v>25.2</v>
      </c>
      <c r="E32" s="1">
        <v>46.8</v>
      </c>
      <c r="F32" s="1">
        <v>49.5</v>
      </c>
    </row>
    <row r="33" spans="1:6" x14ac:dyDescent="0.25">
      <c r="A33" t="s">
        <v>7</v>
      </c>
      <c r="B33">
        <v>2022</v>
      </c>
      <c r="C33" s="1" t="s">
        <v>32</v>
      </c>
      <c r="D33" s="1">
        <v>32.1</v>
      </c>
      <c r="E33" s="1">
        <v>51.9</v>
      </c>
      <c r="F33" s="1">
        <v>48.9</v>
      </c>
    </row>
    <row r="34" spans="1:6" x14ac:dyDescent="0.25">
      <c r="A34" t="s">
        <v>49</v>
      </c>
      <c r="B34">
        <v>2022</v>
      </c>
      <c r="C34" s="1" t="s">
        <v>32</v>
      </c>
      <c r="D34" s="1">
        <v>30.599999999999998</v>
      </c>
      <c r="E34" s="1">
        <v>49.8</v>
      </c>
      <c r="F34" s="1">
        <v>46.800000000000004</v>
      </c>
    </row>
    <row r="35" spans="1:6" x14ac:dyDescent="0.25">
      <c r="A35" t="s">
        <v>64</v>
      </c>
      <c r="B35">
        <v>2022</v>
      </c>
      <c r="C35" s="1" t="s">
        <v>32</v>
      </c>
      <c r="D35" s="1">
        <v>29</v>
      </c>
      <c r="E35" s="1">
        <v>49.4</v>
      </c>
      <c r="F35" s="1">
        <v>46.4</v>
      </c>
    </row>
    <row r="36" spans="1:6" x14ac:dyDescent="0.25">
      <c r="A36" t="s">
        <v>65</v>
      </c>
      <c r="B36">
        <v>2022</v>
      </c>
      <c r="C36" s="1" t="s">
        <v>32</v>
      </c>
      <c r="D36" s="1">
        <v>28.3</v>
      </c>
      <c r="E36" s="1">
        <v>49</v>
      </c>
      <c r="F36" s="1">
        <v>48</v>
      </c>
    </row>
    <row r="37" spans="1:6" x14ac:dyDescent="0.25">
      <c r="A37" t="s">
        <v>67</v>
      </c>
      <c r="B37">
        <v>2022</v>
      </c>
      <c r="C37" s="1" t="s">
        <v>32</v>
      </c>
      <c r="D37" s="1">
        <v>26.7</v>
      </c>
      <c r="E37" s="1">
        <v>48.8</v>
      </c>
      <c r="F37" s="1">
        <v>47.9</v>
      </c>
    </row>
    <row r="38" spans="1:6" x14ac:dyDescent="0.25">
      <c r="A38" t="s">
        <v>70</v>
      </c>
      <c r="B38">
        <v>2023</v>
      </c>
      <c r="C38" s="1" t="s">
        <v>32</v>
      </c>
      <c r="D38" s="1">
        <v>25.4</v>
      </c>
      <c r="E38" s="1">
        <v>49.3</v>
      </c>
      <c r="F38" s="1">
        <v>48.9</v>
      </c>
    </row>
    <row r="39" spans="1:6" x14ac:dyDescent="0.25">
      <c r="A39" t="s">
        <v>72</v>
      </c>
      <c r="B39">
        <v>2023</v>
      </c>
      <c r="C39" s="1" t="s">
        <v>32</v>
      </c>
      <c r="D39" s="1">
        <v>25.3</v>
      </c>
      <c r="E39" s="1">
        <v>49</v>
      </c>
      <c r="F39" s="1">
        <v>50.5</v>
      </c>
    </row>
    <row r="40" spans="1:6" x14ac:dyDescent="0.25">
      <c r="A40" t="s">
        <v>49</v>
      </c>
      <c r="B40">
        <v>2022</v>
      </c>
      <c r="C40" s="1" t="s">
        <v>59</v>
      </c>
      <c r="D40" s="1">
        <v>31.8</v>
      </c>
      <c r="E40" s="1">
        <v>56.2</v>
      </c>
      <c r="F40" s="1">
        <v>54</v>
      </c>
    </row>
    <row r="41" spans="1:6" x14ac:dyDescent="0.25">
      <c r="A41" t="s">
        <v>64</v>
      </c>
      <c r="B41">
        <v>2022</v>
      </c>
      <c r="C41" s="1" t="s">
        <v>59</v>
      </c>
      <c r="D41" s="1">
        <v>28.8</v>
      </c>
      <c r="E41" s="1">
        <v>52.6</v>
      </c>
      <c r="F41" s="1">
        <v>50.7</v>
      </c>
    </row>
    <row r="42" spans="1:6" x14ac:dyDescent="0.25">
      <c r="A42" t="s">
        <v>65</v>
      </c>
      <c r="B42">
        <v>2022</v>
      </c>
      <c r="C42" s="1" t="s">
        <v>59</v>
      </c>
      <c r="D42" s="1">
        <v>27.6</v>
      </c>
      <c r="E42" s="1">
        <v>52</v>
      </c>
      <c r="F42" s="1">
        <v>50.2</v>
      </c>
    </row>
    <row r="43" spans="1:6" x14ac:dyDescent="0.25">
      <c r="A43" t="s">
        <v>67</v>
      </c>
      <c r="B43">
        <v>2022</v>
      </c>
      <c r="C43" s="1" t="s">
        <v>59</v>
      </c>
      <c r="D43" s="1">
        <v>27.4</v>
      </c>
      <c r="E43" s="1">
        <v>52.1</v>
      </c>
      <c r="F43" s="1">
        <v>49.8</v>
      </c>
    </row>
    <row r="44" spans="1:6" x14ac:dyDescent="0.25">
      <c r="A44" t="s">
        <v>70</v>
      </c>
      <c r="B44">
        <v>2023</v>
      </c>
      <c r="C44" s="1" t="s">
        <v>59</v>
      </c>
      <c r="D44" s="1">
        <v>27.2</v>
      </c>
      <c r="E44" s="1">
        <v>51.8</v>
      </c>
      <c r="F44" s="1">
        <v>50.2</v>
      </c>
    </row>
    <row r="45" spans="1:6" x14ac:dyDescent="0.25">
      <c r="A45" t="s">
        <v>72</v>
      </c>
      <c r="B45">
        <v>2023</v>
      </c>
      <c r="C45" s="1" t="s">
        <v>59</v>
      </c>
      <c r="D45" s="1">
        <v>28.5</v>
      </c>
      <c r="E45" s="1">
        <v>52.7</v>
      </c>
      <c r="F45" s="1">
        <v>52.8</v>
      </c>
    </row>
    <row r="46" spans="1:6" x14ac:dyDescent="0.25">
      <c r="A46" t="s">
        <v>7</v>
      </c>
      <c r="B46">
        <v>2022</v>
      </c>
      <c r="C46" s="1" t="s">
        <v>26</v>
      </c>
      <c r="D46" s="1">
        <v>23.7</v>
      </c>
      <c r="E46" s="1">
        <v>50.2</v>
      </c>
      <c r="F46" s="1">
        <v>39.6</v>
      </c>
    </row>
    <row r="47" spans="1:6" x14ac:dyDescent="0.25">
      <c r="A47" t="s">
        <v>49</v>
      </c>
      <c r="B47">
        <v>2022</v>
      </c>
      <c r="C47" s="1" t="s">
        <v>26</v>
      </c>
      <c r="D47" s="1">
        <v>21.2</v>
      </c>
      <c r="E47" s="1">
        <v>47.8</v>
      </c>
      <c r="F47" s="1">
        <v>35.6</v>
      </c>
    </row>
    <row r="48" spans="1:6" x14ac:dyDescent="0.25">
      <c r="A48" t="s">
        <v>64</v>
      </c>
      <c r="B48">
        <v>2022</v>
      </c>
      <c r="C48" s="1" t="s">
        <v>26</v>
      </c>
      <c r="D48" s="1">
        <v>20.6</v>
      </c>
      <c r="E48" s="1">
        <v>47.2</v>
      </c>
      <c r="F48" s="1">
        <v>37.200000000000003</v>
      </c>
    </row>
    <row r="49" spans="1:6" x14ac:dyDescent="0.25">
      <c r="A49" t="s">
        <v>65</v>
      </c>
      <c r="B49">
        <v>2022</v>
      </c>
      <c r="C49" s="1" t="s">
        <v>26</v>
      </c>
      <c r="D49" s="1">
        <v>20.8</v>
      </c>
      <c r="E49" s="1">
        <v>45.9</v>
      </c>
      <c r="F49" s="1">
        <v>36.700000000000003</v>
      </c>
    </row>
    <row r="50" spans="1:6" x14ac:dyDescent="0.25">
      <c r="A50" t="s">
        <v>67</v>
      </c>
      <c r="B50">
        <v>2022</v>
      </c>
      <c r="C50" s="1" t="s">
        <v>26</v>
      </c>
      <c r="D50" s="1">
        <v>20.100000000000001</v>
      </c>
      <c r="E50" s="1">
        <v>46.5</v>
      </c>
      <c r="F50" s="1">
        <v>36.4</v>
      </c>
    </row>
    <row r="51" spans="1:6" x14ac:dyDescent="0.25">
      <c r="A51" t="s">
        <v>70</v>
      </c>
      <c r="B51">
        <v>2023</v>
      </c>
      <c r="C51" s="1" t="s">
        <v>26</v>
      </c>
      <c r="D51" s="1">
        <v>20.9</v>
      </c>
      <c r="E51" s="1">
        <v>47.6</v>
      </c>
      <c r="F51" s="1">
        <v>49.1</v>
      </c>
    </row>
    <row r="52" spans="1:6" x14ac:dyDescent="0.25">
      <c r="A52" t="s">
        <v>72</v>
      </c>
      <c r="B52">
        <v>2023</v>
      </c>
      <c r="C52" s="1" t="s">
        <v>26</v>
      </c>
      <c r="D52" s="1">
        <v>20.100000000000001</v>
      </c>
      <c r="E52" s="1">
        <v>49.3</v>
      </c>
      <c r="F52" s="1">
        <v>35.200000000000003</v>
      </c>
    </row>
    <row r="53" spans="1:6" x14ac:dyDescent="0.25">
      <c r="A53" t="s">
        <v>49</v>
      </c>
      <c r="B53">
        <v>2022</v>
      </c>
      <c r="C53" s="1" t="s">
        <v>58</v>
      </c>
      <c r="D53" s="1">
        <v>35.6</v>
      </c>
      <c r="E53" s="1">
        <v>51.2</v>
      </c>
      <c r="F53" s="7">
        <v>43.6</v>
      </c>
    </row>
    <row r="54" spans="1:6" x14ac:dyDescent="0.25">
      <c r="A54" t="s">
        <v>64</v>
      </c>
      <c r="B54">
        <v>2022</v>
      </c>
      <c r="C54" s="1" t="s">
        <v>58</v>
      </c>
      <c r="D54" s="1">
        <v>32.299999999999997</v>
      </c>
      <c r="E54" s="1">
        <v>48</v>
      </c>
      <c r="F54" s="7">
        <v>39.5</v>
      </c>
    </row>
    <row r="55" spans="1:6" x14ac:dyDescent="0.25">
      <c r="A55" t="s">
        <v>65</v>
      </c>
      <c r="B55">
        <v>2022</v>
      </c>
      <c r="C55" s="1" t="s">
        <v>58</v>
      </c>
      <c r="D55" s="1">
        <v>32.1</v>
      </c>
      <c r="E55" s="1">
        <v>47.9</v>
      </c>
      <c r="F55" s="7">
        <v>45.1</v>
      </c>
    </row>
    <row r="56" spans="1:6" x14ac:dyDescent="0.25">
      <c r="A56" t="s">
        <v>67</v>
      </c>
      <c r="B56">
        <v>2022</v>
      </c>
      <c r="C56" s="1" t="s">
        <v>58</v>
      </c>
      <c r="D56" s="1">
        <v>31.8</v>
      </c>
      <c r="E56" s="1">
        <v>47.4</v>
      </c>
      <c r="F56" s="7">
        <v>40.1</v>
      </c>
    </row>
    <row r="57" spans="1:6" x14ac:dyDescent="0.25">
      <c r="A57" t="s">
        <v>70</v>
      </c>
      <c r="B57">
        <v>2023</v>
      </c>
      <c r="C57" s="1" t="s">
        <v>58</v>
      </c>
      <c r="D57" s="1">
        <v>31.7</v>
      </c>
      <c r="E57" s="1">
        <v>48.8</v>
      </c>
      <c r="F57" s="7">
        <v>41.1</v>
      </c>
    </row>
    <row r="58" spans="1:6" x14ac:dyDescent="0.25">
      <c r="A58" t="s">
        <v>72</v>
      </c>
      <c r="B58">
        <v>2023</v>
      </c>
      <c r="C58" s="1" t="s">
        <v>58</v>
      </c>
      <c r="D58" s="1">
        <v>32.5</v>
      </c>
      <c r="E58" s="1">
        <v>49.8</v>
      </c>
      <c r="F58" s="7">
        <v>43.4</v>
      </c>
    </row>
    <row r="59" spans="1:6" x14ac:dyDescent="0.25">
      <c r="A59" t="s">
        <v>49</v>
      </c>
      <c r="B59">
        <v>2022</v>
      </c>
      <c r="C59" s="1" t="s">
        <v>57</v>
      </c>
      <c r="D59" s="1">
        <v>30.099999999999998</v>
      </c>
      <c r="E59" s="1">
        <v>46.9</v>
      </c>
      <c r="F59" s="7">
        <v>59.199999999999996</v>
      </c>
    </row>
    <row r="60" spans="1:6" x14ac:dyDescent="0.25">
      <c r="A60" t="s">
        <v>64</v>
      </c>
      <c r="B60">
        <v>2022</v>
      </c>
      <c r="C60" s="1" t="s">
        <v>57</v>
      </c>
      <c r="D60" s="1">
        <v>28.2</v>
      </c>
      <c r="E60" s="1">
        <v>44.5</v>
      </c>
      <c r="F60" s="7">
        <v>55.9</v>
      </c>
    </row>
    <row r="61" spans="1:6" x14ac:dyDescent="0.25">
      <c r="A61" t="s">
        <v>65</v>
      </c>
      <c r="B61">
        <v>2022</v>
      </c>
      <c r="C61" s="1" t="s">
        <v>57</v>
      </c>
      <c r="D61" s="1">
        <v>28.6</v>
      </c>
      <c r="E61" s="1">
        <v>42.5</v>
      </c>
      <c r="F61" s="7">
        <v>57.5</v>
      </c>
    </row>
    <row r="62" spans="1:6" x14ac:dyDescent="0.25">
      <c r="A62" t="s">
        <v>67</v>
      </c>
      <c r="B62">
        <v>2022</v>
      </c>
      <c r="C62" s="1" t="s">
        <v>57</v>
      </c>
      <c r="D62" s="1">
        <v>28.5</v>
      </c>
      <c r="E62" s="1">
        <v>43</v>
      </c>
      <c r="F62" s="7">
        <v>58.1</v>
      </c>
    </row>
    <row r="63" spans="1:6" x14ac:dyDescent="0.25">
      <c r="A63" t="s">
        <v>70</v>
      </c>
      <c r="B63">
        <v>2023</v>
      </c>
      <c r="C63" s="1" t="s">
        <v>57</v>
      </c>
      <c r="D63" s="1">
        <v>28.6</v>
      </c>
      <c r="E63" s="1">
        <v>43.6</v>
      </c>
      <c r="F63" s="7">
        <v>58.6</v>
      </c>
    </row>
    <row r="64" spans="1:6" x14ac:dyDescent="0.25">
      <c r="A64" t="s">
        <v>72</v>
      </c>
      <c r="B64">
        <v>2023</v>
      </c>
      <c r="C64" s="1" t="s">
        <v>57</v>
      </c>
      <c r="D64" s="1">
        <v>28.5</v>
      </c>
      <c r="E64" s="1">
        <v>34.200000000000003</v>
      </c>
      <c r="F64" s="7">
        <v>61.1</v>
      </c>
    </row>
    <row r="65" spans="1:6" x14ac:dyDescent="0.25">
      <c r="A65" t="s">
        <v>49</v>
      </c>
      <c r="B65">
        <v>2022</v>
      </c>
      <c r="C65" s="1" t="s">
        <v>56</v>
      </c>
      <c r="D65" s="1">
        <v>26</v>
      </c>
      <c r="E65" s="1">
        <v>49.9</v>
      </c>
      <c r="F65" s="7">
        <v>57.199999999999996</v>
      </c>
    </row>
    <row r="66" spans="1:6" x14ac:dyDescent="0.25">
      <c r="A66" t="s">
        <v>64</v>
      </c>
      <c r="B66">
        <v>2022</v>
      </c>
      <c r="C66" s="1" t="s">
        <v>56</v>
      </c>
      <c r="D66" s="1">
        <v>23.9</v>
      </c>
      <c r="E66" s="1">
        <v>47.5</v>
      </c>
      <c r="F66" s="7">
        <v>54.2</v>
      </c>
    </row>
    <row r="67" spans="1:6" x14ac:dyDescent="0.25">
      <c r="A67" t="s">
        <v>65</v>
      </c>
      <c r="B67">
        <v>2022</v>
      </c>
      <c r="C67" s="1" t="s">
        <v>56</v>
      </c>
      <c r="D67" s="1">
        <v>23.7</v>
      </c>
      <c r="E67" s="1">
        <v>45.2</v>
      </c>
      <c r="F67" s="7">
        <v>54.6</v>
      </c>
    </row>
    <row r="68" spans="1:6" x14ac:dyDescent="0.25">
      <c r="A68" t="s">
        <v>67</v>
      </c>
      <c r="B68">
        <v>2022</v>
      </c>
      <c r="C68" s="1" t="s">
        <v>56</v>
      </c>
      <c r="D68" s="1">
        <v>23.5</v>
      </c>
      <c r="E68" s="1">
        <v>45.1</v>
      </c>
      <c r="F68" s="7">
        <v>55.7</v>
      </c>
    </row>
    <row r="69" spans="1:6" x14ac:dyDescent="0.25">
      <c r="A69" t="s">
        <v>70</v>
      </c>
      <c r="B69">
        <v>2023</v>
      </c>
      <c r="C69" s="1" t="s">
        <v>56</v>
      </c>
      <c r="D69" s="1">
        <v>23.5</v>
      </c>
      <c r="E69" s="1">
        <v>45.6</v>
      </c>
      <c r="F69" s="7">
        <v>55.7</v>
      </c>
    </row>
    <row r="70" spans="1:6" x14ac:dyDescent="0.25">
      <c r="A70" t="s">
        <v>72</v>
      </c>
      <c r="B70">
        <v>2023</v>
      </c>
      <c r="C70" s="1" t="s">
        <v>56</v>
      </c>
      <c r="D70" s="1">
        <v>23.5</v>
      </c>
      <c r="E70" s="1">
        <v>47.9</v>
      </c>
      <c r="F70" s="7">
        <v>56.1</v>
      </c>
    </row>
    <row r="71" spans="1:6" x14ac:dyDescent="0.25">
      <c r="A71" t="s">
        <v>7</v>
      </c>
      <c r="B71">
        <v>2022</v>
      </c>
      <c r="C71" s="1" t="s">
        <v>20</v>
      </c>
      <c r="D71" s="1">
        <v>26.2</v>
      </c>
      <c r="E71" s="1">
        <v>48.7</v>
      </c>
      <c r="F71" s="7">
        <v>46.9</v>
      </c>
    </row>
    <row r="72" spans="1:6" x14ac:dyDescent="0.25">
      <c r="A72" t="s">
        <v>49</v>
      </c>
      <c r="B72">
        <v>2022</v>
      </c>
      <c r="C72" s="1" t="s">
        <v>20</v>
      </c>
      <c r="D72" s="1">
        <v>26.2</v>
      </c>
      <c r="E72" s="1">
        <v>48.7</v>
      </c>
      <c r="F72" s="7">
        <v>46.9</v>
      </c>
    </row>
    <row r="73" spans="1:6" x14ac:dyDescent="0.25">
      <c r="A73" t="s">
        <v>64</v>
      </c>
      <c r="B73">
        <v>2022</v>
      </c>
      <c r="C73" s="1" t="s">
        <v>20</v>
      </c>
      <c r="D73" s="1">
        <v>27.5</v>
      </c>
      <c r="E73" s="1">
        <v>51.3</v>
      </c>
      <c r="F73" s="7">
        <v>62.4</v>
      </c>
    </row>
    <row r="74" spans="1:6" x14ac:dyDescent="0.25">
      <c r="A74" t="s">
        <v>65</v>
      </c>
      <c r="B74">
        <v>2022</v>
      </c>
      <c r="C74" s="1" t="s">
        <v>20</v>
      </c>
      <c r="D74" s="1">
        <v>27.2</v>
      </c>
      <c r="E74" s="1">
        <v>50.2</v>
      </c>
      <c r="F74" s="7">
        <v>64.099999999999994</v>
      </c>
    </row>
    <row r="75" spans="1:6" x14ac:dyDescent="0.25">
      <c r="A75" t="s">
        <v>67</v>
      </c>
      <c r="B75">
        <v>2022</v>
      </c>
      <c r="C75" s="1" t="s">
        <v>20</v>
      </c>
      <c r="D75" s="1">
        <v>28</v>
      </c>
      <c r="E75" s="1">
        <v>54.2</v>
      </c>
      <c r="F75" s="7">
        <v>50.1</v>
      </c>
    </row>
    <row r="76" spans="1:6" x14ac:dyDescent="0.25">
      <c r="A76" t="s">
        <v>70</v>
      </c>
      <c r="B76">
        <v>2023</v>
      </c>
      <c r="C76" s="1" t="s">
        <v>20</v>
      </c>
      <c r="D76" s="1">
        <v>26.9</v>
      </c>
      <c r="E76" s="1">
        <v>51.4</v>
      </c>
      <c r="F76" s="7">
        <v>63.1</v>
      </c>
    </row>
    <row r="77" spans="1:6" x14ac:dyDescent="0.25">
      <c r="A77" t="s">
        <v>72</v>
      </c>
      <c r="B77">
        <v>2023</v>
      </c>
      <c r="C77" s="1" t="s">
        <v>20</v>
      </c>
      <c r="D77" s="1">
        <v>26.5</v>
      </c>
      <c r="E77" s="1">
        <v>51.8</v>
      </c>
      <c r="F77" s="7">
        <v>64.599999999999994</v>
      </c>
    </row>
    <row r="78" spans="1:6" x14ac:dyDescent="0.25">
      <c r="A78" t="s">
        <v>49</v>
      </c>
      <c r="B78">
        <v>2022</v>
      </c>
      <c r="C78" s="1" t="s">
        <v>54</v>
      </c>
      <c r="D78" s="1">
        <v>33.300000000000004</v>
      </c>
      <c r="E78" s="1">
        <v>62.4</v>
      </c>
      <c r="F78" s="1">
        <v>60.4</v>
      </c>
    </row>
    <row r="79" spans="1:6" x14ac:dyDescent="0.25">
      <c r="A79" t="s">
        <v>64</v>
      </c>
      <c r="B79">
        <v>2022</v>
      </c>
      <c r="C79" s="1" t="s">
        <v>54</v>
      </c>
      <c r="D79" s="1">
        <v>30.4</v>
      </c>
      <c r="E79" s="1">
        <v>60.2</v>
      </c>
      <c r="F79" s="1">
        <v>56.8</v>
      </c>
    </row>
    <row r="80" spans="1:6" x14ac:dyDescent="0.25">
      <c r="A80" t="s">
        <v>65</v>
      </c>
      <c r="B80">
        <v>2022</v>
      </c>
      <c r="C80" s="1" t="s">
        <v>54</v>
      </c>
      <c r="D80" s="1">
        <v>30.4</v>
      </c>
      <c r="E80" s="1">
        <v>59.6</v>
      </c>
      <c r="F80" s="1">
        <v>56.3</v>
      </c>
    </row>
    <row r="81" spans="1:6" x14ac:dyDescent="0.25">
      <c r="A81" t="s">
        <v>67</v>
      </c>
      <c r="B81">
        <v>2022</v>
      </c>
      <c r="C81" s="1" t="s">
        <v>54</v>
      </c>
      <c r="D81" s="1">
        <v>30.2</v>
      </c>
      <c r="E81" s="1">
        <v>59.9</v>
      </c>
      <c r="F81" s="1">
        <v>56</v>
      </c>
    </row>
    <row r="82" spans="1:6" x14ac:dyDescent="0.25">
      <c r="A82" t="s">
        <v>70</v>
      </c>
      <c r="B82">
        <v>2023</v>
      </c>
      <c r="C82" s="1" t="s">
        <v>54</v>
      </c>
      <c r="D82" s="1">
        <v>29.8</v>
      </c>
      <c r="E82" s="1">
        <v>60</v>
      </c>
      <c r="F82" s="1">
        <v>57.7</v>
      </c>
    </row>
    <row r="83" spans="1:6" x14ac:dyDescent="0.25">
      <c r="A83" t="s">
        <v>72</v>
      </c>
      <c r="B83">
        <v>2023</v>
      </c>
      <c r="C83" s="1" t="s">
        <v>54</v>
      </c>
      <c r="D83" s="1">
        <v>29.9</v>
      </c>
      <c r="E83" s="1">
        <v>59.8</v>
      </c>
      <c r="F83" s="1">
        <v>61.8</v>
      </c>
    </row>
    <row r="84" spans="1:6" x14ac:dyDescent="0.25">
      <c r="A84" t="s">
        <v>49</v>
      </c>
      <c r="B84">
        <v>2022</v>
      </c>
      <c r="C84" s="1" t="s">
        <v>53</v>
      </c>
      <c r="D84" s="1">
        <v>33.800000000000004</v>
      </c>
      <c r="E84" s="1">
        <v>59.199999999999996</v>
      </c>
      <c r="F84" s="1">
        <v>52.6</v>
      </c>
    </row>
    <row r="85" spans="1:6" x14ac:dyDescent="0.25">
      <c r="A85" t="s">
        <v>64</v>
      </c>
      <c r="B85">
        <v>2022</v>
      </c>
      <c r="C85" s="1" t="s">
        <v>53</v>
      </c>
      <c r="D85" s="1">
        <v>31</v>
      </c>
      <c r="E85" s="1">
        <v>56.9</v>
      </c>
      <c r="F85" s="1">
        <v>49.1</v>
      </c>
    </row>
    <row r="86" spans="1:6" x14ac:dyDescent="0.25">
      <c r="A86" t="s">
        <v>65</v>
      </c>
      <c r="B86">
        <v>2022</v>
      </c>
      <c r="C86" s="1" t="s">
        <v>53</v>
      </c>
      <c r="D86" s="1">
        <v>31.4</v>
      </c>
      <c r="E86" s="1">
        <v>56.9</v>
      </c>
      <c r="F86" s="1">
        <v>51.5</v>
      </c>
    </row>
    <row r="87" spans="1:6" x14ac:dyDescent="0.25">
      <c r="A87" t="s">
        <v>67</v>
      </c>
      <c r="B87">
        <v>2022</v>
      </c>
      <c r="C87" s="1" t="s">
        <v>53</v>
      </c>
      <c r="D87" s="1">
        <v>31.5</v>
      </c>
      <c r="E87" s="1">
        <v>56.2</v>
      </c>
      <c r="F87" s="1">
        <v>51.1</v>
      </c>
    </row>
    <row r="88" spans="1:6" x14ac:dyDescent="0.25">
      <c r="A88" t="s">
        <v>70</v>
      </c>
      <c r="B88">
        <v>2023</v>
      </c>
      <c r="C88" s="1" t="s">
        <v>53</v>
      </c>
      <c r="D88" s="1">
        <v>31.4</v>
      </c>
      <c r="E88" s="1">
        <v>56.3</v>
      </c>
      <c r="F88" s="1">
        <v>51.8</v>
      </c>
    </row>
    <row r="89" spans="1:6" x14ac:dyDescent="0.25">
      <c r="A89" t="s">
        <v>72</v>
      </c>
      <c r="B89">
        <v>2023</v>
      </c>
      <c r="C89" s="1" t="s">
        <v>53</v>
      </c>
      <c r="D89" s="1">
        <v>32.4</v>
      </c>
      <c r="E89" s="1">
        <v>56.5</v>
      </c>
      <c r="F89" s="1">
        <v>51.8</v>
      </c>
    </row>
    <row r="90" spans="1:6" x14ac:dyDescent="0.25">
      <c r="A90" t="s">
        <v>49</v>
      </c>
      <c r="B90">
        <v>2022</v>
      </c>
      <c r="C90" s="1" t="s">
        <v>52</v>
      </c>
      <c r="D90" s="1">
        <v>31.5</v>
      </c>
      <c r="E90" s="1">
        <v>49.8</v>
      </c>
      <c r="F90" s="1">
        <v>54.400000000000006</v>
      </c>
    </row>
    <row r="91" spans="1:6" x14ac:dyDescent="0.25">
      <c r="A91" t="s">
        <v>64</v>
      </c>
      <c r="B91">
        <v>2022</v>
      </c>
      <c r="C91" s="1" t="s">
        <v>52</v>
      </c>
      <c r="D91" s="1">
        <v>29.2</v>
      </c>
      <c r="E91" s="1">
        <v>46.9</v>
      </c>
      <c r="F91" s="1">
        <v>51.3</v>
      </c>
    </row>
    <row r="92" spans="1:6" x14ac:dyDescent="0.25">
      <c r="A92" t="s">
        <v>65</v>
      </c>
      <c r="B92">
        <v>2022</v>
      </c>
      <c r="C92" s="1" t="s">
        <v>52</v>
      </c>
      <c r="D92" s="1">
        <v>28.7</v>
      </c>
      <c r="E92" s="1">
        <v>45.7</v>
      </c>
      <c r="F92" s="1">
        <v>52.4</v>
      </c>
    </row>
    <row r="93" spans="1:6" x14ac:dyDescent="0.25">
      <c r="A93" t="s">
        <v>67</v>
      </c>
      <c r="B93">
        <v>2022</v>
      </c>
      <c r="C93" s="1" t="s">
        <v>52</v>
      </c>
      <c r="D93" s="1">
        <v>28.9</v>
      </c>
      <c r="E93" s="1">
        <v>45.7</v>
      </c>
      <c r="F93" s="1">
        <v>52.3</v>
      </c>
    </row>
    <row r="94" spans="1:6" x14ac:dyDescent="0.25">
      <c r="A94" t="s">
        <v>70</v>
      </c>
      <c r="B94">
        <v>2023</v>
      </c>
      <c r="C94" s="1" t="s">
        <v>52</v>
      </c>
      <c r="D94" s="1">
        <v>28.9</v>
      </c>
      <c r="E94" s="1">
        <v>47</v>
      </c>
      <c r="F94" s="1">
        <v>53.4</v>
      </c>
    </row>
    <row r="95" spans="1:6" x14ac:dyDescent="0.25">
      <c r="A95" t="s">
        <v>72</v>
      </c>
      <c r="B95">
        <v>2023</v>
      </c>
      <c r="C95" s="1" t="s">
        <v>52</v>
      </c>
      <c r="D95" s="1">
        <v>29</v>
      </c>
      <c r="E95" s="1">
        <v>47.7</v>
      </c>
      <c r="F95" s="1">
        <v>53.9</v>
      </c>
    </row>
    <row r="96" spans="1:6" x14ac:dyDescent="0.25">
      <c r="A96" t="s">
        <v>49</v>
      </c>
      <c r="B96">
        <v>2022</v>
      </c>
      <c r="C96" s="1" t="s">
        <v>51</v>
      </c>
      <c r="D96" s="1">
        <v>33.700000000000003</v>
      </c>
      <c r="E96" s="1">
        <v>60.6</v>
      </c>
      <c r="F96" s="1">
        <v>57.4</v>
      </c>
    </row>
    <row r="97" spans="1:6" x14ac:dyDescent="0.25">
      <c r="A97" t="s">
        <v>64</v>
      </c>
      <c r="B97">
        <v>2022</v>
      </c>
      <c r="C97" s="1" t="s">
        <v>51</v>
      </c>
      <c r="D97" s="1">
        <v>30.3</v>
      </c>
      <c r="E97" s="1">
        <v>57.7</v>
      </c>
      <c r="F97" s="1">
        <v>54.7</v>
      </c>
    </row>
    <row r="98" spans="1:6" x14ac:dyDescent="0.25">
      <c r="A98" t="s">
        <v>65</v>
      </c>
      <c r="B98">
        <v>2022</v>
      </c>
      <c r="C98" s="1" t="s">
        <v>51</v>
      </c>
      <c r="D98" s="1">
        <v>29.3</v>
      </c>
      <c r="E98" s="1">
        <v>57.1</v>
      </c>
      <c r="F98" s="1">
        <v>55.6</v>
      </c>
    </row>
    <row r="99" spans="1:6" x14ac:dyDescent="0.25">
      <c r="A99" t="s">
        <v>67</v>
      </c>
      <c r="B99">
        <v>2022</v>
      </c>
      <c r="C99" s="1" t="s">
        <v>51</v>
      </c>
      <c r="D99" s="1">
        <v>30</v>
      </c>
      <c r="E99" s="1">
        <v>57.9</v>
      </c>
      <c r="F99" s="1">
        <v>56.2</v>
      </c>
    </row>
    <row r="100" spans="1:6" x14ac:dyDescent="0.25">
      <c r="A100" t="s">
        <v>70</v>
      </c>
      <c r="B100">
        <v>2023</v>
      </c>
      <c r="C100" s="1" t="s">
        <v>51</v>
      </c>
      <c r="D100" s="1">
        <v>30.2</v>
      </c>
      <c r="E100" s="1">
        <v>56.8</v>
      </c>
      <c r="F100" s="1">
        <v>55</v>
      </c>
    </row>
    <row r="101" spans="1:6" x14ac:dyDescent="0.25">
      <c r="A101" t="s">
        <v>72</v>
      </c>
      <c r="B101">
        <v>2023</v>
      </c>
      <c r="C101" s="1" t="s">
        <v>51</v>
      </c>
      <c r="D101" s="1">
        <v>30</v>
      </c>
      <c r="E101" s="1">
        <v>57.2</v>
      </c>
      <c r="F101" s="1">
        <v>56.2</v>
      </c>
    </row>
    <row r="102" spans="1:6" x14ac:dyDescent="0.25">
      <c r="A102" t="s">
        <v>49</v>
      </c>
      <c r="B102">
        <v>2022</v>
      </c>
      <c r="C102" s="1" t="s">
        <v>50</v>
      </c>
      <c r="D102" s="1">
        <v>28.799999999999997</v>
      </c>
      <c r="E102" s="1">
        <v>60.199999999999996</v>
      </c>
      <c r="F102" s="1">
        <v>53</v>
      </c>
    </row>
    <row r="103" spans="1:6" x14ac:dyDescent="0.25">
      <c r="A103" t="s">
        <v>64</v>
      </c>
      <c r="B103">
        <v>2022</v>
      </c>
      <c r="C103" s="1" t="s">
        <v>50</v>
      </c>
      <c r="D103" s="1">
        <v>26.4</v>
      </c>
      <c r="E103" s="1">
        <v>57.4</v>
      </c>
      <c r="F103" s="1">
        <v>51.5</v>
      </c>
    </row>
    <row r="104" spans="1:6" x14ac:dyDescent="0.25">
      <c r="A104" t="s">
        <v>65</v>
      </c>
      <c r="B104">
        <v>2022</v>
      </c>
      <c r="C104" s="1" t="s">
        <v>50</v>
      </c>
      <c r="D104" s="1">
        <v>25.9</v>
      </c>
      <c r="E104" s="1">
        <v>57.4</v>
      </c>
      <c r="F104" s="1">
        <v>51.4</v>
      </c>
    </row>
    <row r="105" spans="1:6" x14ac:dyDescent="0.25">
      <c r="A105" t="s">
        <v>67</v>
      </c>
      <c r="B105">
        <v>2022</v>
      </c>
      <c r="C105" s="1" t="s">
        <v>50</v>
      </c>
      <c r="D105" s="1">
        <v>25.9</v>
      </c>
      <c r="E105" s="1">
        <v>57.1</v>
      </c>
      <c r="F105" s="1">
        <v>51.4</v>
      </c>
    </row>
    <row r="106" spans="1:6" x14ac:dyDescent="0.25">
      <c r="A106" t="s">
        <v>70</v>
      </c>
      <c r="B106">
        <v>2023</v>
      </c>
      <c r="C106" s="1" t="s">
        <v>50</v>
      </c>
      <c r="D106" s="1">
        <v>25.5</v>
      </c>
      <c r="E106" s="1">
        <v>55.6</v>
      </c>
      <c r="F106" s="1">
        <v>51.4</v>
      </c>
    </row>
    <row r="107" spans="1:6" x14ac:dyDescent="0.25">
      <c r="A107" t="s">
        <v>72</v>
      </c>
      <c r="B107">
        <v>2023</v>
      </c>
      <c r="C107" s="1" t="s">
        <v>50</v>
      </c>
      <c r="D107" s="1">
        <v>25.8</v>
      </c>
      <c r="E107" s="1">
        <v>57.3</v>
      </c>
      <c r="F107" s="1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A380-DB31-4220-BD03-A5F7869B647A}">
  <sheetPr>
    <tabColor rgb="FFFFC000"/>
  </sheetPr>
  <dimension ref="A1:F119"/>
  <sheetViews>
    <sheetView workbookViewId="0">
      <selection activeCell="K9" sqref="K9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</v>
      </c>
      <c r="B2">
        <v>2022</v>
      </c>
      <c r="C2" s="1" t="s">
        <v>43</v>
      </c>
      <c r="D2" s="1">
        <v>36.199999999999996</v>
      </c>
      <c r="E2" s="1">
        <v>63.5</v>
      </c>
      <c r="F2" s="1">
        <v>63.1</v>
      </c>
    </row>
    <row r="3" spans="1:6" x14ac:dyDescent="0.25">
      <c r="A3" t="s">
        <v>49</v>
      </c>
      <c r="B3">
        <v>2022</v>
      </c>
      <c r="C3" s="1" t="s">
        <v>43</v>
      </c>
      <c r="D3" s="1">
        <v>32.200000000000003</v>
      </c>
      <c r="E3" s="1">
        <v>61.199999999999996</v>
      </c>
      <c r="F3" s="1">
        <v>60.8</v>
      </c>
    </row>
    <row r="4" spans="1:6" x14ac:dyDescent="0.25">
      <c r="A4" t="s">
        <v>64</v>
      </c>
      <c r="B4">
        <v>2022</v>
      </c>
      <c r="C4" s="1" t="s">
        <v>43</v>
      </c>
      <c r="D4" s="1">
        <v>32.299999999999997</v>
      </c>
      <c r="E4" s="1">
        <v>61.5</v>
      </c>
      <c r="F4" s="1">
        <v>59.9</v>
      </c>
    </row>
    <row r="5" spans="1:6" x14ac:dyDescent="0.25">
      <c r="A5" t="s">
        <v>65</v>
      </c>
      <c r="B5">
        <v>2022</v>
      </c>
      <c r="C5" s="1" t="s">
        <v>43</v>
      </c>
      <c r="D5" s="1">
        <v>31.8</v>
      </c>
      <c r="E5" s="1">
        <v>62.6</v>
      </c>
      <c r="F5" s="1">
        <v>58.5</v>
      </c>
    </row>
    <row r="6" spans="1:6" x14ac:dyDescent="0.25">
      <c r="A6" t="s">
        <v>67</v>
      </c>
      <c r="B6">
        <v>2022</v>
      </c>
      <c r="C6" s="1" t="s">
        <v>43</v>
      </c>
      <c r="D6" s="1">
        <v>32.200000000000003</v>
      </c>
      <c r="E6" s="1">
        <v>62.5</v>
      </c>
      <c r="F6" s="1">
        <v>67.7</v>
      </c>
    </row>
    <row r="7" spans="1:6" x14ac:dyDescent="0.25">
      <c r="A7" t="s">
        <v>70</v>
      </c>
      <c r="B7">
        <v>2023</v>
      </c>
      <c r="C7" s="1" t="s">
        <v>43</v>
      </c>
      <c r="D7" s="1">
        <v>32.200000000000003</v>
      </c>
      <c r="E7" s="1">
        <v>62.1</v>
      </c>
      <c r="F7" s="1">
        <v>58.4</v>
      </c>
    </row>
    <row r="8" spans="1:6" x14ac:dyDescent="0.25">
      <c r="A8" t="s">
        <v>72</v>
      </c>
      <c r="B8">
        <v>2023</v>
      </c>
      <c r="C8" s="1" t="s">
        <v>43</v>
      </c>
      <c r="D8" s="1">
        <v>32</v>
      </c>
      <c r="E8" s="1">
        <v>62.3</v>
      </c>
      <c r="F8" s="1">
        <v>57.5</v>
      </c>
    </row>
    <row r="9" spans="1:6" x14ac:dyDescent="0.25">
      <c r="A9" t="s">
        <v>7</v>
      </c>
      <c r="B9">
        <v>2022</v>
      </c>
      <c r="C9" s="1" t="s">
        <v>44</v>
      </c>
      <c r="D9" s="1">
        <v>28.299999999999997</v>
      </c>
      <c r="E9" s="1">
        <v>55.600000000000009</v>
      </c>
      <c r="F9" s="1">
        <v>65.8</v>
      </c>
    </row>
    <row r="10" spans="1:6" x14ac:dyDescent="0.25">
      <c r="A10" t="s">
        <v>49</v>
      </c>
      <c r="B10">
        <v>2022</v>
      </c>
      <c r="C10" s="1" t="s">
        <v>44</v>
      </c>
      <c r="D10" s="1">
        <v>25.1</v>
      </c>
      <c r="E10" s="1">
        <v>52.6</v>
      </c>
      <c r="F10" s="1">
        <v>63.5</v>
      </c>
    </row>
    <row r="11" spans="1:6" x14ac:dyDescent="0.25">
      <c r="A11" t="s">
        <v>64</v>
      </c>
      <c r="B11">
        <v>2022</v>
      </c>
      <c r="C11" s="1" t="s">
        <v>44</v>
      </c>
      <c r="D11" s="1">
        <v>25.1</v>
      </c>
      <c r="E11" s="1">
        <v>55.3</v>
      </c>
      <c r="F11" s="1">
        <v>65.400000000000006</v>
      </c>
    </row>
    <row r="12" spans="1:6" x14ac:dyDescent="0.25">
      <c r="A12" t="s">
        <v>65</v>
      </c>
      <c r="B12">
        <v>2022</v>
      </c>
      <c r="C12" s="1" t="s">
        <v>44</v>
      </c>
      <c r="D12" s="1">
        <v>25</v>
      </c>
      <c r="E12" s="1">
        <v>55.8</v>
      </c>
      <c r="F12" s="1">
        <v>66</v>
      </c>
    </row>
    <row r="13" spans="1:6" x14ac:dyDescent="0.25">
      <c r="A13" t="s">
        <v>67</v>
      </c>
      <c r="B13">
        <v>2022</v>
      </c>
      <c r="C13" s="1" t="s">
        <v>44</v>
      </c>
      <c r="D13" s="1">
        <v>25</v>
      </c>
      <c r="E13" s="1">
        <v>54.9</v>
      </c>
      <c r="F13" s="1">
        <v>45.8</v>
      </c>
    </row>
    <row r="14" spans="1:6" x14ac:dyDescent="0.25">
      <c r="A14" t="s">
        <v>70</v>
      </c>
      <c r="B14">
        <v>2023</v>
      </c>
      <c r="C14" s="1" t="s">
        <v>44</v>
      </c>
      <c r="D14" s="1">
        <v>24.3</v>
      </c>
      <c r="E14" s="1">
        <v>54.9</v>
      </c>
      <c r="F14" s="1">
        <v>64.2</v>
      </c>
    </row>
    <row r="15" spans="1:6" x14ac:dyDescent="0.25">
      <c r="A15" t="s">
        <v>72</v>
      </c>
      <c r="B15">
        <v>2023</v>
      </c>
      <c r="C15" s="1" t="s">
        <v>44</v>
      </c>
      <c r="D15" s="1">
        <v>21.1</v>
      </c>
      <c r="E15" s="1">
        <v>56.9</v>
      </c>
      <c r="F15" s="1">
        <v>64.900000000000006</v>
      </c>
    </row>
    <row r="16" spans="1:6" x14ac:dyDescent="0.25">
      <c r="A16" t="s">
        <v>7</v>
      </c>
      <c r="B16">
        <v>2022</v>
      </c>
      <c r="C16" s="1" t="s">
        <v>39</v>
      </c>
      <c r="D16" s="1">
        <v>28.499999999999996</v>
      </c>
      <c r="E16" s="1">
        <v>56.8</v>
      </c>
      <c r="F16" s="1">
        <v>56.100000000000009</v>
      </c>
    </row>
    <row r="17" spans="1:6" x14ac:dyDescent="0.25">
      <c r="A17" t="s">
        <v>49</v>
      </c>
      <c r="B17">
        <v>2022</v>
      </c>
      <c r="C17" s="1" t="s">
        <v>39</v>
      </c>
      <c r="D17" s="1">
        <v>25.8</v>
      </c>
      <c r="E17" s="1">
        <v>51.800000000000004</v>
      </c>
      <c r="F17" s="1">
        <v>53.1</v>
      </c>
    </row>
    <row r="18" spans="1:6" x14ac:dyDescent="0.25">
      <c r="A18" t="s">
        <v>64</v>
      </c>
      <c r="B18">
        <v>2022</v>
      </c>
      <c r="C18" s="1" t="s">
        <v>39</v>
      </c>
      <c r="D18" s="1">
        <v>26.1</v>
      </c>
      <c r="E18" s="1">
        <v>52.3</v>
      </c>
      <c r="F18" s="1">
        <v>52.6</v>
      </c>
    </row>
    <row r="19" spans="1:6" x14ac:dyDescent="0.25">
      <c r="A19" t="s">
        <v>65</v>
      </c>
      <c r="B19">
        <v>2022</v>
      </c>
      <c r="C19" s="1" t="s">
        <v>39</v>
      </c>
      <c r="D19" s="1">
        <v>25.9</v>
      </c>
      <c r="E19" s="1">
        <v>52.3</v>
      </c>
      <c r="F19" s="1">
        <v>49.7</v>
      </c>
    </row>
    <row r="20" spans="1:6" x14ac:dyDescent="0.25">
      <c r="A20" t="s">
        <v>67</v>
      </c>
      <c r="B20">
        <v>2022</v>
      </c>
      <c r="C20" s="1" t="s">
        <v>39</v>
      </c>
      <c r="D20" s="1">
        <v>26.1</v>
      </c>
      <c r="E20" s="1">
        <v>52.1</v>
      </c>
      <c r="F20" s="1">
        <v>48.9</v>
      </c>
    </row>
    <row r="21" spans="1:6" x14ac:dyDescent="0.25">
      <c r="A21" t="s">
        <v>70</v>
      </c>
      <c r="B21">
        <v>2023</v>
      </c>
      <c r="C21" s="1" t="s">
        <v>39</v>
      </c>
      <c r="D21" s="1">
        <v>25.9</v>
      </c>
      <c r="E21" s="1">
        <v>52.1</v>
      </c>
      <c r="F21" s="1">
        <v>49.3</v>
      </c>
    </row>
    <row r="22" spans="1:6" x14ac:dyDescent="0.25">
      <c r="A22" t="s">
        <v>72</v>
      </c>
      <c r="B22">
        <v>2023</v>
      </c>
      <c r="C22" s="1" t="s">
        <v>39</v>
      </c>
      <c r="D22" s="1">
        <v>30.5</v>
      </c>
      <c r="E22" s="1">
        <v>51.9</v>
      </c>
      <c r="F22" s="1">
        <v>50</v>
      </c>
    </row>
    <row r="23" spans="1:6" x14ac:dyDescent="0.25">
      <c r="A23" t="s">
        <v>7</v>
      </c>
      <c r="B23">
        <v>2022</v>
      </c>
      <c r="C23" s="1" t="s">
        <v>37</v>
      </c>
      <c r="D23" s="1">
        <v>32.4</v>
      </c>
      <c r="E23" s="1">
        <v>52.5</v>
      </c>
      <c r="F23" s="1">
        <v>59.3</v>
      </c>
    </row>
    <row r="24" spans="1:6" x14ac:dyDescent="0.25">
      <c r="A24" t="s">
        <v>49</v>
      </c>
      <c r="B24">
        <v>2022</v>
      </c>
      <c r="C24" s="1" t="s">
        <v>37</v>
      </c>
      <c r="D24" s="1">
        <v>28.1</v>
      </c>
      <c r="E24" s="1">
        <v>49.3</v>
      </c>
      <c r="F24" s="1">
        <v>57.999999999999993</v>
      </c>
    </row>
    <row r="25" spans="1:6" x14ac:dyDescent="0.25">
      <c r="A25" t="s">
        <v>64</v>
      </c>
      <c r="B25">
        <v>2022</v>
      </c>
      <c r="C25" s="1" t="s">
        <v>37</v>
      </c>
      <c r="D25" s="1">
        <v>25.4</v>
      </c>
      <c r="E25" s="1">
        <v>51.1</v>
      </c>
      <c r="F25" s="1">
        <v>56.5</v>
      </c>
    </row>
    <row r="26" spans="1:6" x14ac:dyDescent="0.25">
      <c r="A26" t="s">
        <v>65</v>
      </c>
      <c r="B26">
        <v>2022</v>
      </c>
      <c r="C26" s="1" t="s">
        <v>37</v>
      </c>
      <c r="D26" s="1">
        <v>14.6</v>
      </c>
      <c r="E26" s="1">
        <v>51</v>
      </c>
      <c r="F26" s="1">
        <v>55.8</v>
      </c>
    </row>
    <row r="27" spans="1:6" x14ac:dyDescent="0.25">
      <c r="A27" t="s">
        <v>67</v>
      </c>
      <c r="B27">
        <v>2022</v>
      </c>
      <c r="C27" s="1" t="s">
        <v>37</v>
      </c>
      <c r="D27" s="1">
        <v>14.6</v>
      </c>
      <c r="E27" s="1">
        <v>50.9</v>
      </c>
      <c r="F27" s="1">
        <v>55.4</v>
      </c>
    </row>
    <row r="28" spans="1:6" x14ac:dyDescent="0.25">
      <c r="A28" t="s">
        <v>70</v>
      </c>
      <c r="B28">
        <v>2023</v>
      </c>
      <c r="C28" s="1" t="s">
        <v>37</v>
      </c>
      <c r="D28" s="1">
        <v>14.6</v>
      </c>
      <c r="E28" s="1">
        <v>50.9</v>
      </c>
      <c r="F28" s="1">
        <v>56</v>
      </c>
    </row>
    <row r="29" spans="1:6" x14ac:dyDescent="0.25">
      <c r="A29" t="s">
        <v>72</v>
      </c>
      <c r="B29">
        <v>2023</v>
      </c>
      <c r="C29" s="1" t="s">
        <v>37</v>
      </c>
      <c r="D29" s="1">
        <v>19.600000000000001</v>
      </c>
      <c r="E29" s="1">
        <v>51.3</v>
      </c>
      <c r="F29" s="1">
        <v>58.1</v>
      </c>
    </row>
    <row r="30" spans="1:6" x14ac:dyDescent="0.25">
      <c r="A30" t="s">
        <v>7</v>
      </c>
      <c r="B30">
        <v>2022</v>
      </c>
      <c r="C30" s="1" t="s">
        <v>36</v>
      </c>
      <c r="D30" s="1">
        <v>26.400000000000002</v>
      </c>
      <c r="E30" s="1">
        <v>53.800000000000004</v>
      </c>
      <c r="F30" s="1">
        <v>51.1</v>
      </c>
    </row>
    <row r="31" spans="1:6" x14ac:dyDescent="0.25">
      <c r="A31" t="s">
        <v>49</v>
      </c>
      <c r="B31">
        <v>2022</v>
      </c>
      <c r="C31" s="1" t="s">
        <v>36</v>
      </c>
      <c r="D31" s="1">
        <v>23.799999999999997</v>
      </c>
      <c r="E31" s="1">
        <v>51.300000000000004</v>
      </c>
      <c r="F31" s="1">
        <v>48</v>
      </c>
    </row>
    <row r="32" spans="1:6" x14ac:dyDescent="0.25">
      <c r="A32" t="s">
        <v>64</v>
      </c>
      <c r="B32">
        <v>2022</v>
      </c>
      <c r="C32" s="1" t="s">
        <v>36</v>
      </c>
      <c r="D32" s="1">
        <v>25.3</v>
      </c>
      <c r="E32" s="1">
        <v>52.7</v>
      </c>
      <c r="F32" s="1">
        <v>47</v>
      </c>
    </row>
    <row r="33" spans="1:6" x14ac:dyDescent="0.25">
      <c r="A33" t="s">
        <v>65</v>
      </c>
      <c r="B33">
        <v>2022</v>
      </c>
      <c r="C33" s="1" t="s">
        <v>36</v>
      </c>
      <c r="D33" s="1">
        <v>25.2</v>
      </c>
      <c r="E33" s="1">
        <v>52.2</v>
      </c>
      <c r="F33" s="1">
        <v>50.1</v>
      </c>
    </row>
    <row r="34" spans="1:6" x14ac:dyDescent="0.25">
      <c r="A34" t="s">
        <v>67</v>
      </c>
      <c r="B34">
        <v>2022</v>
      </c>
      <c r="C34" s="1" t="s">
        <v>36</v>
      </c>
      <c r="D34" s="1">
        <v>25.3</v>
      </c>
      <c r="E34" s="1">
        <v>52.2</v>
      </c>
      <c r="F34" s="1">
        <v>50.2</v>
      </c>
    </row>
    <row r="35" spans="1:6" x14ac:dyDescent="0.25">
      <c r="A35" t="s">
        <v>70</v>
      </c>
      <c r="B35">
        <v>2023</v>
      </c>
      <c r="C35" s="1" t="s">
        <v>36</v>
      </c>
      <c r="D35" s="1">
        <v>24.9</v>
      </c>
      <c r="E35" s="1">
        <v>52.3</v>
      </c>
      <c r="F35" s="1">
        <v>51.3</v>
      </c>
    </row>
    <row r="36" spans="1:6" x14ac:dyDescent="0.25">
      <c r="A36" t="s">
        <v>72</v>
      </c>
      <c r="B36">
        <v>2023</v>
      </c>
      <c r="C36" s="1" t="s">
        <v>36</v>
      </c>
      <c r="D36" s="1">
        <v>24.9</v>
      </c>
      <c r="E36" s="1">
        <v>52.5</v>
      </c>
      <c r="F36" s="1">
        <v>52.5</v>
      </c>
    </row>
    <row r="37" spans="1:6" x14ac:dyDescent="0.25">
      <c r="A37" t="s">
        <v>7</v>
      </c>
      <c r="B37">
        <v>2022</v>
      </c>
      <c r="C37" s="1" t="s">
        <v>33</v>
      </c>
      <c r="D37" s="1">
        <v>31.6</v>
      </c>
      <c r="E37" s="1">
        <v>40.699999999999996</v>
      </c>
      <c r="F37" s="1">
        <v>51.800000000000004</v>
      </c>
    </row>
    <row r="38" spans="1:6" x14ac:dyDescent="0.25">
      <c r="A38" t="s">
        <v>49</v>
      </c>
      <c r="B38">
        <v>2022</v>
      </c>
      <c r="C38" s="1" t="s">
        <v>33</v>
      </c>
      <c r="D38" s="1">
        <v>30</v>
      </c>
      <c r="E38" s="1">
        <v>46.5</v>
      </c>
      <c r="F38" s="1">
        <v>50.5</v>
      </c>
    </row>
    <row r="39" spans="1:6" x14ac:dyDescent="0.25">
      <c r="A39" t="s">
        <v>64</v>
      </c>
      <c r="B39">
        <v>2022</v>
      </c>
      <c r="C39" s="1" t="s">
        <v>33</v>
      </c>
      <c r="D39" s="1">
        <v>29.1</v>
      </c>
      <c r="E39" s="1">
        <v>46.4</v>
      </c>
      <c r="F39" s="1">
        <v>54.1</v>
      </c>
    </row>
    <row r="40" spans="1:6" x14ac:dyDescent="0.25">
      <c r="A40" t="s">
        <v>65</v>
      </c>
      <c r="B40">
        <v>2022</v>
      </c>
      <c r="C40" s="1" t="s">
        <v>33</v>
      </c>
      <c r="D40" s="1">
        <v>31.4</v>
      </c>
      <c r="E40" s="1">
        <v>49.5</v>
      </c>
      <c r="F40" s="1">
        <v>47.2</v>
      </c>
    </row>
    <row r="41" spans="1:6" x14ac:dyDescent="0.25">
      <c r="A41" t="s">
        <v>67</v>
      </c>
      <c r="B41">
        <v>2022</v>
      </c>
      <c r="C41" s="1" t="s">
        <v>33</v>
      </c>
      <c r="D41" s="1">
        <v>27.8</v>
      </c>
      <c r="E41" s="1">
        <v>45.4</v>
      </c>
      <c r="F41" s="1">
        <v>55.6</v>
      </c>
    </row>
    <row r="42" spans="1:6" x14ac:dyDescent="0.25">
      <c r="A42" t="s">
        <v>70</v>
      </c>
      <c r="B42">
        <v>2023</v>
      </c>
      <c r="C42" s="1" t="s">
        <v>33</v>
      </c>
      <c r="D42" s="1">
        <v>27.7</v>
      </c>
      <c r="E42" s="1">
        <v>45.6</v>
      </c>
      <c r="F42" s="1">
        <v>56.1</v>
      </c>
    </row>
    <row r="43" spans="1:6" x14ac:dyDescent="0.25">
      <c r="A43" t="s">
        <v>72</v>
      </c>
      <c r="B43">
        <v>2023</v>
      </c>
      <c r="C43" s="1" t="s">
        <v>33</v>
      </c>
      <c r="D43" s="1">
        <v>27.7</v>
      </c>
      <c r="E43" s="1">
        <v>47.4</v>
      </c>
      <c r="F43" s="1">
        <v>55.5</v>
      </c>
    </row>
    <row r="44" spans="1:6" x14ac:dyDescent="0.25">
      <c r="A44" t="s">
        <v>7</v>
      </c>
      <c r="B44">
        <v>2022</v>
      </c>
      <c r="C44" s="1" t="s">
        <v>31</v>
      </c>
      <c r="D44" s="1">
        <v>24.2</v>
      </c>
      <c r="E44" s="1">
        <v>51.1</v>
      </c>
      <c r="F44" s="1">
        <v>49.7</v>
      </c>
    </row>
    <row r="45" spans="1:6" x14ac:dyDescent="0.25">
      <c r="A45" t="s">
        <v>49</v>
      </c>
      <c r="B45">
        <v>2022</v>
      </c>
      <c r="C45" s="1" t="s">
        <v>31</v>
      </c>
      <c r="D45" s="1">
        <v>21.8</v>
      </c>
      <c r="E45" s="1">
        <v>48.3</v>
      </c>
      <c r="F45" s="1">
        <v>47</v>
      </c>
    </row>
    <row r="46" spans="1:6" x14ac:dyDescent="0.25">
      <c r="A46" t="s">
        <v>64</v>
      </c>
      <c r="B46">
        <v>2022</v>
      </c>
      <c r="C46" s="1" t="s">
        <v>31</v>
      </c>
      <c r="D46" s="1">
        <v>22.1</v>
      </c>
      <c r="E46" s="1">
        <v>49.9</v>
      </c>
      <c r="F46" s="1">
        <v>48</v>
      </c>
    </row>
    <row r="47" spans="1:6" x14ac:dyDescent="0.25">
      <c r="A47" t="s">
        <v>65</v>
      </c>
      <c r="B47">
        <v>2022</v>
      </c>
      <c r="C47" s="1" t="s">
        <v>31</v>
      </c>
      <c r="D47" s="1">
        <v>20.399999999999999</v>
      </c>
      <c r="E47" s="1">
        <v>49.5</v>
      </c>
      <c r="F47" s="1">
        <v>49.5</v>
      </c>
    </row>
    <row r="48" spans="1:6" x14ac:dyDescent="0.25">
      <c r="A48" t="s">
        <v>67</v>
      </c>
      <c r="B48">
        <v>2022</v>
      </c>
      <c r="C48" s="1" t="s">
        <v>31</v>
      </c>
      <c r="D48" s="1">
        <v>20.3</v>
      </c>
      <c r="E48" s="1">
        <v>49.2</v>
      </c>
      <c r="F48" s="1">
        <v>38.6</v>
      </c>
    </row>
    <row r="49" spans="1:6" x14ac:dyDescent="0.25">
      <c r="A49" t="s">
        <v>70</v>
      </c>
      <c r="B49">
        <v>2023</v>
      </c>
      <c r="C49" s="1" t="s">
        <v>31</v>
      </c>
      <c r="D49" s="1">
        <v>29.3</v>
      </c>
      <c r="E49" s="1">
        <v>49.1</v>
      </c>
      <c r="F49" s="1">
        <v>49.6</v>
      </c>
    </row>
    <row r="50" spans="1:6" x14ac:dyDescent="0.25">
      <c r="A50" t="s">
        <v>72</v>
      </c>
      <c r="B50">
        <v>2023</v>
      </c>
      <c r="C50" s="1" t="s">
        <v>31</v>
      </c>
      <c r="D50" s="1">
        <v>20.100000000000001</v>
      </c>
      <c r="E50" s="1">
        <v>49.6</v>
      </c>
      <c r="F50" s="1">
        <v>31.6</v>
      </c>
    </row>
    <row r="51" spans="1:6" x14ac:dyDescent="0.25">
      <c r="A51" t="s">
        <v>7</v>
      </c>
      <c r="B51">
        <v>2022</v>
      </c>
      <c r="C51" s="1" t="s">
        <v>30</v>
      </c>
      <c r="D51" s="1">
        <v>28.299999999999997</v>
      </c>
      <c r="E51" s="1">
        <v>50.1</v>
      </c>
      <c r="F51" s="1">
        <v>53.6</v>
      </c>
    </row>
    <row r="52" spans="1:6" x14ac:dyDescent="0.25">
      <c r="A52" t="s">
        <v>49</v>
      </c>
      <c r="B52">
        <v>2022</v>
      </c>
      <c r="C52" s="1" t="s">
        <v>30</v>
      </c>
      <c r="D52" s="1">
        <v>24.6</v>
      </c>
      <c r="E52" s="1">
        <v>47</v>
      </c>
      <c r="F52" s="1">
        <v>56.000000000000007</v>
      </c>
    </row>
    <row r="53" spans="1:6" x14ac:dyDescent="0.25">
      <c r="A53" t="s">
        <v>64</v>
      </c>
      <c r="B53">
        <v>2022</v>
      </c>
      <c r="C53" s="1" t="s">
        <v>30</v>
      </c>
      <c r="D53" s="1">
        <v>25.1</v>
      </c>
      <c r="E53" s="1">
        <v>48.3</v>
      </c>
      <c r="F53" s="1">
        <v>50</v>
      </c>
    </row>
    <row r="54" spans="1:6" x14ac:dyDescent="0.25">
      <c r="A54" t="s">
        <v>65</v>
      </c>
      <c r="B54">
        <v>2022</v>
      </c>
      <c r="C54" s="1" t="s">
        <v>30</v>
      </c>
      <c r="D54" s="1">
        <v>24.5</v>
      </c>
      <c r="E54" s="1">
        <v>47.7</v>
      </c>
      <c r="F54" s="1">
        <v>48.3</v>
      </c>
    </row>
    <row r="55" spans="1:6" x14ac:dyDescent="0.25">
      <c r="A55" t="s">
        <v>67</v>
      </c>
      <c r="B55">
        <v>2022</v>
      </c>
      <c r="C55" s="1" t="s">
        <v>30</v>
      </c>
      <c r="D55" s="1">
        <v>24.9</v>
      </c>
      <c r="E55" s="1">
        <v>49.3</v>
      </c>
      <c r="F55" s="1">
        <v>47</v>
      </c>
    </row>
    <row r="56" spans="1:6" x14ac:dyDescent="0.25">
      <c r="A56" t="s">
        <v>70</v>
      </c>
      <c r="B56">
        <v>2023</v>
      </c>
      <c r="C56" s="1" t="s">
        <v>30</v>
      </c>
      <c r="D56" s="1">
        <v>24.4</v>
      </c>
      <c r="E56" s="1">
        <v>47.3</v>
      </c>
      <c r="F56" s="1">
        <v>47.3</v>
      </c>
    </row>
    <row r="57" spans="1:6" x14ac:dyDescent="0.25">
      <c r="A57" t="s">
        <v>72</v>
      </c>
      <c r="B57">
        <v>2023</v>
      </c>
      <c r="C57" s="1" t="s">
        <v>30</v>
      </c>
      <c r="D57" s="1">
        <v>25.1</v>
      </c>
      <c r="E57" s="1">
        <v>47.7</v>
      </c>
      <c r="F57" s="1">
        <v>49.7</v>
      </c>
    </row>
    <row r="58" spans="1:6" x14ac:dyDescent="0.25">
      <c r="A58" t="s">
        <v>7</v>
      </c>
      <c r="B58">
        <v>2022</v>
      </c>
      <c r="C58" s="1" t="s">
        <v>28</v>
      </c>
      <c r="D58" s="1">
        <v>22.400000000000002</v>
      </c>
      <c r="E58" s="1">
        <v>56.100000000000009</v>
      </c>
      <c r="F58" s="1">
        <v>37.200000000000003</v>
      </c>
    </row>
    <row r="59" spans="1:6" x14ac:dyDescent="0.25">
      <c r="A59" t="s">
        <v>49</v>
      </c>
      <c r="B59">
        <v>2022</v>
      </c>
      <c r="C59" s="1" t="s">
        <v>28</v>
      </c>
      <c r="D59" s="1">
        <v>20</v>
      </c>
      <c r="E59" s="1">
        <v>53.5</v>
      </c>
      <c r="F59" s="1">
        <v>35.299999999999997</v>
      </c>
    </row>
    <row r="60" spans="1:6" x14ac:dyDescent="0.25">
      <c r="A60" t="s">
        <v>64</v>
      </c>
      <c r="B60">
        <v>2022</v>
      </c>
      <c r="C60" s="1" t="s">
        <v>28</v>
      </c>
      <c r="D60" s="1">
        <v>18.7</v>
      </c>
      <c r="E60" s="1">
        <v>53.1</v>
      </c>
      <c r="F60" s="1">
        <v>34.1</v>
      </c>
    </row>
    <row r="61" spans="1:6" x14ac:dyDescent="0.25">
      <c r="A61" t="s">
        <v>65</v>
      </c>
      <c r="B61">
        <v>2022</v>
      </c>
      <c r="C61" s="1" t="s">
        <v>28</v>
      </c>
      <c r="D61" s="1">
        <v>17.5</v>
      </c>
      <c r="E61" s="1">
        <v>52.2</v>
      </c>
      <c r="F61" s="1">
        <v>33.5</v>
      </c>
    </row>
    <row r="62" spans="1:6" x14ac:dyDescent="0.25">
      <c r="A62" t="s">
        <v>67</v>
      </c>
      <c r="B62">
        <v>2022</v>
      </c>
      <c r="C62" s="1" t="s">
        <v>28</v>
      </c>
      <c r="D62" s="1">
        <v>17</v>
      </c>
      <c r="E62" s="1">
        <v>52.1</v>
      </c>
      <c r="F62" s="1">
        <v>32.700000000000003</v>
      </c>
    </row>
    <row r="63" spans="1:6" x14ac:dyDescent="0.25">
      <c r="A63" t="s">
        <v>70</v>
      </c>
      <c r="B63">
        <v>2023</v>
      </c>
      <c r="C63" s="1" t="s">
        <v>28</v>
      </c>
      <c r="D63" s="1">
        <v>17.399999999999999</v>
      </c>
      <c r="E63" s="1">
        <v>52.7</v>
      </c>
      <c r="F63" s="1">
        <v>34.4</v>
      </c>
    </row>
    <row r="64" spans="1:6" x14ac:dyDescent="0.25">
      <c r="A64" t="s">
        <v>72</v>
      </c>
      <c r="B64">
        <v>2023</v>
      </c>
      <c r="C64" s="1" t="s">
        <v>28</v>
      </c>
      <c r="D64" s="1">
        <v>17.7</v>
      </c>
      <c r="E64" s="1">
        <v>53.1</v>
      </c>
      <c r="F64" s="1">
        <v>36</v>
      </c>
    </row>
    <row r="65" spans="1:6" x14ac:dyDescent="0.25">
      <c r="A65" t="s">
        <v>7</v>
      </c>
      <c r="B65">
        <v>2022</v>
      </c>
      <c r="C65" s="1" t="s">
        <v>29</v>
      </c>
      <c r="D65" s="1">
        <v>27.400000000000002</v>
      </c>
      <c r="E65" s="1">
        <v>56.3</v>
      </c>
      <c r="F65" s="1">
        <v>50.4</v>
      </c>
    </row>
    <row r="66" spans="1:6" x14ac:dyDescent="0.25">
      <c r="A66" t="s">
        <v>49</v>
      </c>
      <c r="B66">
        <v>2022</v>
      </c>
      <c r="C66" s="1" t="s">
        <v>29</v>
      </c>
      <c r="D66" s="1">
        <v>25</v>
      </c>
      <c r="E66" s="1">
        <v>50.9</v>
      </c>
      <c r="F66" s="1">
        <v>47.4</v>
      </c>
    </row>
    <row r="67" spans="1:6" x14ac:dyDescent="0.25">
      <c r="A67" t="s">
        <v>64</v>
      </c>
      <c r="B67">
        <v>2022</v>
      </c>
      <c r="C67" s="1" t="s">
        <v>29</v>
      </c>
      <c r="D67" s="1">
        <v>85.2</v>
      </c>
      <c r="E67" s="1">
        <v>58.4</v>
      </c>
      <c r="F67" s="1">
        <v>63.8</v>
      </c>
    </row>
    <row r="68" spans="1:6" x14ac:dyDescent="0.25">
      <c r="A68" t="s">
        <v>65</v>
      </c>
      <c r="B68">
        <v>2022</v>
      </c>
      <c r="C68" s="1" t="s">
        <v>29</v>
      </c>
      <c r="D68" s="1">
        <v>22.4</v>
      </c>
      <c r="E68" s="1">
        <v>47.7</v>
      </c>
      <c r="F68" s="1">
        <v>46.6</v>
      </c>
    </row>
    <row r="69" spans="1:6" x14ac:dyDescent="0.25">
      <c r="A69" t="s">
        <v>67</v>
      </c>
      <c r="B69">
        <v>2022</v>
      </c>
      <c r="C69" s="1" t="s">
        <v>29</v>
      </c>
      <c r="D69" s="1">
        <v>17.399999999999999</v>
      </c>
      <c r="E69" s="1">
        <v>47.2</v>
      </c>
      <c r="F69" s="1">
        <v>46.4</v>
      </c>
    </row>
    <row r="70" spans="1:6" x14ac:dyDescent="0.25">
      <c r="A70" t="s">
        <v>70</v>
      </c>
      <c r="B70">
        <v>2023</v>
      </c>
      <c r="C70" s="1" t="s">
        <v>29</v>
      </c>
      <c r="D70" s="1">
        <v>14.8</v>
      </c>
      <c r="E70" s="1">
        <v>45</v>
      </c>
      <c r="F70" s="1">
        <v>46.3</v>
      </c>
    </row>
    <row r="71" spans="1:6" x14ac:dyDescent="0.25">
      <c r="A71" t="s">
        <v>72</v>
      </c>
      <c r="B71">
        <v>2023</v>
      </c>
      <c r="C71" s="1" t="s">
        <v>29</v>
      </c>
      <c r="D71" s="1">
        <v>20.8</v>
      </c>
      <c r="E71" s="1">
        <v>43.1</v>
      </c>
      <c r="F71" s="1">
        <v>47.4</v>
      </c>
    </row>
    <row r="72" spans="1:6" x14ac:dyDescent="0.25">
      <c r="A72" t="s">
        <v>7</v>
      </c>
      <c r="B72">
        <v>2022</v>
      </c>
      <c r="C72" s="1" t="s">
        <v>25</v>
      </c>
      <c r="D72" s="1">
        <v>24.7</v>
      </c>
      <c r="E72" s="1">
        <v>46.6</v>
      </c>
      <c r="F72" s="1">
        <v>49</v>
      </c>
    </row>
    <row r="73" spans="1:6" x14ac:dyDescent="0.25">
      <c r="A73" t="s">
        <v>49</v>
      </c>
      <c r="B73">
        <v>2022</v>
      </c>
      <c r="C73" s="1" t="s">
        <v>25</v>
      </c>
      <c r="D73" s="1">
        <v>22.3</v>
      </c>
      <c r="E73" s="1">
        <v>44.7</v>
      </c>
      <c r="F73" s="1">
        <v>45.300000000000004</v>
      </c>
    </row>
    <row r="74" spans="1:6" x14ac:dyDescent="0.25">
      <c r="A74" t="s">
        <v>64</v>
      </c>
      <c r="B74">
        <v>2022</v>
      </c>
      <c r="C74" s="1" t="s">
        <v>25</v>
      </c>
      <c r="D74" s="1">
        <v>21.9</v>
      </c>
      <c r="E74" s="1">
        <v>44.3</v>
      </c>
      <c r="F74" s="1">
        <v>42.8</v>
      </c>
    </row>
    <row r="75" spans="1:6" x14ac:dyDescent="0.25">
      <c r="A75" t="s">
        <v>65</v>
      </c>
      <c r="B75">
        <v>2022</v>
      </c>
      <c r="C75" s="1" t="s">
        <v>25</v>
      </c>
      <c r="D75" s="1">
        <v>20.2</v>
      </c>
      <c r="E75" s="1">
        <v>46.4</v>
      </c>
      <c r="F75" s="1">
        <v>46.5</v>
      </c>
    </row>
    <row r="76" spans="1:6" x14ac:dyDescent="0.25">
      <c r="A76" t="s">
        <v>67</v>
      </c>
      <c r="B76">
        <v>2022</v>
      </c>
      <c r="C76" s="1" t="s">
        <v>25</v>
      </c>
      <c r="D76" s="1">
        <v>20</v>
      </c>
      <c r="E76" s="1">
        <v>36.700000000000003</v>
      </c>
      <c r="F76" s="1">
        <v>46.5</v>
      </c>
    </row>
    <row r="77" spans="1:6" x14ac:dyDescent="0.25">
      <c r="A77" t="s">
        <v>70</v>
      </c>
      <c r="B77">
        <v>2023</v>
      </c>
      <c r="C77" s="1" t="s">
        <v>25</v>
      </c>
      <c r="D77" s="1">
        <v>19.899999999999999</v>
      </c>
      <c r="E77" s="1">
        <v>47</v>
      </c>
      <c r="F77" s="1">
        <v>46.9</v>
      </c>
    </row>
    <row r="78" spans="1:6" x14ac:dyDescent="0.25">
      <c r="A78" t="s">
        <v>72</v>
      </c>
      <c r="B78">
        <v>2023</v>
      </c>
      <c r="C78" s="1" t="s">
        <v>25</v>
      </c>
      <c r="D78" s="1">
        <v>21.3</v>
      </c>
      <c r="E78" s="1">
        <v>48.2</v>
      </c>
      <c r="F78" s="7">
        <v>46.7</v>
      </c>
    </row>
    <row r="79" spans="1:6" x14ac:dyDescent="0.25">
      <c r="A79" t="s">
        <v>7</v>
      </c>
      <c r="B79">
        <v>2022</v>
      </c>
      <c r="C79" s="1" t="s">
        <v>24</v>
      </c>
      <c r="D79" s="1">
        <v>30</v>
      </c>
      <c r="E79" s="1">
        <v>51.5</v>
      </c>
      <c r="F79" s="7">
        <v>48.5</v>
      </c>
    </row>
    <row r="80" spans="1:6" x14ac:dyDescent="0.25">
      <c r="A80" t="s">
        <v>49</v>
      </c>
      <c r="B80">
        <v>2022</v>
      </c>
      <c r="C80" s="1" t="s">
        <v>24</v>
      </c>
      <c r="D80" s="1">
        <v>27.900000000000002</v>
      </c>
      <c r="E80" s="1">
        <v>48.699999999999996</v>
      </c>
      <c r="F80" s="7">
        <v>45.9</v>
      </c>
    </row>
    <row r="81" spans="1:6" x14ac:dyDescent="0.25">
      <c r="A81" t="s">
        <v>64</v>
      </c>
      <c r="B81">
        <v>2022</v>
      </c>
      <c r="C81" s="1" t="s">
        <v>24</v>
      </c>
      <c r="D81" s="1">
        <v>27.2</v>
      </c>
      <c r="E81" s="1">
        <v>47.8</v>
      </c>
      <c r="F81" s="7">
        <v>44.9</v>
      </c>
    </row>
    <row r="82" spans="1:6" x14ac:dyDescent="0.25">
      <c r="A82" t="s">
        <v>65</v>
      </c>
      <c r="B82">
        <v>2022</v>
      </c>
      <c r="C82" s="1" t="s">
        <v>24</v>
      </c>
      <c r="D82" s="1">
        <v>26.7</v>
      </c>
      <c r="E82" s="1">
        <v>46.3</v>
      </c>
      <c r="F82" s="7">
        <v>45.9</v>
      </c>
    </row>
    <row r="83" spans="1:6" x14ac:dyDescent="0.25">
      <c r="A83" t="s">
        <v>67</v>
      </c>
      <c r="B83">
        <v>2022</v>
      </c>
      <c r="C83" s="1" t="s">
        <v>24</v>
      </c>
      <c r="D83" s="1">
        <v>26.4</v>
      </c>
      <c r="E83" s="1">
        <v>46</v>
      </c>
      <c r="F83" s="7">
        <v>45.6</v>
      </c>
    </row>
    <row r="84" spans="1:6" x14ac:dyDescent="0.25">
      <c r="A84" t="s">
        <v>70</v>
      </c>
      <c r="B84">
        <v>2023</v>
      </c>
      <c r="C84" s="1" t="s">
        <v>24</v>
      </c>
      <c r="D84" s="1">
        <v>26.4</v>
      </c>
      <c r="E84" s="1">
        <v>45.9</v>
      </c>
      <c r="F84" s="7">
        <v>47.7</v>
      </c>
    </row>
    <row r="85" spans="1:6" x14ac:dyDescent="0.25">
      <c r="A85" t="s">
        <v>72</v>
      </c>
      <c r="B85">
        <v>2023</v>
      </c>
      <c r="C85" s="1" t="s">
        <v>24</v>
      </c>
      <c r="D85" s="1">
        <v>28.4</v>
      </c>
      <c r="E85" s="1">
        <v>47.7</v>
      </c>
      <c r="F85" s="7">
        <v>50</v>
      </c>
    </row>
    <row r="86" spans="1:6" x14ac:dyDescent="0.25">
      <c r="A86" t="s">
        <v>7</v>
      </c>
      <c r="B86">
        <v>2022</v>
      </c>
      <c r="C86" s="1" t="s">
        <v>23</v>
      </c>
      <c r="D86" s="1">
        <v>28.9</v>
      </c>
      <c r="E86" s="1">
        <v>52.1</v>
      </c>
      <c r="F86" s="7">
        <v>45.2</v>
      </c>
    </row>
    <row r="87" spans="1:6" x14ac:dyDescent="0.25">
      <c r="A87" t="s">
        <v>49</v>
      </c>
      <c r="B87">
        <v>2022</v>
      </c>
      <c r="C87" s="1" t="s">
        <v>23</v>
      </c>
      <c r="D87" s="1">
        <v>24.6</v>
      </c>
      <c r="E87" s="1">
        <v>49.2</v>
      </c>
      <c r="F87" s="7">
        <v>42.4</v>
      </c>
    </row>
    <row r="88" spans="1:6" x14ac:dyDescent="0.25">
      <c r="A88" t="s">
        <v>64</v>
      </c>
      <c r="B88">
        <v>2022</v>
      </c>
      <c r="C88" s="1" t="s">
        <v>23</v>
      </c>
      <c r="D88" s="1">
        <v>26.4</v>
      </c>
      <c r="E88" s="1">
        <v>48.7</v>
      </c>
      <c r="F88" s="7">
        <v>39.299999999999997</v>
      </c>
    </row>
    <row r="89" spans="1:6" x14ac:dyDescent="0.25">
      <c r="A89" t="s">
        <v>65</v>
      </c>
      <c r="B89">
        <v>2022</v>
      </c>
      <c r="C89" s="1" t="s">
        <v>23</v>
      </c>
      <c r="D89" s="1">
        <v>25.9</v>
      </c>
      <c r="E89" s="1">
        <v>48.5</v>
      </c>
      <c r="F89" s="7">
        <v>42.1</v>
      </c>
    </row>
    <row r="90" spans="1:6" x14ac:dyDescent="0.25">
      <c r="A90" t="s">
        <v>67</v>
      </c>
      <c r="B90">
        <v>2022</v>
      </c>
      <c r="C90" s="1" t="s">
        <v>23</v>
      </c>
      <c r="D90" s="6">
        <v>24.5</v>
      </c>
      <c r="E90" s="1">
        <v>48.4</v>
      </c>
      <c r="F90" s="7">
        <v>41.3</v>
      </c>
    </row>
    <row r="91" spans="1:6" x14ac:dyDescent="0.25">
      <c r="A91" t="s">
        <v>70</v>
      </c>
      <c r="B91">
        <v>2023</v>
      </c>
      <c r="C91" s="1" t="s">
        <v>23</v>
      </c>
      <c r="D91" s="1">
        <v>24.8</v>
      </c>
      <c r="E91" s="1">
        <v>48.4</v>
      </c>
      <c r="F91" s="7">
        <v>43.8</v>
      </c>
    </row>
    <row r="92" spans="1:6" x14ac:dyDescent="0.25">
      <c r="A92" t="s">
        <v>72</v>
      </c>
      <c r="B92">
        <v>2023</v>
      </c>
      <c r="C92" s="1" t="s">
        <v>23</v>
      </c>
      <c r="D92" s="1">
        <v>26.1</v>
      </c>
      <c r="E92" s="1">
        <v>48.4</v>
      </c>
      <c r="F92" s="7">
        <v>45.1</v>
      </c>
    </row>
    <row r="93" spans="1:6" x14ac:dyDescent="0.25">
      <c r="A93" t="s">
        <v>7</v>
      </c>
      <c r="B93">
        <v>2022</v>
      </c>
      <c r="C93" s="1" t="s">
        <v>22</v>
      </c>
      <c r="D93" s="1">
        <v>26.1</v>
      </c>
      <c r="E93" s="1">
        <v>59.4</v>
      </c>
      <c r="F93" s="7">
        <v>43.9</v>
      </c>
    </row>
    <row r="94" spans="1:6" x14ac:dyDescent="0.25">
      <c r="A94" t="s">
        <v>49</v>
      </c>
      <c r="B94">
        <v>2022</v>
      </c>
      <c r="C94" s="1" t="s">
        <v>22</v>
      </c>
      <c r="D94" s="1">
        <v>23.2</v>
      </c>
      <c r="E94" s="1">
        <v>56.599999999999994</v>
      </c>
      <c r="F94" s="7">
        <v>42.9</v>
      </c>
    </row>
    <row r="95" spans="1:6" x14ac:dyDescent="0.25">
      <c r="A95" t="s">
        <v>64</v>
      </c>
      <c r="B95">
        <v>2022</v>
      </c>
      <c r="C95" s="1" t="s">
        <v>22</v>
      </c>
      <c r="D95" s="1">
        <v>23</v>
      </c>
      <c r="E95" s="1">
        <v>55.7</v>
      </c>
      <c r="F95" s="7">
        <v>40.5</v>
      </c>
    </row>
    <row r="96" spans="1:6" x14ac:dyDescent="0.25">
      <c r="A96" t="s">
        <v>65</v>
      </c>
      <c r="B96">
        <v>2022</v>
      </c>
      <c r="C96" s="1" t="s">
        <v>22</v>
      </c>
      <c r="D96" s="1">
        <v>22.6</v>
      </c>
      <c r="E96" s="1">
        <v>55.1</v>
      </c>
      <c r="F96" s="7">
        <v>40</v>
      </c>
    </row>
    <row r="97" spans="1:6" x14ac:dyDescent="0.25">
      <c r="A97" t="s">
        <v>67</v>
      </c>
      <c r="B97">
        <v>2022</v>
      </c>
      <c r="C97" s="1" t="s">
        <v>22</v>
      </c>
      <c r="D97" s="1">
        <v>23.2</v>
      </c>
      <c r="E97" s="1">
        <v>54.7</v>
      </c>
      <c r="F97" s="7">
        <v>39.299999999999997</v>
      </c>
    </row>
    <row r="98" spans="1:6" x14ac:dyDescent="0.25">
      <c r="A98" t="s">
        <v>70</v>
      </c>
      <c r="B98">
        <v>2023</v>
      </c>
      <c r="C98" s="1" t="s">
        <v>22</v>
      </c>
      <c r="D98" s="1">
        <v>22.2</v>
      </c>
      <c r="E98" s="1">
        <v>54.9</v>
      </c>
      <c r="F98" s="7">
        <v>41.9</v>
      </c>
    </row>
    <row r="99" spans="1:6" x14ac:dyDescent="0.25">
      <c r="A99" t="s">
        <v>72</v>
      </c>
      <c r="B99">
        <v>2023</v>
      </c>
      <c r="C99" s="1" t="s">
        <v>22</v>
      </c>
      <c r="D99" s="1">
        <v>22</v>
      </c>
      <c r="E99" s="1">
        <v>55.8</v>
      </c>
      <c r="F99" s="7">
        <v>45.1</v>
      </c>
    </row>
    <row r="100" spans="1:6" x14ac:dyDescent="0.25">
      <c r="A100" t="s">
        <v>49</v>
      </c>
      <c r="B100">
        <v>2022</v>
      </c>
      <c r="C100" s="1" t="s">
        <v>55</v>
      </c>
      <c r="D100" s="1">
        <v>29.7</v>
      </c>
      <c r="E100" s="1">
        <v>53.6</v>
      </c>
      <c r="F100" s="7">
        <v>61.9</v>
      </c>
    </row>
    <row r="101" spans="1:6" x14ac:dyDescent="0.25">
      <c r="A101" t="s">
        <v>64</v>
      </c>
      <c r="B101">
        <v>2022</v>
      </c>
      <c r="C101" s="1" t="s">
        <v>55</v>
      </c>
      <c r="D101" s="1">
        <v>27.1</v>
      </c>
      <c r="E101" s="1">
        <v>51.1</v>
      </c>
      <c r="F101" s="7">
        <v>58.8</v>
      </c>
    </row>
    <row r="102" spans="1:6" x14ac:dyDescent="0.25">
      <c r="A102" t="s">
        <v>65</v>
      </c>
      <c r="B102">
        <v>2022</v>
      </c>
      <c r="C102" s="1" t="s">
        <v>55</v>
      </c>
      <c r="D102" s="1">
        <v>27</v>
      </c>
      <c r="E102" s="1">
        <v>52.1</v>
      </c>
      <c r="F102" s="7">
        <v>59.5</v>
      </c>
    </row>
    <row r="103" spans="1:6" x14ac:dyDescent="0.25">
      <c r="A103" t="s">
        <v>67</v>
      </c>
      <c r="B103">
        <v>2022</v>
      </c>
      <c r="C103" s="1" t="s">
        <v>55</v>
      </c>
      <c r="D103" s="1">
        <v>27</v>
      </c>
      <c r="E103" s="1">
        <v>51.5</v>
      </c>
      <c r="F103" s="7">
        <v>59.4</v>
      </c>
    </row>
    <row r="104" spans="1:6" x14ac:dyDescent="0.25">
      <c r="A104" t="s">
        <v>70</v>
      </c>
      <c r="B104">
        <v>2023</v>
      </c>
      <c r="C104" s="1" t="s">
        <v>55</v>
      </c>
      <c r="D104" s="1">
        <v>27</v>
      </c>
      <c r="E104" s="1">
        <v>52</v>
      </c>
      <c r="F104" s="7">
        <v>59.4</v>
      </c>
    </row>
    <row r="105" spans="1:6" x14ac:dyDescent="0.25">
      <c r="A105" t="s">
        <v>72</v>
      </c>
      <c r="B105">
        <v>2023</v>
      </c>
      <c r="C105" s="1" t="s">
        <v>55</v>
      </c>
      <c r="D105" s="1">
        <v>26.1</v>
      </c>
      <c r="E105" s="1">
        <v>52.4</v>
      </c>
      <c r="F105" s="7">
        <v>59.5</v>
      </c>
    </row>
    <row r="106" spans="1:6" x14ac:dyDescent="0.25">
      <c r="A106" t="s">
        <v>7</v>
      </c>
      <c r="B106">
        <v>2022</v>
      </c>
      <c r="C106" s="1" t="s">
        <v>21</v>
      </c>
      <c r="D106" s="1">
        <v>30.6</v>
      </c>
      <c r="E106" s="1">
        <v>58.2</v>
      </c>
      <c r="F106" s="7">
        <v>51.9</v>
      </c>
    </row>
    <row r="107" spans="1:6" x14ac:dyDescent="0.25">
      <c r="A107" t="s">
        <v>49</v>
      </c>
      <c r="B107">
        <v>2022</v>
      </c>
      <c r="C107" s="1" t="s">
        <v>21</v>
      </c>
      <c r="D107" s="1">
        <v>30.6</v>
      </c>
      <c r="E107" s="1">
        <v>58.2</v>
      </c>
      <c r="F107" s="1">
        <v>51.9</v>
      </c>
    </row>
    <row r="108" spans="1:6" x14ac:dyDescent="0.25">
      <c r="A108" t="s">
        <v>64</v>
      </c>
      <c r="B108">
        <v>2022</v>
      </c>
      <c r="C108" s="1" t="s">
        <v>21</v>
      </c>
      <c r="D108" s="1">
        <v>28.2</v>
      </c>
      <c r="E108" s="1">
        <v>55.1</v>
      </c>
      <c r="F108" s="1">
        <v>48.7</v>
      </c>
    </row>
    <row r="109" spans="1:6" x14ac:dyDescent="0.25">
      <c r="A109" t="s">
        <v>65</v>
      </c>
      <c r="B109">
        <v>2022</v>
      </c>
      <c r="C109" s="1" t="s">
        <v>21</v>
      </c>
      <c r="D109" s="1">
        <v>28.2</v>
      </c>
      <c r="E109" s="1">
        <v>53.6</v>
      </c>
      <c r="F109" s="1">
        <v>50</v>
      </c>
    </row>
    <row r="110" spans="1:6" x14ac:dyDescent="0.25">
      <c r="A110" t="s">
        <v>67</v>
      </c>
      <c r="B110">
        <v>2022</v>
      </c>
      <c r="C110" s="1" t="s">
        <v>21</v>
      </c>
      <c r="D110" s="1">
        <v>27.3</v>
      </c>
      <c r="E110" s="1">
        <v>49.2</v>
      </c>
      <c r="F110" s="1">
        <v>63.8</v>
      </c>
    </row>
    <row r="111" spans="1:6" x14ac:dyDescent="0.25">
      <c r="A111" t="s">
        <v>70</v>
      </c>
      <c r="B111">
        <v>2023</v>
      </c>
      <c r="C111" s="1" t="s">
        <v>21</v>
      </c>
      <c r="D111" s="1">
        <v>28</v>
      </c>
      <c r="E111" s="1">
        <v>53.7</v>
      </c>
      <c r="F111" s="1">
        <v>51.1</v>
      </c>
    </row>
    <row r="112" spans="1:6" x14ac:dyDescent="0.25">
      <c r="A112" t="s">
        <v>72</v>
      </c>
      <c r="B112">
        <v>2023</v>
      </c>
      <c r="C112" s="1" t="s">
        <v>21</v>
      </c>
      <c r="D112" s="1">
        <v>27.9</v>
      </c>
      <c r="E112" s="1">
        <v>56.3</v>
      </c>
      <c r="F112" s="1">
        <v>52.2</v>
      </c>
    </row>
    <row r="113" spans="1:6" x14ac:dyDescent="0.25">
      <c r="A113" t="s">
        <v>7</v>
      </c>
      <c r="B113">
        <v>2022</v>
      </c>
      <c r="C113" s="1" t="s">
        <v>19</v>
      </c>
      <c r="D113" s="1">
        <v>20.8</v>
      </c>
      <c r="E113" s="1">
        <v>50.2</v>
      </c>
      <c r="F113" s="1">
        <v>49.2</v>
      </c>
    </row>
    <row r="114" spans="1:6" x14ac:dyDescent="0.25">
      <c r="A114" t="s">
        <v>49</v>
      </c>
      <c r="B114">
        <v>2022</v>
      </c>
      <c r="C114" s="1" t="s">
        <v>19</v>
      </c>
      <c r="D114" s="1">
        <v>28.499999999999996</v>
      </c>
      <c r="E114" s="1">
        <v>51</v>
      </c>
      <c r="F114" s="1">
        <v>48.199999999999996</v>
      </c>
    </row>
    <row r="115" spans="1:6" x14ac:dyDescent="0.25">
      <c r="A115" t="s">
        <v>64</v>
      </c>
      <c r="B115">
        <v>2022</v>
      </c>
      <c r="C115" s="1" t="s">
        <v>19</v>
      </c>
      <c r="D115" s="1">
        <v>25.6</v>
      </c>
      <c r="E115" s="1">
        <v>49.1</v>
      </c>
      <c r="F115" s="1">
        <v>45.3</v>
      </c>
    </row>
    <row r="116" spans="1:6" x14ac:dyDescent="0.25">
      <c r="A116" t="s">
        <v>65</v>
      </c>
      <c r="B116">
        <v>2022</v>
      </c>
      <c r="C116" s="1" t="s">
        <v>19</v>
      </c>
      <c r="D116" s="1">
        <v>25.1</v>
      </c>
      <c r="E116" s="1">
        <v>50.1</v>
      </c>
      <c r="F116" s="1">
        <v>44.5</v>
      </c>
    </row>
    <row r="117" spans="1:6" x14ac:dyDescent="0.25">
      <c r="A117" t="s">
        <v>67</v>
      </c>
      <c r="B117">
        <v>2022</v>
      </c>
      <c r="C117" s="1" t="s">
        <v>19</v>
      </c>
      <c r="D117" s="1">
        <v>25.1</v>
      </c>
      <c r="E117" s="1">
        <v>50.2</v>
      </c>
      <c r="F117" s="1">
        <v>43.4</v>
      </c>
    </row>
    <row r="118" spans="1:6" x14ac:dyDescent="0.25">
      <c r="A118" t="s">
        <v>70</v>
      </c>
      <c r="B118">
        <v>2023</v>
      </c>
      <c r="C118" s="1" t="s">
        <v>19</v>
      </c>
      <c r="D118" s="1">
        <v>24.8</v>
      </c>
      <c r="E118" s="1">
        <v>50.8</v>
      </c>
      <c r="F118" s="1">
        <v>45.8</v>
      </c>
    </row>
    <row r="119" spans="1:6" x14ac:dyDescent="0.25">
      <c r="A119" t="s">
        <v>72</v>
      </c>
      <c r="B119">
        <v>2023</v>
      </c>
      <c r="C119" s="1" t="s">
        <v>19</v>
      </c>
      <c r="D119" s="1">
        <v>26</v>
      </c>
      <c r="E119" s="1">
        <v>51.9</v>
      </c>
      <c r="F119" s="1">
        <v>49.4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9C14-3F04-4B05-8002-EDD4DEF0A303}">
  <dimension ref="A1:P43"/>
  <sheetViews>
    <sheetView zoomScaleNormal="100" workbookViewId="0">
      <selection activeCell="A13" sqref="A13"/>
    </sheetView>
  </sheetViews>
  <sheetFormatPr defaultRowHeight="15" x14ac:dyDescent="0.25"/>
  <cols>
    <col min="1" max="1" width="11.28515625" bestFit="1" customWidth="1"/>
    <col min="2" max="2" width="14" bestFit="1" customWidth="1"/>
    <col min="7" max="7" width="18.42578125" bestFit="1" customWidth="1"/>
    <col min="8" max="8" width="17.28515625" bestFit="1" customWidth="1"/>
    <col min="9" max="9" width="16.140625" bestFit="1" customWidth="1"/>
  </cols>
  <sheetData>
    <row r="1" spans="1:16" ht="15.75" thickBot="1" x14ac:dyDescent="0.3">
      <c r="A1" t="s">
        <v>154</v>
      </c>
      <c r="B1" t="s">
        <v>146</v>
      </c>
      <c r="C1" t="s">
        <v>153</v>
      </c>
      <c r="D1" t="s">
        <v>140</v>
      </c>
      <c r="E1" t="s">
        <v>141</v>
      </c>
      <c r="G1" s="130" t="s">
        <v>148</v>
      </c>
      <c r="H1" s="130" t="s">
        <v>151</v>
      </c>
      <c r="I1" s="130" t="s">
        <v>152</v>
      </c>
    </row>
    <row r="2" spans="1:16" x14ac:dyDescent="0.25">
      <c r="A2" s="117" t="s">
        <v>63</v>
      </c>
      <c r="B2" s="116" t="s">
        <v>118</v>
      </c>
      <c r="C2" s="116" t="s">
        <v>17</v>
      </c>
      <c r="D2" s="116">
        <v>-0.89999999999999858</v>
      </c>
      <c r="E2" s="144">
        <v>-1</v>
      </c>
      <c r="G2" s="141">
        <f>AVERAGE(D2:D21)</f>
        <v>-3.3100000000000009</v>
      </c>
      <c r="H2">
        <f>AVERAGE(D23:D42)</f>
        <v>-2.556</v>
      </c>
      <c r="I2" s="141">
        <f>AVERAGE(E22:E43)</f>
        <v>5.0681818181818183</v>
      </c>
      <c r="N2" s="146"/>
      <c r="O2" s="146"/>
      <c r="P2" s="147"/>
    </row>
    <row r="3" spans="1:16" x14ac:dyDescent="0.25">
      <c r="A3" s="120" t="s">
        <v>43</v>
      </c>
      <c r="B3" t="s">
        <v>118</v>
      </c>
      <c r="C3">
        <v>-3.6999999999999957</v>
      </c>
      <c r="D3">
        <v>-1.2999999999999972</v>
      </c>
      <c r="E3" s="126">
        <v>-6.2000000000000028</v>
      </c>
      <c r="G3">
        <f>COUNT(D2:D21)</f>
        <v>20</v>
      </c>
      <c r="H3">
        <f>COUNT(D23:D42)</f>
        <v>20</v>
      </c>
      <c r="I3">
        <f>COUNT(E22:E43)</f>
        <v>22</v>
      </c>
      <c r="M3" s="147"/>
      <c r="N3" s="146"/>
      <c r="O3" s="146"/>
      <c r="P3" s="147"/>
    </row>
    <row r="4" spans="1:16" x14ac:dyDescent="0.25">
      <c r="A4" s="120" t="s">
        <v>44</v>
      </c>
      <c r="B4" t="s">
        <v>118</v>
      </c>
      <c r="C4" t="s">
        <v>17</v>
      </c>
      <c r="D4">
        <v>1.3999999999999915</v>
      </c>
      <c r="E4" s="126">
        <v>-1</v>
      </c>
      <c r="M4" s="147"/>
      <c r="N4" s="146"/>
      <c r="O4" s="146"/>
      <c r="P4" s="147"/>
    </row>
    <row r="5" spans="1:16" x14ac:dyDescent="0.25">
      <c r="A5" s="120" t="s">
        <v>45</v>
      </c>
      <c r="B5" t="s">
        <v>118</v>
      </c>
      <c r="C5">
        <v>-3.1999999999999993</v>
      </c>
      <c r="D5">
        <v>-4.8000000000000043</v>
      </c>
      <c r="E5" s="126">
        <v>2.2000000000000099</v>
      </c>
      <c r="M5" s="147"/>
      <c r="N5" s="146"/>
      <c r="O5" s="146"/>
      <c r="P5" s="147"/>
    </row>
    <row r="6" spans="1:16" x14ac:dyDescent="0.25">
      <c r="A6" s="120" t="s">
        <v>38</v>
      </c>
      <c r="B6" t="s">
        <v>118</v>
      </c>
      <c r="C6">
        <v>2.5999999999999979</v>
      </c>
      <c r="D6">
        <v>-8.1999999999999957</v>
      </c>
      <c r="E6" s="126">
        <v>4.0000000000000071</v>
      </c>
      <c r="M6" s="147"/>
      <c r="N6" s="146"/>
      <c r="O6" s="146"/>
      <c r="P6" s="147"/>
    </row>
    <row r="7" spans="1:16" x14ac:dyDescent="0.25">
      <c r="A7" s="120" t="s">
        <v>39</v>
      </c>
      <c r="B7" t="s">
        <v>118</v>
      </c>
      <c r="C7">
        <v>2.4000000000000021</v>
      </c>
      <c r="D7">
        <v>-4.6999999999999957</v>
      </c>
      <c r="E7" s="126">
        <v>-7.3000000000000114</v>
      </c>
      <c r="M7" s="147"/>
      <c r="N7" s="146"/>
      <c r="O7" s="146"/>
      <c r="P7" s="147"/>
    </row>
    <row r="8" spans="1:16" x14ac:dyDescent="0.25">
      <c r="A8" s="120" t="s">
        <v>37</v>
      </c>
      <c r="B8" t="s">
        <v>118</v>
      </c>
      <c r="C8">
        <v>-17.7</v>
      </c>
      <c r="D8">
        <v>-1.7000000000000028</v>
      </c>
      <c r="E8" s="126">
        <v>0.90000000000000568</v>
      </c>
      <c r="M8" s="147"/>
      <c r="N8" s="146"/>
      <c r="O8" s="146"/>
      <c r="P8" s="147"/>
    </row>
    <row r="9" spans="1:16" x14ac:dyDescent="0.25">
      <c r="A9" s="120" t="s">
        <v>36</v>
      </c>
      <c r="B9" t="s">
        <v>118</v>
      </c>
      <c r="C9">
        <v>-1.5000000000000036</v>
      </c>
      <c r="D9">
        <v>-2.8000000000000043</v>
      </c>
      <c r="E9" s="126">
        <v>3.2999999999999972</v>
      </c>
      <c r="M9" s="147"/>
      <c r="N9" s="146"/>
      <c r="O9" s="146"/>
      <c r="P9" s="147"/>
    </row>
    <row r="10" spans="1:16" x14ac:dyDescent="0.25">
      <c r="A10" s="120" t="s">
        <v>40</v>
      </c>
      <c r="B10" t="s">
        <v>118</v>
      </c>
      <c r="C10">
        <v>2.7999999999999972</v>
      </c>
      <c r="D10">
        <v>-1.5999999999999943</v>
      </c>
      <c r="E10" s="126">
        <v>-3.3000000000000043</v>
      </c>
      <c r="M10" s="147"/>
      <c r="N10" s="146"/>
      <c r="O10" s="146"/>
      <c r="P10" s="147"/>
    </row>
    <row r="11" spans="1:16" x14ac:dyDescent="0.25">
      <c r="A11" s="120" t="s">
        <v>62</v>
      </c>
      <c r="B11" t="s">
        <v>118</v>
      </c>
      <c r="C11">
        <v>-6.5999999999999979</v>
      </c>
      <c r="D11">
        <v>-6</v>
      </c>
      <c r="E11" s="126">
        <v>5.0000000000000071</v>
      </c>
      <c r="M11" s="147"/>
      <c r="N11" s="146"/>
      <c r="O11" s="146"/>
      <c r="P11" s="147"/>
    </row>
    <row r="12" spans="1:16" x14ac:dyDescent="0.25">
      <c r="A12" s="120" t="s">
        <v>61</v>
      </c>
      <c r="B12" t="s">
        <v>118</v>
      </c>
      <c r="C12">
        <v>-11</v>
      </c>
      <c r="D12">
        <v>-3.2000000000000028</v>
      </c>
      <c r="E12" s="126">
        <v>-1.1000000000000014</v>
      </c>
      <c r="M12" s="147"/>
      <c r="N12" s="146"/>
      <c r="O12" s="146"/>
      <c r="P12" s="147"/>
    </row>
    <row r="13" spans="1:16" x14ac:dyDescent="0.25">
      <c r="A13" s="120" t="s">
        <v>159</v>
      </c>
      <c r="B13" t="s">
        <v>118</v>
      </c>
      <c r="C13">
        <v>-4.5</v>
      </c>
      <c r="D13">
        <v>-10.600000000000001</v>
      </c>
      <c r="E13" s="126">
        <v>-1.2999999999999972</v>
      </c>
      <c r="M13" s="147"/>
      <c r="N13" s="146"/>
      <c r="O13" s="146"/>
      <c r="P13" s="147"/>
    </row>
    <row r="14" spans="1:16" x14ac:dyDescent="0.25">
      <c r="A14" s="120" t="s">
        <v>32</v>
      </c>
      <c r="B14" t="s">
        <v>118</v>
      </c>
      <c r="C14">
        <v>-11.900000000000002</v>
      </c>
      <c r="D14">
        <v>-4.1000000000000014</v>
      </c>
      <c r="E14" s="126">
        <v>3.3999999999999986</v>
      </c>
      <c r="M14" s="147"/>
      <c r="N14" s="146"/>
      <c r="O14" s="146"/>
      <c r="P14" s="147"/>
    </row>
    <row r="15" spans="1:16" x14ac:dyDescent="0.25">
      <c r="A15" s="120" t="s">
        <v>59</v>
      </c>
      <c r="B15" t="s">
        <v>118</v>
      </c>
      <c r="C15">
        <v>-4.4000000000000021</v>
      </c>
      <c r="D15">
        <v>-5.6000000000000014</v>
      </c>
      <c r="E15" s="126">
        <v>0.89999999999999858</v>
      </c>
      <c r="M15" s="147"/>
      <c r="N15" s="146"/>
      <c r="O15" s="146"/>
      <c r="P15" s="147"/>
    </row>
    <row r="16" spans="1:16" x14ac:dyDescent="0.25">
      <c r="A16" s="120" t="s">
        <v>33</v>
      </c>
      <c r="B16" t="s">
        <v>118</v>
      </c>
      <c r="C16">
        <v>-4.7000000000000028</v>
      </c>
      <c r="D16">
        <v>4.9000000000000057</v>
      </c>
      <c r="E16" s="126">
        <v>2.8999999999999986</v>
      </c>
      <c r="M16" s="147"/>
      <c r="N16" s="146"/>
      <c r="O16" s="146"/>
      <c r="P16" s="147"/>
    </row>
    <row r="17" spans="1:16" x14ac:dyDescent="0.25">
      <c r="A17" s="120" t="s">
        <v>31</v>
      </c>
      <c r="B17" t="s">
        <v>118</v>
      </c>
      <c r="C17">
        <v>-6.8999999999999986</v>
      </c>
      <c r="D17">
        <v>8.1999999999999957</v>
      </c>
      <c r="E17" s="126">
        <v>8.7999999999999972</v>
      </c>
      <c r="M17" s="147"/>
      <c r="N17" s="146"/>
      <c r="O17" s="146"/>
      <c r="P17" s="147"/>
    </row>
    <row r="18" spans="1:16" x14ac:dyDescent="0.25">
      <c r="A18" s="120" t="s">
        <v>30</v>
      </c>
      <c r="B18" t="s">
        <v>118</v>
      </c>
      <c r="C18">
        <v>-3.1999999999999957</v>
      </c>
      <c r="D18">
        <v>-3.3000000000000043</v>
      </c>
      <c r="E18" s="126">
        <v>-3.1000000000000014</v>
      </c>
      <c r="M18" s="147"/>
      <c r="N18" s="146"/>
      <c r="O18" s="146"/>
      <c r="P18" s="147"/>
    </row>
    <row r="19" spans="1:16" x14ac:dyDescent="0.25">
      <c r="A19" s="120" t="s">
        <v>28</v>
      </c>
      <c r="B19" t="s">
        <v>118</v>
      </c>
      <c r="C19">
        <v>-6.0000000000000036</v>
      </c>
      <c r="D19">
        <v>-4.5000000000000071</v>
      </c>
      <c r="E19" s="126">
        <v>5.2999999999999972</v>
      </c>
      <c r="M19" s="147"/>
      <c r="N19" s="146"/>
      <c r="O19" s="146"/>
      <c r="P19" s="147"/>
    </row>
    <row r="20" spans="1:16" x14ac:dyDescent="0.25">
      <c r="A20" s="120" t="s">
        <v>29</v>
      </c>
      <c r="B20" t="s">
        <v>118</v>
      </c>
      <c r="C20">
        <v>-7.0000000000000036</v>
      </c>
      <c r="D20">
        <v>-13</v>
      </c>
      <c r="E20" s="126">
        <v>-2.1000000000000014</v>
      </c>
      <c r="M20" s="147"/>
      <c r="N20" s="146"/>
      <c r="O20" s="146"/>
      <c r="P20" s="147"/>
    </row>
    <row r="21" spans="1:16" ht="15.75" thickBot="1" x14ac:dyDescent="0.3">
      <c r="A21" s="122" t="s">
        <v>27</v>
      </c>
      <c r="B21" s="123" t="s">
        <v>118</v>
      </c>
      <c r="C21" s="123">
        <v>-6.1999999999999993</v>
      </c>
      <c r="D21" s="123">
        <v>-4.3999999999999986</v>
      </c>
      <c r="E21" s="145">
        <v>5.9999999999999929</v>
      </c>
      <c r="M21" s="147"/>
      <c r="N21" s="146"/>
      <c r="O21" s="146"/>
      <c r="P21" s="147"/>
    </row>
    <row r="22" spans="1:16" x14ac:dyDescent="0.25">
      <c r="A22" s="117" t="s">
        <v>58</v>
      </c>
      <c r="B22" s="116" t="s">
        <v>119</v>
      </c>
      <c r="C22" s="116">
        <v>-4.6000000000000014</v>
      </c>
      <c r="D22" s="116" t="s">
        <v>17</v>
      </c>
      <c r="E22" s="144">
        <v>2.7999999999999972</v>
      </c>
      <c r="F22" s="147"/>
      <c r="G22" s="146"/>
      <c r="H22" s="147"/>
      <c r="K22" s="147"/>
      <c r="L22" s="146"/>
      <c r="M22" s="146"/>
      <c r="N22" s="147"/>
    </row>
    <row r="23" spans="1:16" x14ac:dyDescent="0.25">
      <c r="A23" s="120" t="s">
        <v>57</v>
      </c>
      <c r="B23" t="s">
        <v>119</v>
      </c>
      <c r="C23">
        <v>-4.0999999999999979</v>
      </c>
      <c r="D23">
        <v>-1.2999999999999972</v>
      </c>
      <c r="E23" s="126">
        <v>4.3000000000000043</v>
      </c>
      <c r="F23" s="147"/>
      <c r="G23" s="146"/>
      <c r="H23" s="147"/>
      <c r="K23" s="147"/>
      <c r="L23" s="146"/>
      <c r="M23" s="146"/>
      <c r="N23" s="147"/>
    </row>
    <row r="24" spans="1:16" x14ac:dyDescent="0.25">
      <c r="A24" s="120" t="s">
        <v>56</v>
      </c>
      <c r="B24" t="s">
        <v>119</v>
      </c>
      <c r="C24">
        <v>-3.3000000000000007</v>
      </c>
      <c r="D24">
        <v>-4.6999999999999957</v>
      </c>
      <c r="E24" s="126">
        <v>1.2000000000000028</v>
      </c>
      <c r="F24" s="147"/>
      <c r="G24" s="146"/>
      <c r="H24" s="147"/>
    </row>
    <row r="25" spans="1:16" x14ac:dyDescent="0.25">
      <c r="A25" s="120" t="s">
        <v>20</v>
      </c>
      <c r="B25" t="s">
        <v>119</v>
      </c>
      <c r="C25">
        <v>-0.89999999999999858</v>
      </c>
      <c r="D25">
        <v>2</v>
      </c>
      <c r="E25" s="126">
        <v>20.699999999999996</v>
      </c>
      <c r="F25" s="147"/>
      <c r="G25" s="146"/>
      <c r="H25" s="147"/>
    </row>
    <row r="26" spans="1:16" x14ac:dyDescent="0.25">
      <c r="A26" s="120" t="s">
        <v>24</v>
      </c>
      <c r="B26" t="s">
        <v>119</v>
      </c>
      <c r="C26">
        <v>-2.6000000000000014</v>
      </c>
      <c r="D26">
        <v>-3.5</v>
      </c>
      <c r="E26" s="126">
        <v>4.1000000000000014</v>
      </c>
      <c r="F26" s="147"/>
      <c r="G26" s="146"/>
      <c r="H26" s="147"/>
    </row>
    <row r="27" spans="1:16" x14ac:dyDescent="0.25">
      <c r="A27" s="120" t="s">
        <v>23</v>
      </c>
      <c r="B27" t="s">
        <v>119</v>
      </c>
      <c r="C27">
        <v>-6.5</v>
      </c>
      <c r="D27">
        <v>-6</v>
      </c>
      <c r="E27" s="126">
        <v>0.69999999999999574</v>
      </c>
      <c r="F27" s="147"/>
      <c r="G27" s="146"/>
      <c r="H27" s="147"/>
    </row>
    <row r="28" spans="1:16" x14ac:dyDescent="0.25">
      <c r="A28" s="120" t="s">
        <v>22</v>
      </c>
      <c r="B28" t="s">
        <v>119</v>
      </c>
      <c r="C28">
        <v>-3.7000000000000028</v>
      </c>
      <c r="D28">
        <v>-8.6000000000000014</v>
      </c>
      <c r="E28" s="126">
        <v>7.2000000000000028</v>
      </c>
      <c r="F28" s="147"/>
      <c r="G28" s="146"/>
      <c r="H28" s="147"/>
    </row>
    <row r="29" spans="1:16" x14ac:dyDescent="0.25">
      <c r="A29" s="120" t="s">
        <v>55</v>
      </c>
      <c r="B29" t="s">
        <v>119</v>
      </c>
      <c r="C29">
        <v>-3.3999999999999986</v>
      </c>
      <c r="D29">
        <v>-2.3999999999999986</v>
      </c>
      <c r="E29" s="126">
        <v>0.20000000000000284</v>
      </c>
      <c r="F29" s="147"/>
      <c r="G29" s="146"/>
      <c r="H29" s="147"/>
    </row>
    <row r="30" spans="1:16" x14ac:dyDescent="0.25">
      <c r="A30" s="120" t="s">
        <v>21</v>
      </c>
      <c r="B30" t="s">
        <v>119</v>
      </c>
      <c r="C30">
        <v>-2.6000000000000014</v>
      </c>
      <c r="D30">
        <v>-0.90000000000000568</v>
      </c>
      <c r="E30" s="126">
        <v>4.2000000000000028</v>
      </c>
      <c r="F30" s="147"/>
      <c r="G30" s="146"/>
      <c r="H30" s="147"/>
    </row>
    <row r="31" spans="1:16" x14ac:dyDescent="0.25">
      <c r="A31" s="120" t="s">
        <v>19</v>
      </c>
      <c r="B31" t="s">
        <v>119</v>
      </c>
      <c r="C31">
        <v>4</v>
      </c>
      <c r="D31">
        <v>-0.20000000000000284</v>
      </c>
      <c r="E31" s="126">
        <v>1</v>
      </c>
      <c r="F31" s="147"/>
      <c r="G31" s="146"/>
      <c r="H31" s="147"/>
    </row>
    <row r="32" spans="1:16" x14ac:dyDescent="0.25">
      <c r="A32" s="120" t="s">
        <v>54</v>
      </c>
      <c r="B32" t="s">
        <v>119</v>
      </c>
      <c r="C32">
        <v>-3.9000000000000057</v>
      </c>
      <c r="D32">
        <v>-2.5</v>
      </c>
      <c r="E32" s="126">
        <v>6.6999999999999957</v>
      </c>
      <c r="F32" s="147"/>
      <c r="G32" s="146"/>
      <c r="H32" s="147"/>
    </row>
    <row r="33" spans="1:8" x14ac:dyDescent="0.25">
      <c r="A33" s="120" t="s">
        <v>53</v>
      </c>
      <c r="B33" t="s">
        <v>119</v>
      </c>
      <c r="C33">
        <v>-1.8000000000000043</v>
      </c>
      <c r="D33">
        <v>-2.3999999999999986</v>
      </c>
      <c r="E33" s="126">
        <v>-0.5</v>
      </c>
      <c r="F33" s="147"/>
      <c r="G33" s="146"/>
      <c r="H33" s="147"/>
    </row>
    <row r="34" spans="1:8" x14ac:dyDescent="0.25">
      <c r="A34" s="120" t="s">
        <v>52</v>
      </c>
      <c r="B34" t="s">
        <v>119</v>
      </c>
      <c r="C34">
        <v>-2.6000000000000014</v>
      </c>
      <c r="D34">
        <v>-1.2999999999999972</v>
      </c>
      <c r="E34" s="126">
        <v>2.2999999999999972</v>
      </c>
      <c r="F34" s="147"/>
      <c r="G34" s="146"/>
      <c r="H34" s="147"/>
    </row>
    <row r="35" spans="1:8" x14ac:dyDescent="0.25">
      <c r="A35" s="120" t="s">
        <v>51</v>
      </c>
      <c r="B35" t="s">
        <v>119</v>
      </c>
      <c r="C35">
        <v>-3.9000000000000021</v>
      </c>
      <c r="D35">
        <v>-3.6000000000000014</v>
      </c>
      <c r="E35" s="126">
        <v>3.7000000000000028</v>
      </c>
      <c r="F35" s="147"/>
      <c r="G35" s="146"/>
      <c r="H35" s="147"/>
    </row>
    <row r="36" spans="1:8" x14ac:dyDescent="0.25">
      <c r="A36" s="120" t="s">
        <v>50</v>
      </c>
      <c r="B36" t="s">
        <v>119</v>
      </c>
      <c r="C36">
        <v>-3.7999999999999972</v>
      </c>
      <c r="D36">
        <v>-5.2199999999999989</v>
      </c>
      <c r="E36" s="126">
        <v>3.7999999999999972</v>
      </c>
      <c r="F36" s="147"/>
      <c r="G36" s="146"/>
      <c r="H36" s="147"/>
    </row>
    <row r="37" spans="1:8" x14ac:dyDescent="0.25">
      <c r="A37" s="120" t="s">
        <v>15</v>
      </c>
      <c r="B37" t="s">
        <v>119</v>
      </c>
      <c r="C37">
        <v>-2.4999999999999982</v>
      </c>
      <c r="D37">
        <v>-4</v>
      </c>
      <c r="E37" s="126">
        <v>1.2000000000000028</v>
      </c>
      <c r="F37" s="147"/>
      <c r="G37" s="146"/>
      <c r="H37" s="147"/>
    </row>
    <row r="38" spans="1:8" x14ac:dyDescent="0.25">
      <c r="A38" s="120" t="s">
        <v>14</v>
      </c>
      <c r="B38" t="s">
        <v>119</v>
      </c>
      <c r="C38">
        <v>0.30000000000000071</v>
      </c>
      <c r="D38">
        <v>-0.29999999999999716</v>
      </c>
      <c r="E38" s="126">
        <v>6.6000000000000014</v>
      </c>
      <c r="F38" s="147"/>
      <c r="G38" s="146"/>
      <c r="H38" s="147"/>
    </row>
    <row r="39" spans="1:8" x14ac:dyDescent="0.25">
      <c r="A39" s="120" t="s">
        <v>13</v>
      </c>
      <c r="B39" t="s">
        <v>119</v>
      </c>
      <c r="C39">
        <v>0.10000000000000142</v>
      </c>
      <c r="D39">
        <v>-0.20000000000000284</v>
      </c>
      <c r="E39" s="126">
        <v>1.2999999999999972</v>
      </c>
      <c r="F39" s="147"/>
      <c r="G39" s="146"/>
      <c r="H39" s="147"/>
    </row>
    <row r="40" spans="1:8" x14ac:dyDescent="0.25">
      <c r="A40" s="120" t="s">
        <v>12</v>
      </c>
      <c r="B40" t="s">
        <v>119</v>
      </c>
      <c r="C40">
        <v>-1.4000000000000021</v>
      </c>
      <c r="D40">
        <v>-1</v>
      </c>
      <c r="E40" s="126">
        <v>4.3999999999999986</v>
      </c>
      <c r="F40" s="147"/>
      <c r="G40" s="146"/>
      <c r="H40" s="147"/>
    </row>
    <row r="41" spans="1:8" x14ac:dyDescent="0.25">
      <c r="A41" s="120" t="s">
        <v>11</v>
      </c>
      <c r="B41" t="s">
        <v>119</v>
      </c>
      <c r="C41">
        <v>0.19999999999999929</v>
      </c>
      <c r="D41">
        <v>-1.4000000000000057</v>
      </c>
      <c r="E41" s="148">
        <v>5</v>
      </c>
      <c r="F41" s="147"/>
      <c r="G41" s="146"/>
      <c r="H41" s="147"/>
    </row>
    <row r="42" spans="1:8" x14ac:dyDescent="0.25">
      <c r="A42" s="120" t="s">
        <v>133</v>
      </c>
      <c r="B42" t="s">
        <v>119</v>
      </c>
      <c r="C42">
        <v>-2.6000000000000014</v>
      </c>
      <c r="D42">
        <v>-3.6000000000000014</v>
      </c>
      <c r="E42" s="126">
        <v>10.79999999999999</v>
      </c>
      <c r="F42" s="147"/>
      <c r="G42" s="146"/>
      <c r="H42" s="147"/>
    </row>
    <row r="43" spans="1:8" ht="15.75" thickBot="1" x14ac:dyDescent="0.3">
      <c r="A43" s="122" t="s">
        <v>16</v>
      </c>
      <c r="B43" s="123" t="s">
        <v>119</v>
      </c>
      <c r="C43" s="123">
        <v>-0.30000000000000071</v>
      </c>
      <c r="D43" s="123" t="s">
        <v>17</v>
      </c>
      <c r="E43" s="145">
        <v>19.800000000000004</v>
      </c>
      <c r="F43" s="147"/>
      <c r="G43" s="146"/>
      <c r="H43" s="147"/>
    </row>
  </sheetData>
  <autoFilter ref="A1:A43" xr:uid="{BDCD9C14-3F04-4B05-8002-EDD4DEF0A303}"/>
  <conditionalFormatting sqref="C2:E40 C41:D41 C42:E43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1734-E08C-45C4-813C-0BBE9216D4CC}">
  <dimension ref="A1:I407"/>
  <sheetViews>
    <sheetView tabSelected="1" workbookViewId="0">
      <pane ySplit="1" topLeftCell="A372" activePane="bottomLeft" state="frozen"/>
      <selection pane="bottomLeft" activeCell="G378" sqref="G378:G387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49</v>
      </c>
      <c r="B2">
        <v>6</v>
      </c>
      <c r="C2">
        <v>2022</v>
      </c>
      <c r="D2" s="1" t="s">
        <v>63</v>
      </c>
      <c r="E2" s="1" t="s">
        <v>118</v>
      </c>
      <c r="F2" s="8">
        <v>24.2</v>
      </c>
      <c r="G2" s="8">
        <v>51</v>
      </c>
      <c r="H2" s="8">
        <v>53.2</v>
      </c>
    </row>
    <row r="3" spans="1:9" x14ac:dyDescent="0.25">
      <c r="A3" t="s">
        <v>64</v>
      </c>
      <c r="B3">
        <v>7</v>
      </c>
      <c r="C3">
        <v>2022</v>
      </c>
      <c r="D3" s="1" t="s">
        <v>63</v>
      </c>
      <c r="E3" s="1" t="s">
        <v>118</v>
      </c>
      <c r="F3" s="8">
        <v>25.4</v>
      </c>
      <c r="G3" s="8">
        <v>49.8</v>
      </c>
      <c r="H3" s="8">
        <v>51.1</v>
      </c>
    </row>
    <row r="4" spans="1:9" x14ac:dyDescent="0.25">
      <c r="A4" t="s">
        <v>67</v>
      </c>
      <c r="B4">
        <v>11</v>
      </c>
      <c r="C4">
        <v>2022</v>
      </c>
      <c r="D4" s="1" t="s">
        <v>63</v>
      </c>
      <c r="E4" s="1" t="s">
        <v>118</v>
      </c>
      <c r="F4" s="8">
        <v>27.2</v>
      </c>
      <c r="G4" s="8">
        <v>50.4</v>
      </c>
      <c r="H4" s="8">
        <v>51.1</v>
      </c>
    </row>
    <row r="5" spans="1:9" x14ac:dyDescent="0.25">
      <c r="A5" t="s">
        <v>65</v>
      </c>
      <c r="B5">
        <v>9</v>
      </c>
      <c r="C5">
        <v>2022</v>
      </c>
      <c r="D5" s="1" t="s">
        <v>63</v>
      </c>
      <c r="E5" s="1" t="s">
        <v>118</v>
      </c>
      <c r="F5" s="8">
        <v>27</v>
      </c>
      <c r="G5" s="8">
        <v>50.6</v>
      </c>
      <c r="H5" s="183">
        <v>51.5</v>
      </c>
    </row>
    <row r="6" spans="1:9" x14ac:dyDescent="0.25">
      <c r="A6" t="s">
        <v>70</v>
      </c>
      <c r="B6">
        <v>1</v>
      </c>
      <c r="C6">
        <v>2023</v>
      </c>
      <c r="D6" s="1" t="s">
        <v>63</v>
      </c>
      <c r="E6" s="1" t="s">
        <v>118</v>
      </c>
      <c r="F6" s="8">
        <v>26.8</v>
      </c>
      <c r="G6" s="8">
        <v>50.6</v>
      </c>
      <c r="H6" s="8">
        <v>51</v>
      </c>
    </row>
    <row r="7" spans="1:9" x14ac:dyDescent="0.25">
      <c r="A7" t="s">
        <v>72</v>
      </c>
      <c r="B7">
        <v>3</v>
      </c>
      <c r="C7">
        <v>2023</v>
      </c>
      <c r="D7" s="1" t="s">
        <v>63</v>
      </c>
      <c r="E7" s="1" t="s">
        <v>118</v>
      </c>
      <c r="F7" s="8">
        <v>25.9</v>
      </c>
      <c r="G7" s="8">
        <v>51.5</v>
      </c>
      <c r="H7" s="8">
        <v>51.5</v>
      </c>
    </row>
    <row r="8" spans="1:9" x14ac:dyDescent="0.25">
      <c r="A8" t="s">
        <v>132</v>
      </c>
      <c r="B8">
        <v>5</v>
      </c>
      <c r="C8">
        <v>2023</v>
      </c>
      <c r="D8" s="1" t="s">
        <v>63</v>
      </c>
      <c r="E8" s="1" t="s">
        <v>118</v>
      </c>
      <c r="F8" s="8">
        <v>26.9</v>
      </c>
      <c r="G8" s="8">
        <v>51.8</v>
      </c>
      <c r="H8" s="8">
        <v>51.3</v>
      </c>
      <c r="I8" t="s">
        <v>135</v>
      </c>
    </row>
    <row r="9" spans="1:9" x14ac:dyDescent="0.25">
      <c r="A9" t="s">
        <v>64</v>
      </c>
      <c r="B9">
        <v>7</v>
      </c>
      <c r="C9">
        <v>2023</v>
      </c>
      <c r="D9" s="1" t="s">
        <v>63</v>
      </c>
      <c r="E9" s="1" t="s">
        <v>118</v>
      </c>
      <c r="F9" s="8">
        <v>27.4</v>
      </c>
      <c r="G9" s="8">
        <v>51.5</v>
      </c>
      <c r="H9" s="8">
        <v>51.6</v>
      </c>
      <c r="I9" t="s">
        <v>138</v>
      </c>
    </row>
    <row r="10" spans="1:9" x14ac:dyDescent="0.25">
      <c r="A10" t="s">
        <v>65</v>
      </c>
      <c r="B10">
        <v>9</v>
      </c>
      <c r="C10">
        <v>2023</v>
      </c>
      <c r="D10" s="1" t="s">
        <v>63</v>
      </c>
      <c r="E10" s="1" t="s">
        <v>118</v>
      </c>
      <c r="F10" s="8" t="s">
        <v>17</v>
      </c>
      <c r="G10" s="8">
        <v>51.5</v>
      </c>
      <c r="H10" s="8">
        <v>52.2</v>
      </c>
    </row>
    <row r="11" spans="1:9" x14ac:dyDescent="0.25">
      <c r="A11" t="s">
        <v>7</v>
      </c>
      <c r="B11">
        <v>4</v>
      </c>
      <c r="C11">
        <v>2022</v>
      </c>
      <c r="D11" s="1" t="s">
        <v>43</v>
      </c>
      <c r="E11" s="1" t="s">
        <v>118</v>
      </c>
      <c r="F11" s="8">
        <v>36.199999999999996</v>
      </c>
      <c r="G11" s="8">
        <v>63.5</v>
      </c>
      <c r="H11" s="8">
        <v>63.1</v>
      </c>
    </row>
    <row r="12" spans="1:9" x14ac:dyDescent="0.25">
      <c r="A12" t="s">
        <v>49</v>
      </c>
      <c r="B12">
        <v>6</v>
      </c>
      <c r="C12">
        <v>2022</v>
      </c>
      <c r="D12" s="1" t="s">
        <v>43</v>
      </c>
      <c r="E12" s="1" t="s">
        <v>118</v>
      </c>
      <c r="F12" s="8">
        <v>32.200000000000003</v>
      </c>
      <c r="G12" s="8">
        <v>61.199999999999996</v>
      </c>
      <c r="H12" s="8">
        <v>60.8</v>
      </c>
    </row>
    <row r="13" spans="1:9" x14ac:dyDescent="0.25">
      <c r="A13" t="s">
        <v>64</v>
      </c>
      <c r="B13">
        <v>7</v>
      </c>
      <c r="C13">
        <v>2022</v>
      </c>
      <c r="D13" s="1" t="s">
        <v>43</v>
      </c>
      <c r="E13" s="1" t="s">
        <v>118</v>
      </c>
      <c r="F13" s="8">
        <v>32.299999999999997</v>
      </c>
      <c r="G13" s="8">
        <v>61.5</v>
      </c>
      <c r="H13" s="8">
        <v>59.9</v>
      </c>
    </row>
    <row r="14" spans="1:9" x14ac:dyDescent="0.25">
      <c r="A14" t="s">
        <v>67</v>
      </c>
      <c r="B14">
        <v>11</v>
      </c>
      <c r="C14">
        <v>2022</v>
      </c>
      <c r="D14" s="1" t="s">
        <v>43</v>
      </c>
      <c r="E14" s="1" t="s">
        <v>118</v>
      </c>
      <c r="F14" s="8">
        <v>32.200000000000003</v>
      </c>
      <c r="G14" s="8">
        <v>62.5</v>
      </c>
      <c r="H14" s="8">
        <v>67.7</v>
      </c>
    </row>
    <row r="15" spans="1:9" x14ac:dyDescent="0.25">
      <c r="A15" t="s">
        <v>65</v>
      </c>
      <c r="B15">
        <v>9</v>
      </c>
      <c r="C15">
        <v>2022</v>
      </c>
      <c r="D15" s="1" t="s">
        <v>43</v>
      </c>
      <c r="E15" s="1" t="s">
        <v>118</v>
      </c>
      <c r="F15" s="8">
        <v>31.8</v>
      </c>
      <c r="G15" s="8">
        <v>62.6</v>
      </c>
      <c r="H15" s="183">
        <v>58.5</v>
      </c>
      <c r="I15" t="s">
        <v>136</v>
      </c>
    </row>
    <row r="16" spans="1:9" x14ac:dyDescent="0.25">
      <c r="A16" t="s">
        <v>70</v>
      </c>
      <c r="B16">
        <v>1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62.1</v>
      </c>
      <c r="H16" s="8">
        <v>58.4</v>
      </c>
    </row>
    <row r="17" spans="1:9" x14ac:dyDescent="0.25">
      <c r="A17" t="s">
        <v>72</v>
      </c>
      <c r="B17">
        <v>3</v>
      </c>
      <c r="C17">
        <v>2023</v>
      </c>
      <c r="D17" s="1" t="s">
        <v>43</v>
      </c>
      <c r="E17" s="1" t="s">
        <v>118</v>
      </c>
      <c r="F17" s="8">
        <v>32</v>
      </c>
      <c r="G17" s="8">
        <v>62.3</v>
      </c>
      <c r="H17" s="8">
        <v>57.5</v>
      </c>
    </row>
    <row r="18" spans="1:9" x14ac:dyDescent="0.25">
      <c r="A18" t="s">
        <v>132</v>
      </c>
      <c r="B18">
        <v>5</v>
      </c>
      <c r="C18">
        <v>2023</v>
      </c>
      <c r="D18" s="1" t="s">
        <v>43</v>
      </c>
      <c r="E18" s="1" t="s">
        <v>118</v>
      </c>
      <c r="F18" s="8">
        <v>32.200000000000003</v>
      </c>
      <c r="G18" s="8">
        <v>62.5</v>
      </c>
      <c r="H18" s="8">
        <v>56.3</v>
      </c>
    </row>
    <row r="19" spans="1:9" x14ac:dyDescent="0.25">
      <c r="A19" t="s">
        <v>64</v>
      </c>
      <c r="B19">
        <v>7</v>
      </c>
      <c r="C19">
        <v>2023</v>
      </c>
      <c r="D19" s="1" t="s">
        <v>43</v>
      </c>
      <c r="E19" s="1" t="s">
        <v>118</v>
      </c>
      <c r="F19" s="8">
        <v>32.9</v>
      </c>
      <c r="G19" s="8">
        <v>62.4</v>
      </c>
      <c r="H19" s="8">
        <v>57.3</v>
      </c>
    </row>
    <row r="20" spans="1:9" x14ac:dyDescent="0.25">
      <c r="A20" t="s">
        <v>65</v>
      </c>
      <c r="B20">
        <v>9</v>
      </c>
      <c r="C20">
        <v>2023</v>
      </c>
      <c r="D20" s="1" t="s">
        <v>43</v>
      </c>
      <c r="E20" s="1" t="s">
        <v>118</v>
      </c>
      <c r="F20" s="8">
        <v>32.5</v>
      </c>
      <c r="G20" s="8">
        <v>62.4</v>
      </c>
      <c r="H20" s="8">
        <v>56.9</v>
      </c>
    </row>
    <row r="21" spans="1:9" x14ac:dyDescent="0.25">
      <c r="A21" t="s">
        <v>7</v>
      </c>
      <c r="B21">
        <v>4</v>
      </c>
      <c r="C21">
        <v>2022</v>
      </c>
      <c r="D21" s="1" t="s">
        <v>44</v>
      </c>
      <c r="E21" s="1" t="s">
        <v>118</v>
      </c>
      <c r="F21" s="8">
        <v>28.299999999999997</v>
      </c>
      <c r="G21" s="8">
        <v>55.600000000000009</v>
      </c>
      <c r="H21" s="8">
        <v>65.8</v>
      </c>
    </row>
    <row r="22" spans="1:9" x14ac:dyDescent="0.25">
      <c r="A22" t="s">
        <v>49</v>
      </c>
      <c r="B22">
        <v>6</v>
      </c>
      <c r="C22">
        <v>2022</v>
      </c>
      <c r="D22" s="1" t="s">
        <v>44</v>
      </c>
      <c r="E22" s="1" t="s">
        <v>118</v>
      </c>
      <c r="F22" s="8">
        <v>25.1</v>
      </c>
      <c r="G22" s="184">
        <v>52.6</v>
      </c>
      <c r="H22" s="8">
        <v>63.5</v>
      </c>
    </row>
    <row r="23" spans="1:9" x14ac:dyDescent="0.25">
      <c r="A23" t="s">
        <v>64</v>
      </c>
      <c r="B23">
        <v>7</v>
      </c>
      <c r="C23">
        <v>2022</v>
      </c>
      <c r="D23" s="1" t="s">
        <v>44</v>
      </c>
      <c r="E23" s="1" t="s">
        <v>118</v>
      </c>
      <c r="F23" s="8">
        <v>25.1</v>
      </c>
      <c r="G23" s="8">
        <v>55.3</v>
      </c>
      <c r="H23" s="8">
        <v>65.400000000000006</v>
      </c>
    </row>
    <row r="24" spans="1:9" x14ac:dyDescent="0.25">
      <c r="A24" t="s">
        <v>67</v>
      </c>
      <c r="B24">
        <v>11</v>
      </c>
      <c r="C24">
        <v>2022</v>
      </c>
      <c r="D24" s="1" t="s">
        <v>44</v>
      </c>
      <c r="E24" s="1" t="s">
        <v>118</v>
      </c>
      <c r="F24" s="8">
        <v>25</v>
      </c>
      <c r="G24" s="8">
        <v>54.9</v>
      </c>
      <c r="H24" s="8">
        <v>45.8</v>
      </c>
    </row>
    <row r="25" spans="1:9" x14ac:dyDescent="0.25">
      <c r="A25" t="s">
        <v>65</v>
      </c>
      <c r="B25">
        <v>9</v>
      </c>
      <c r="C25">
        <v>2022</v>
      </c>
      <c r="D25" s="1" t="s">
        <v>44</v>
      </c>
      <c r="E25" s="1" t="s">
        <v>118</v>
      </c>
      <c r="F25" s="8">
        <v>25</v>
      </c>
      <c r="G25" s="8">
        <v>55.8</v>
      </c>
      <c r="H25" s="183">
        <v>66</v>
      </c>
    </row>
    <row r="26" spans="1:9" x14ac:dyDescent="0.25">
      <c r="A26" t="s">
        <v>70</v>
      </c>
      <c r="B26">
        <v>1</v>
      </c>
      <c r="C26">
        <v>2023</v>
      </c>
      <c r="D26" s="1" t="s">
        <v>44</v>
      </c>
      <c r="E26" s="1" t="s">
        <v>118</v>
      </c>
      <c r="F26" s="8">
        <v>24.3</v>
      </c>
      <c r="G26" s="184">
        <v>54.9</v>
      </c>
      <c r="H26" s="8">
        <v>64.2</v>
      </c>
    </row>
    <row r="27" spans="1:9" x14ac:dyDescent="0.25">
      <c r="A27" t="s">
        <v>72</v>
      </c>
      <c r="B27">
        <v>3</v>
      </c>
      <c r="C27">
        <v>2023</v>
      </c>
      <c r="D27" s="1" t="s">
        <v>44</v>
      </c>
      <c r="E27" s="1" t="s">
        <v>118</v>
      </c>
      <c r="F27" s="8">
        <v>21.1</v>
      </c>
      <c r="G27" s="8">
        <v>56.9</v>
      </c>
      <c r="H27" s="8">
        <v>64.900000000000006</v>
      </c>
    </row>
    <row r="28" spans="1:9" x14ac:dyDescent="0.25">
      <c r="A28" t="s">
        <v>132</v>
      </c>
      <c r="B28">
        <v>5</v>
      </c>
      <c r="C28">
        <v>2023</v>
      </c>
      <c r="D28" s="1" t="s">
        <v>44</v>
      </c>
      <c r="E28" s="1" t="s">
        <v>118</v>
      </c>
      <c r="F28" s="8">
        <v>21</v>
      </c>
      <c r="G28" s="8">
        <v>57.1</v>
      </c>
      <c r="H28" s="8">
        <v>64.400000000000006</v>
      </c>
      <c r="I28" t="s">
        <v>135</v>
      </c>
    </row>
    <row r="29" spans="1:9" x14ac:dyDescent="0.25">
      <c r="A29" t="s">
        <v>64</v>
      </c>
      <c r="B29">
        <v>7</v>
      </c>
      <c r="C29">
        <v>2023</v>
      </c>
      <c r="D29" s="1" t="s">
        <v>44</v>
      </c>
      <c r="E29" s="1" t="s">
        <v>118</v>
      </c>
      <c r="F29" s="8">
        <v>22</v>
      </c>
      <c r="G29" s="8">
        <v>57</v>
      </c>
      <c r="H29" s="8">
        <v>65.400000000000006</v>
      </c>
      <c r="I29" t="s">
        <v>138</v>
      </c>
    </row>
    <row r="30" spans="1:9" x14ac:dyDescent="0.25">
      <c r="A30" t="s">
        <v>65</v>
      </c>
      <c r="B30">
        <v>9</v>
      </c>
      <c r="C30">
        <v>2023</v>
      </c>
      <c r="D30" s="1" t="s">
        <v>44</v>
      </c>
      <c r="E30" s="1" t="s">
        <v>118</v>
      </c>
      <c r="F30" s="8" t="s">
        <v>17</v>
      </c>
      <c r="G30" s="8">
        <v>57</v>
      </c>
      <c r="H30" s="8">
        <v>64.8</v>
      </c>
    </row>
    <row r="31" spans="1:9" x14ac:dyDescent="0.25">
      <c r="A31" t="s">
        <v>7</v>
      </c>
      <c r="B31">
        <v>4</v>
      </c>
      <c r="C31">
        <v>2022</v>
      </c>
      <c r="D31" s="1" t="s">
        <v>45</v>
      </c>
      <c r="E31" s="1" t="s">
        <v>118</v>
      </c>
      <c r="F31" s="8">
        <v>31.5</v>
      </c>
      <c r="G31" s="8">
        <v>64.7</v>
      </c>
      <c r="H31" s="8">
        <v>56.899999999999991</v>
      </c>
    </row>
    <row r="32" spans="1:9" x14ac:dyDescent="0.25">
      <c r="A32" t="s">
        <v>49</v>
      </c>
      <c r="B32">
        <v>6</v>
      </c>
      <c r="C32">
        <v>2022</v>
      </c>
      <c r="D32" s="1" t="s">
        <v>45</v>
      </c>
      <c r="E32" s="1" t="s">
        <v>118</v>
      </c>
      <c r="F32" s="8">
        <v>28.000000000000004</v>
      </c>
      <c r="G32" s="8">
        <v>60.3</v>
      </c>
      <c r="H32" s="8">
        <v>55.600000000000009</v>
      </c>
    </row>
    <row r="33" spans="1:9" x14ac:dyDescent="0.25">
      <c r="A33" t="s">
        <v>64</v>
      </c>
      <c r="B33">
        <v>7</v>
      </c>
      <c r="C33">
        <v>2022</v>
      </c>
      <c r="D33" s="1" t="s">
        <v>45</v>
      </c>
      <c r="E33" s="1" t="s">
        <v>118</v>
      </c>
      <c r="F33" s="8" t="s">
        <v>17</v>
      </c>
      <c r="G33" s="8">
        <v>60.4</v>
      </c>
      <c r="H33" s="8">
        <v>56.1</v>
      </c>
    </row>
    <row r="34" spans="1:9" x14ac:dyDescent="0.25">
      <c r="A34" t="s">
        <v>67</v>
      </c>
      <c r="B34">
        <v>11</v>
      </c>
      <c r="C34">
        <v>2022</v>
      </c>
      <c r="D34" s="1" t="s">
        <v>45</v>
      </c>
      <c r="E34" s="1" t="s">
        <v>118</v>
      </c>
      <c r="F34" s="8">
        <v>28.6</v>
      </c>
      <c r="G34" s="8">
        <v>60.3</v>
      </c>
      <c r="H34" s="8">
        <v>58.1</v>
      </c>
    </row>
    <row r="35" spans="1:9" x14ac:dyDescent="0.25">
      <c r="A35" t="s">
        <v>65</v>
      </c>
      <c r="B35">
        <v>9</v>
      </c>
      <c r="C35">
        <v>2022</v>
      </c>
      <c r="D35" s="1" t="s">
        <v>45</v>
      </c>
      <c r="E35" s="1" t="s">
        <v>118</v>
      </c>
      <c r="F35" s="8">
        <v>28.6</v>
      </c>
      <c r="G35" s="8">
        <v>60.4</v>
      </c>
      <c r="H35" s="183">
        <v>58</v>
      </c>
      <c r="I35" t="s">
        <v>69</v>
      </c>
    </row>
    <row r="36" spans="1:9" x14ac:dyDescent="0.25">
      <c r="A36" t="s">
        <v>70</v>
      </c>
      <c r="B36">
        <v>1</v>
      </c>
      <c r="C36">
        <v>2023</v>
      </c>
      <c r="D36" s="1" t="s">
        <v>45</v>
      </c>
      <c r="E36" s="1" t="s">
        <v>118</v>
      </c>
      <c r="F36" s="8">
        <v>28.4</v>
      </c>
      <c r="G36" s="8">
        <v>60.1</v>
      </c>
      <c r="H36" s="8">
        <v>57</v>
      </c>
    </row>
    <row r="37" spans="1:9" x14ac:dyDescent="0.25">
      <c r="A37" t="s">
        <v>72</v>
      </c>
      <c r="B37">
        <v>3</v>
      </c>
      <c r="C37">
        <v>2023</v>
      </c>
      <c r="D37" s="1" t="s">
        <v>45</v>
      </c>
      <c r="E37" s="1" t="s">
        <v>118</v>
      </c>
      <c r="F37" s="8">
        <v>28.2</v>
      </c>
      <c r="G37" s="8">
        <v>60</v>
      </c>
      <c r="H37" s="8">
        <v>58.3</v>
      </c>
    </row>
    <row r="38" spans="1:9" x14ac:dyDescent="0.25">
      <c r="A38" t="s">
        <v>132</v>
      </c>
      <c r="B38">
        <v>5</v>
      </c>
      <c r="C38">
        <v>2023</v>
      </c>
      <c r="D38" s="1" t="s">
        <v>45</v>
      </c>
      <c r="E38" s="1" t="s">
        <v>118</v>
      </c>
      <c r="F38" s="8">
        <v>28.4</v>
      </c>
      <c r="G38" s="8">
        <v>60.1</v>
      </c>
      <c r="H38" s="8">
        <v>59.8</v>
      </c>
    </row>
    <row r="39" spans="1:9" x14ac:dyDescent="0.25">
      <c r="A39" t="s">
        <v>64</v>
      </c>
      <c r="B39">
        <v>7</v>
      </c>
      <c r="C39">
        <v>2023</v>
      </c>
      <c r="D39" s="1" t="s">
        <v>45</v>
      </c>
      <c r="E39" s="1" t="s">
        <v>118</v>
      </c>
      <c r="F39" s="8">
        <v>28.2</v>
      </c>
      <c r="G39" s="8">
        <v>60</v>
      </c>
      <c r="H39" s="8">
        <v>60.6</v>
      </c>
    </row>
    <row r="40" spans="1:9" x14ac:dyDescent="0.25">
      <c r="A40" t="s">
        <v>65</v>
      </c>
      <c r="B40">
        <v>9</v>
      </c>
      <c r="C40">
        <v>2023</v>
      </c>
      <c r="D40" s="1" t="s">
        <v>45</v>
      </c>
      <c r="E40" s="1" t="s">
        <v>118</v>
      </c>
      <c r="F40" s="8">
        <v>28.3</v>
      </c>
      <c r="G40" s="8">
        <v>60</v>
      </c>
      <c r="H40" s="8">
        <v>59.1</v>
      </c>
    </row>
    <row r="41" spans="1:9" x14ac:dyDescent="0.25">
      <c r="A41" t="s">
        <v>7</v>
      </c>
      <c r="B41">
        <v>4</v>
      </c>
      <c r="C41">
        <v>2022</v>
      </c>
      <c r="D41" s="1" t="s">
        <v>38</v>
      </c>
      <c r="E41" s="1" t="s">
        <v>118</v>
      </c>
      <c r="F41" s="8">
        <v>23.1</v>
      </c>
      <c r="G41" s="8">
        <v>57.3</v>
      </c>
      <c r="H41" s="8">
        <v>61.199999999999996</v>
      </c>
    </row>
    <row r="42" spans="1:9" x14ac:dyDescent="0.25">
      <c r="A42" t="s">
        <v>49</v>
      </c>
      <c r="B42">
        <v>6</v>
      </c>
      <c r="C42">
        <v>2022</v>
      </c>
      <c r="D42" s="1" t="s">
        <v>38</v>
      </c>
      <c r="E42" s="1" t="s">
        <v>118</v>
      </c>
      <c r="F42" s="8">
        <v>28.299999999999997</v>
      </c>
      <c r="G42" s="8">
        <v>54.7</v>
      </c>
      <c r="H42" s="8">
        <v>56.8</v>
      </c>
    </row>
    <row r="43" spans="1:9" x14ac:dyDescent="0.25">
      <c r="A43" t="s">
        <v>64</v>
      </c>
      <c r="B43">
        <v>7</v>
      </c>
      <c r="C43">
        <v>2022</v>
      </c>
      <c r="D43" s="1" t="s">
        <v>38</v>
      </c>
      <c r="E43" s="1" t="s">
        <v>118</v>
      </c>
      <c r="F43" s="8">
        <v>27.7</v>
      </c>
      <c r="G43" s="8">
        <v>54.7</v>
      </c>
      <c r="H43" s="8">
        <v>56.8</v>
      </c>
    </row>
    <row r="44" spans="1:9" x14ac:dyDescent="0.25">
      <c r="A44" t="s">
        <v>67</v>
      </c>
      <c r="B44">
        <v>11</v>
      </c>
      <c r="C44">
        <v>2022</v>
      </c>
      <c r="D44" s="1" t="s">
        <v>38</v>
      </c>
      <c r="E44" s="1" t="s">
        <v>118</v>
      </c>
      <c r="F44" s="8">
        <v>27.1</v>
      </c>
      <c r="G44" s="8">
        <v>53</v>
      </c>
      <c r="H44" s="8">
        <v>56.1</v>
      </c>
    </row>
    <row r="45" spans="1:9" x14ac:dyDescent="0.25">
      <c r="A45" t="s">
        <v>65</v>
      </c>
      <c r="B45">
        <v>9</v>
      </c>
      <c r="C45">
        <v>2022</v>
      </c>
      <c r="D45" s="1" t="s">
        <v>38</v>
      </c>
      <c r="E45" s="1" t="s">
        <v>118</v>
      </c>
      <c r="F45" s="8">
        <v>27.3</v>
      </c>
      <c r="G45" s="8">
        <v>53.1</v>
      </c>
      <c r="H45" s="183">
        <v>57.8</v>
      </c>
    </row>
    <row r="46" spans="1:9" x14ac:dyDescent="0.25">
      <c r="A46" t="s">
        <v>70</v>
      </c>
      <c r="B46">
        <v>1</v>
      </c>
      <c r="C46">
        <v>2023</v>
      </c>
      <c r="D46" s="1" t="s">
        <v>38</v>
      </c>
      <c r="E46" s="1" t="s">
        <v>118</v>
      </c>
      <c r="F46" s="8">
        <v>26.4</v>
      </c>
      <c r="G46" s="8">
        <v>52.5</v>
      </c>
      <c r="H46" s="8">
        <v>56.8</v>
      </c>
    </row>
    <row r="47" spans="1:9" x14ac:dyDescent="0.25">
      <c r="A47" t="s">
        <v>72</v>
      </c>
      <c r="B47">
        <v>3</v>
      </c>
      <c r="C47">
        <v>2023</v>
      </c>
      <c r="D47" s="1" t="s">
        <v>38</v>
      </c>
      <c r="E47" s="1" t="s">
        <v>118</v>
      </c>
      <c r="F47" s="8">
        <v>26.4</v>
      </c>
      <c r="G47" s="8">
        <v>52.9</v>
      </c>
      <c r="H47" s="8">
        <v>60.8</v>
      </c>
    </row>
    <row r="48" spans="1:9" x14ac:dyDescent="0.25">
      <c r="A48" t="s">
        <v>132</v>
      </c>
      <c r="B48">
        <v>5</v>
      </c>
      <c r="C48">
        <v>2023</v>
      </c>
      <c r="D48" s="1" t="s">
        <v>38</v>
      </c>
      <c r="E48" s="1" t="s">
        <v>118</v>
      </c>
      <c r="F48" s="8">
        <v>26.8</v>
      </c>
      <c r="G48" s="8">
        <v>53</v>
      </c>
      <c r="H48" s="8">
        <v>59.9</v>
      </c>
    </row>
    <row r="49" spans="1:8" x14ac:dyDescent="0.25">
      <c r="A49" t="s">
        <v>64</v>
      </c>
      <c r="B49">
        <v>7</v>
      </c>
      <c r="C49">
        <v>2023</v>
      </c>
      <c r="D49" s="1" t="s">
        <v>38</v>
      </c>
      <c r="E49" s="1" t="s">
        <v>118</v>
      </c>
      <c r="F49" s="8">
        <v>26.7</v>
      </c>
      <c r="G49" s="8">
        <v>52.6</v>
      </c>
      <c r="H49" s="8">
        <v>61.5</v>
      </c>
    </row>
    <row r="50" spans="1:8" x14ac:dyDescent="0.25">
      <c r="A50" t="s">
        <v>65</v>
      </c>
      <c r="B50">
        <v>9</v>
      </c>
      <c r="C50">
        <v>2023</v>
      </c>
      <c r="D50" s="1" t="s">
        <v>38</v>
      </c>
      <c r="E50" s="1" t="s">
        <v>118</v>
      </c>
      <c r="F50" s="8">
        <v>25.7</v>
      </c>
      <c r="G50" s="8">
        <v>49.1</v>
      </c>
      <c r="H50" s="8">
        <v>65.2</v>
      </c>
    </row>
    <row r="51" spans="1:8" x14ac:dyDescent="0.25">
      <c r="A51" t="s">
        <v>7</v>
      </c>
      <c r="B51">
        <v>4</v>
      </c>
      <c r="C51">
        <v>2022</v>
      </c>
      <c r="D51" s="1" t="s">
        <v>39</v>
      </c>
      <c r="E51" s="1" t="s">
        <v>118</v>
      </c>
      <c r="F51" s="8">
        <v>28.499999999999996</v>
      </c>
      <c r="G51" s="8">
        <v>56.8</v>
      </c>
      <c r="H51" s="8">
        <v>56.100000000000009</v>
      </c>
    </row>
    <row r="52" spans="1:8" x14ac:dyDescent="0.25">
      <c r="A52" t="s">
        <v>49</v>
      </c>
      <c r="B52">
        <v>6</v>
      </c>
      <c r="C52">
        <v>2022</v>
      </c>
      <c r="D52" s="1" t="s">
        <v>39</v>
      </c>
      <c r="E52" s="1" t="s">
        <v>118</v>
      </c>
      <c r="F52" s="8">
        <v>25.8</v>
      </c>
      <c r="G52" s="8">
        <v>51.800000000000004</v>
      </c>
      <c r="H52" s="8">
        <v>53.1</v>
      </c>
    </row>
    <row r="53" spans="1:8" x14ac:dyDescent="0.25">
      <c r="A53" t="s">
        <v>64</v>
      </c>
      <c r="B53">
        <v>7</v>
      </c>
      <c r="C53">
        <v>2022</v>
      </c>
      <c r="D53" s="1" t="s">
        <v>39</v>
      </c>
      <c r="E53" s="1" t="s">
        <v>118</v>
      </c>
      <c r="F53" s="8">
        <v>26.1</v>
      </c>
      <c r="G53" s="8">
        <v>52.3</v>
      </c>
      <c r="H53" s="8">
        <v>52.6</v>
      </c>
    </row>
    <row r="54" spans="1:8" x14ac:dyDescent="0.25">
      <c r="A54" t="s">
        <v>67</v>
      </c>
      <c r="B54">
        <v>11</v>
      </c>
      <c r="C54">
        <v>2022</v>
      </c>
      <c r="D54" s="1" t="s">
        <v>39</v>
      </c>
      <c r="E54" s="1" t="s">
        <v>118</v>
      </c>
      <c r="F54" s="8">
        <v>26.1</v>
      </c>
      <c r="G54" s="8">
        <v>52.1</v>
      </c>
      <c r="H54" s="8">
        <v>48.9</v>
      </c>
    </row>
    <row r="55" spans="1:8" x14ac:dyDescent="0.25">
      <c r="A55" t="s">
        <v>65</v>
      </c>
      <c r="B55">
        <v>9</v>
      </c>
      <c r="C55">
        <v>2022</v>
      </c>
      <c r="D55" s="1" t="s">
        <v>39</v>
      </c>
      <c r="E55" s="1" t="s">
        <v>118</v>
      </c>
      <c r="F55" s="8">
        <v>25.9</v>
      </c>
      <c r="G55" s="8">
        <v>52.3</v>
      </c>
      <c r="H55" s="183">
        <v>49.7</v>
      </c>
    </row>
    <row r="56" spans="1:8" x14ac:dyDescent="0.25">
      <c r="A56" t="s">
        <v>70</v>
      </c>
      <c r="B56">
        <v>1</v>
      </c>
      <c r="C56">
        <v>2023</v>
      </c>
      <c r="D56" s="1" t="s">
        <v>39</v>
      </c>
      <c r="E56" s="1" t="s">
        <v>118</v>
      </c>
      <c r="F56" s="8">
        <v>25.9</v>
      </c>
      <c r="G56" s="8">
        <v>52.1</v>
      </c>
      <c r="H56" s="8">
        <v>49.3</v>
      </c>
    </row>
    <row r="57" spans="1:8" x14ac:dyDescent="0.25">
      <c r="A57" t="s">
        <v>72</v>
      </c>
      <c r="B57">
        <v>3</v>
      </c>
      <c r="C57">
        <v>2023</v>
      </c>
      <c r="D57" s="1" t="s">
        <v>39</v>
      </c>
      <c r="E57" s="1" t="s">
        <v>118</v>
      </c>
      <c r="F57" s="8">
        <v>30.5</v>
      </c>
      <c r="G57" s="8">
        <v>51.9</v>
      </c>
      <c r="H57" s="8">
        <v>50</v>
      </c>
    </row>
    <row r="58" spans="1:8" x14ac:dyDescent="0.25">
      <c r="A58" t="s">
        <v>132</v>
      </c>
      <c r="B58">
        <v>5</v>
      </c>
      <c r="C58">
        <v>2023</v>
      </c>
      <c r="D58" s="1" t="s">
        <v>39</v>
      </c>
      <c r="E58" s="1" t="s">
        <v>118</v>
      </c>
      <c r="F58" s="8">
        <v>30.4</v>
      </c>
      <c r="G58" s="8">
        <v>52</v>
      </c>
      <c r="H58" s="8">
        <v>49.3</v>
      </c>
    </row>
    <row r="59" spans="1:8" x14ac:dyDescent="0.25">
      <c r="A59" t="s">
        <v>64</v>
      </c>
      <c r="B59">
        <v>7</v>
      </c>
      <c r="C59">
        <v>2023</v>
      </c>
      <c r="D59" s="1" t="s">
        <v>39</v>
      </c>
      <c r="E59" s="1" t="s">
        <v>118</v>
      </c>
      <c r="F59" s="8">
        <v>30.8</v>
      </c>
      <c r="G59" s="8">
        <v>51.9</v>
      </c>
      <c r="H59" s="8">
        <v>58.1</v>
      </c>
    </row>
    <row r="60" spans="1:8" x14ac:dyDescent="0.25">
      <c r="A60" t="s">
        <v>65</v>
      </c>
      <c r="B60">
        <v>9</v>
      </c>
      <c r="C60">
        <v>2023</v>
      </c>
      <c r="D60" s="1" t="s">
        <v>39</v>
      </c>
      <c r="E60" s="1" t="s">
        <v>118</v>
      </c>
      <c r="F60" s="8">
        <v>30.9</v>
      </c>
      <c r="G60" s="8">
        <v>52.1</v>
      </c>
      <c r="H60" s="8">
        <v>48.8</v>
      </c>
    </row>
    <row r="61" spans="1:8" x14ac:dyDescent="0.25">
      <c r="A61" t="s">
        <v>7</v>
      </c>
      <c r="B61">
        <v>4</v>
      </c>
      <c r="C61">
        <v>2022</v>
      </c>
      <c r="D61" s="1" t="s">
        <v>37</v>
      </c>
      <c r="E61" s="1" t="s">
        <v>118</v>
      </c>
      <c r="F61" s="8">
        <v>32.4</v>
      </c>
      <c r="G61" s="8">
        <v>52.5</v>
      </c>
      <c r="H61" s="8">
        <v>59.3</v>
      </c>
    </row>
    <row r="62" spans="1:8" x14ac:dyDescent="0.25">
      <c r="A62" t="s">
        <v>49</v>
      </c>
      <c r="B62">
        <v>6</v>
      </c>
      <c r="C62">
        <v>2022</v>
      </c>
      <c r="D62" s="1" t="s">
        <v>37</v>
      </c>
      <c r="E62" s="1" t="s">
        <v>118</v>
      </c>
      <c r="F62" s="8">
        <v>28.1</v>
      </c>
      <c r="G62" s="8">
        <v>49.3</v>
      </c>
      <c r="H62" s="8">
        <v>57.999999999999993</v>
      </c>
    </row>
    <row r="63" spans="1:8" x14ac:dyDescent="0.25">
      <c r="A63" t="s">
        <v>64</v>
      </c>
      <c r="B63">
        <v>7</v>
      </c>
      <c r="C63">
        <v>2022</v>
      </c>
      <c r="D63" s="1" t="s">
        <v>37</v>
      </c>
      <c r="E63" s="1" t="s">
        <v>118</v>
      </c>
      <c r="F63" s="8">
        <v>25.4</v>
      </c>
      <c r="G63" s="8">
        <v>51.1</v>
      </c>
      <c r="H63" s="8">
        <v>56.5</v>
      </c>
    </row>
    <row r="64" spans="1:8" x14ac:dyDescent="0.25">
      <c r="A64" t="s">
        <v>67</v>
      </c>
      <c r="B64">
        <v>11</v>
      </c>
      <c r="C64">
        <v>2022</v>
      </c>
      <c r="D64" s="1" t="s">
        <v>37</v>
      </c>
      <c r="E64" s="1" t="s">
        <v>118</v>
      </c>
      <c r="F64" s="8">
        <v>14.6</v>
      </c>
      <c r="G64" s="8">
        <v>50.9</v>
      </c>
      <c r="H64" s="8">
        <v>55.4</v>
      </c>
    </row>
    <row r="65" spans="1:8" x14ac:dyDescent="0.25">
      <c r="A65" t="s">
        <v>65</v>
      </c>
      <c r="B65">
        <v>9</v>
      </c>
      <c r="C65">
        <v>2022</v>
      </c>
      <c r="D65" s="1" t="s">
        <v>37</v>
      </c>
      <c r="E65" s="1" t="s">
        <v>118</v>
      </c>
      <c r="F65" s="8">
        <v>14.6</v>
      </c>
      <c r="G65" s="8">
        <v>51</v>
      </c>
      <c r="H65" s="183">
        <v>55.8</v>
      </c>
    </row>
    <row r="66" spans="1:8" x14ac:dyDescent="0.25">
      <c r="A66" t="s">
        <v>70</v>
      </c>
      <c r="B66">
        <v>1</v>
      </c>
      <c r="C66">
        <v>2023</v>
      </c>
      <c r="D66" s="1" t="s">
        <v>37</v>
      </c>
      <c r="E66" s="1" t="s">
        <v>118</v>
      </c>
      <c r="F66" s="8">
        <v>14.6</v>
      </c>
      <c r="G66" s="8">
        <v>50.9</v>
      </c>
      <c r="H66" s="8">
        <v>56</v>
      </c>
    </row>
    <row r="67" spans="1:8" x14ac:dyDescent="0.25">
      <c r="A67" t="s">
        <v>72</v>
      </c>
      <c r="B67">
        <v>3</v>
      </c>
      <c r="C67">
        <v>2023</v>
      </c>
      <c r="D67" s="1" t="s">
        <v>37</v>
      </c>
      <c r="E67" s="1" t="s">
        <v>118</v>
      </c>
      <c r="F67" s="8">
        <v>19.600000000000001</v>
      </c>
      <c r="G67" s="8">
        <v>51.3</v>
      </c>
      <c r="H67" s="8">
        <v>58.1</v>
      </c>
    </row>
    <row r="68" spans="1:8" x14ac:dyDescent="0.25">
      <c r="A68" t="s">
        <v>132</v>
      </c>
      <c r="B68">
        <v>5</v>
      </c>
      <c r="C68">
        <v>2023</v>
      </c>
      <c r="D68" s="1" t="s">
        <v>37</v>
      </c>
      <c r="E68" s="1" t="s">
        <v>118</v>
      </c>
      <c r="F68" s="8">
        <v>15.1</v>
      </c>
      <c r="G68" s="8">
        <v>51.7</v>
      </c>
      <c r="H68" s="8">
        <v>58.2</v>
      </c>
    </row>
    <row r="69" spans="1:8" x14ac:dyDescent="0.25">
      <c r="A69" t="s">
        <v>64</v>
      </c>
      <c r="B69">
        <v>7</v>
      </c>
      <c r="C69">
        <v>2023</v>
      </c>
      <c r="D69" s="1" t="s">
        <v>37</v>
      </c>
      <c r="E69" s="1" t="s">
        <v>118</v>
      </c>
      <c r="F69" s="8">
        <v>15</v>
      </c>
      <c r="G69" s="8">
        <v>51.7</v>
      </c>
      <c r="H69" s="8">
        <v>60.2</v>
      </c>
    </row>
    <row r="70" spans="1:8" x14ac:dyDescent="0.25">
      <c r="A70" t="s">
        <v>65</v>
      </c>
      <c r="B70">
        <v>9</v>
      </c>
      <c r="C70">
        <v>2023</v>
      </c>
      <c r="D70" s="1" t="s">
        <v>37</v>
      </c>
      <c r="E70" s="1" t="s">
        <v>118</v>
      </c>
      <c r="F70" s="8">
        <v>14.7</v>
      </c>
      <c r="G70" s="8">
        <v>50.8</v>
      </c>
      <c r="H70" s="8">
        <v>60.2</v>
      </c>
    </row>
    <row r="71" spans="1:8" x14ac:dyDescent="0.25">
      <c r="A71" t="s">
        <v>7</v>
      </c>
      <c r="B71">
        <v>4</v>
      </c>
      <c r="C71">
        <v>2022</v>
      </c>
      <c r="D71" s="1" t="s">
        <v>36</v>
      </c>
      <c r="E71" s="1" t="s">
        <v>118</v>
      </c>
      <c r="F71" s="8">
        <v>26.400000000000002</v>
      </c>
      <c r="G71" s="8">
        <v>53.800000000000004</v>
      </c>
      <c r="H71" s="8">
        <v>51.1</v>
      </c>
    </row>
    <row r="72" spans="1:8" x14ac:dyDescent="0.25">
      <c r="A72" t="s">
        <v>49</v>
      </c>
      <c r="B72">
        <v>6</v>
      </c>
      <c r="C72">
        <v>2022</v>
      </c>
      <c r="D72" s="1" t="s">
        <v>36</v>
      </c>
      <c r="E72" s="1" t="s">
        <v>118</v>
      </c>
      <c r="F72" s="8">
        <v>23.799999999999997</v>
      </c>
      <c r="G72" s="8">
        <v>51.300000000000004</v>
      </c>
      <c r="H72" s="8">
        <v>48</v>
      </c>
    </row>
    <row r="73" spans="1:8" x14ac:dyDescent="0.25">
      <c r="A73" t="s">
        <v>64</v>
      </c>
      <c r="B73">
        <v>7</v>
      </c>
      <c r="C73">
        <v>2022</v>
      </c>
      <c r="D73" s="1" t="s">
        <v>36</v>
      </c>
      <c r="E73" s="1" t="s">
        <v>118</v>
      </c>
      <c r="F73" s="8">
        <v>25.3</v>
      </c>
      <c r="G73" s="8">
        <v>52.7</v>
      </c>
      <c r="H73" s="8">
        <v>47</v>
      </c>
    </row>
    <row r="74" spans="1:8" x14ac:dyDescent="0.25">
      <c r="A74" t="s">
        <v>67</v>
      </c>
      <c r="B74">
        <v>11</v>
      </c>
      <c r="C74">
        <v>2022</v>
      </c>
      <c r="D74" s="1" t="s">
        <v>36</v>
      </c>
      <c r="E74" s="1" t="s">
        <v>118</v>
      </c>
      <c r="F74" s="8">
        <v>25.3</v>
      </c>
      <c r="G74" s="8">
        <v>52.2</v>
      </c>
      <c r="H74" s="8">
        <v>50.2</v>
      </c>
    </row>
    <row r="75" spans="1:8" x14ac:dyDescent="0.25">
      <c r="A75" t="s">
        <v>65</v>
      </c>
      <c r="B75">
        <v>9</v>
      </c>
      <c r="C75">
        <v>2022</v>
      </c>
      <c r="D75" s="1" t="s">
        <v>36</v>
      </c>
      <c r="E75" s="1" t="s">
        <v>118</v>
      </c>
      <c r="F75" s="8">
        <v>25.2</v>
      </c>
      <c r="G75" s="8">
        <v>52.2</v>
      </c>
      <c r="H75" s="183">
        <v>50.1</v>
      </c>
    </row>
    <row r="76" spans="1:8" x14ac:dyDescent="0.25">
      <c r="A76" t="s">
        <v>70</v>
      </c>
      <c r="B76">
        <v>1</v>
      </c>
      <c r="C76">
        <v>2023</v>
      </c>
      <c r="D76" s="1" t="s">
        <v>36</v>
      </c>
      <c r="E76" s="1" t="s">
        <v>118</v>
      </c>
      <c r="F76" s="8">
        <v>24.9</v>
      </c>
      <c r="G76" s="8">
        <v>52.3</v>
      </c>
      <c r="H76" s="8">
        <v>51.3</v>
      </c>
    </row>
    <row r="77" spans="1:8" x14ac:dyDescent="0.25">
      <c r="A77" t="s">
        <v>72</v>
      </c>
      <c r="B77">
        <v>3</v>
      </c>
      <c r="C77">
        <v>2023</v>
      </c>
      <c r="D77" s="1" t="s">
        <v>36</v>
      </c>
      <c r="E77" s="1" t="s">
        <v>118</v>
      </c>
      <c r="F77" s="8">
        <v>24.9</v>
      </c>
      <c r="G77" s="8">
        <v>52.5</v>
      </c>
      <c r="H77" s="8">
        <v>52.5</v>
      </c>
    </row>
    <row r="78" spans="1:8" x14ac:dyDescent="0.25">
      <c r="A78" t="s">
        <v>132</v>
      </c>
      <c r="B78">
        <v>5</v>
      </c>
      <c r="C78">
        <v>2023</v>
      </c>
      <c r="D78" s="1" t="s">
        <v>36</v>
      </c>
      <c r="E78" s="1" t="s">
        <v>118</v>
      </c>
      <c r="F78" s="8">
        <v>25</v>
      </c>
      <c r="G78" s="8">
        <v>52.5</v>
      </c>
      <c r="H78" s="8">
        <v>53.5</v>
      </c>
    </row>
    <row r="79" spans="1:8" x14ac:dyDescent="0.25">
      <c r="A79" t="s">
        <v>64</v>
      </c>
      <c r="B79">
        <v>7</v>
      </c>
      <c r="C79">
        <v>2023</v>
      </c>
      <c r="D79" s="1" t="s">
        <v>36</v>
      </c>
      <c r="E79" s="1" t="s">
        <v>118</v>
      </c>
      <c r="F79" s="8">
        <v>25</v>
      </c>
      <c r="G79" s="8">
        <v>52</v>
      </c>
      <c r="H79" s="8">
        <v>54.6</v>
      </c>
    </row>
    <row r="80" spans="1:8" x14ac:dyDescent="0.25">
      <c r="A80" t="s">
        <v>65</v>
      </c>
      <c r="B80">
        <v>9</v>
      </c>
      <c r="C80">
        <v>2023</v>
      </c>
      <c r="D80" s="1" t="s">
        <v>36</v>
      </c>
      <c r="E80" s="1" t="s">
        <v>118</v>
      </c>
      <c r="F80" s="8">
        <v>24.9</v>
      </c>
      <c r="G80" s="8">
        <v>51</v>
      </c>
      <c r="H80" s="8">
        <v>54.4</v>
      </c>
    </row>
    <row r="81" spans="1:8" x14ac:dyDescent="0.25">
      <c r="A81" t="s">
        <v>7</v>
      </c>
      <c r="B81">
        <v>4</v>
      </c>
      <c r="C81">
        <v>2022</v>
      </c>
      <c r="D81" s="1" t="s">
        <v>40</v>
      </c>
      <c r="E81" s="1" t="s">
        <v>118</v>
      </c>
      <c r="F81" s="8">
        <v>32.5</v>
      </c>
      <c r="G81" s="8">
        <v>60.099999999999994</v>
      </c>
      <c r="H81" s="8">
        <v>53.6</v>
      </c>
    </row>
    <row r="82" spans="1:8" x14ac:dyDescent="0.25">
      <c r="A82" t="s">
        <v>49</v>
      </c>
      <c r="B82">
        <v>6</v>
      </c>
      <c r="C82">
        <v>2022</v>
      </c>
      <c r="D82" s="1" t="s">
        <v>40</v>
      </c>
      <c r="E82" s="1" t="s">
        <v>118</v>
      </c>
      <c r="F82" s="8">
        <v>28.9</v>
      </c>
      <c r="G82" s="8">
        <v>47.099999999999994</v>
      </c>
      <c r="H82" s="8">
        <v>50.6</v>
      </c>
    </row>
    <row r="83" spans="1:8" x14ac:dyDescent="0.25">
      <c r="A83" t="s">
        <v>64</v>
      </c>
      <c r="B83">
        <v>7</v>
      </c>
      <c r="C83">
        <v>2022</v>
      </c>
      <c r="D83" s="1" t="s">
        <v>40</v>
      </c>
      <c r="E83" s="1" t="s">
        <v>118</v>
      </c>
      <c r="F83" s="8">
        <v>29.3</v>
      </c>
      <c r="G83" s="8">
        <v>57.6</v>
      </c>
      <c r="H83" s="8">
        <v>50.4</v>
      </c>
    </row>
    <row r="84" spans="1:8" x14ac:dyDescent="0.25">
      <c r="A84" t="s">
        <v>67</v>
      </c>
      <c r="B84">
        <v>11</v>
      </c>
      <c r="C84">
        <v>2022</v>
      </c>
      <c r="D84" s="1" t="s">
        <v>40</v>
      </c>
      <c r="E84" s="1" t="s">
        <v>118</v>
      </c>
      <c r="F84" s="8">
        <v>29.5</v>
      </c>
      <c r="G84" s="8">
        <v>58.3</v>
      </c>
      <c r="H84" s="8">
        <v>47.7</v>
      </c>
    </row>
    <row r="85" spans="1:8" x14ac:dyDescent="0.25">
      <c r="A85" t="s">
        <v>65</v>
      </c>
      <c r="B85">
        <v>9</v>
      </c>
      <c r="C85">
        <v>2022</v>
      </c>
      <c r="D85" s="1" t="s">
        <v>40</v>
      </c>
      <c r="E85" s="1" t="s">
        <v>118</v>
      </c>
      <c r="F85" s="8">
        <v>29.1</v>
      </c>
      <c r="G85" s="8">
        <v>57.8</v>
      </c>
      <c r="H85" s="183">
        <v>48.1</v>
      </c>
    </row>
    <row r="86" spans="1:8" x14ac:dyDescent="0.25">
      <c r="A86" t="s">
        <v>70</v>
      </c>
      <c r="B86">
        <v>1</v>
      </c>
      <c r="C86">
        <v>2023</v>
      </c>
      <c r="D86" s="1" t="s">
        <v>40</v>
      </c>
      <c r="E86" s="1" t="s">
        <v>118</v>
      </c>
      <c r="F86" s="8">
        <v>27.9</v>
      </c>
      <c r="G86" s="8">
        <v>58.3</v>
      </c>
      <c r="H86" s="8">
        <v>47.5</v>
      </c>
    </row>
    <row r="87" spans="1:8" x14ac:dyDescent="0.25">
      <c r="A87" t="s">
        <v>72</v>
      </c>
      <c r="B87">
        <v>3</v>
      </c>
      <c r="C87">
        <v>2023</v>
      </c>
      <c r="D87" s="1" t="s">
        <v>40</v>
      </c>
      <c r="E87" s="1" t="s">
        <v>118</v>
      </c>
      <c r="F87" s="8">
        <v>34.9</v>
      </c>
      <c r="G87" s="8">
        <v>58.9</v>
      </c>
      <c r="H87" s="8">
        <v>50.5</v>
      </c>
    </row>
    <row r="88" spans="1:8" x14ac:dyDescent="0.25">
      <c r="A88" t="s">
        <v>132</v>
      </c>
      <c r="B88">
        <v>5</v>
      </c>
      <c r="C88">
        <v>2023</v>
      </c>
      <c r="D88" s="1" t="s">
        <v>40</v>
      </c>
      <c r="E88" s="1" t="s">
        <v>118</v>
      </c>
      <c r="F88" s="8">
        <v>34.9</v>
      </c>
      <c r="G88" s="8">
        <v>58.8</v>
      </c>
      <c r="H88" s="8">
        <v>50.4</v>
      </c>
    </row>
    <row r="89" spans="1:8" x14ac:dyDescent="0.25">
      <c r="A89" t="s">
        <v>64</v>
      </c>
      <c r="B89">
        <v>7</v>
      </c>
      <c r="C89">
        <v>2023</v>
      </c>
      <c r="D89" s="1" t="s">
        <v>40</v>
      </c>
      <c r="E89" s="1" t="s">
        <v>118</v>
      </c>
      <c r="F89" s="8">
        <v>34.9</v>
      </c>
      <c r="G89" s="8">
        <v>58.7</v>
      </c>
      <c r="H89" s="8">
        <v>50.5</v>
      </c>
    </row>
    <row r="90" spans="1:8" x14ac:dyDescent="0.25">
      <c r="A90" t="s">
        <v>65</v>
      </c>
      <c r="B90">
        <v>9</v>
      </c>
      <c r="C90">
        <v>2023</v>
      </c>
      <c r="D90" s="1" t="s">
        <v>40</v>
      </c>
      <c r="E90" s="1" t="s">
        <v>118</v>
      </c>
      <c r="F90" s="8">
        <v>35.299999999999997</v>
      </c>
      <c r="G90" s="8">
        <v>58.5</v>
      </c>
      <c r="H90" s="8">
        <v>50.3</v>
      </c>
    </row>
    <row r="91" spans="1:8" x14ac:dyDescent="0.25">
      <c r="A91" t="s">
        <v>49</v>
      </c>
      <c r="B91">
        <v>6</v>
      </c>
      <c r="C91">
        <v>2022</v>
      </c>
      <c r="D91" s="1" t="s">
        <v>62</v>
      </c>
      <c r="E91" s="1" t="s">
        <v>118</v>
      </c>
      <c r="F91" s="8">
        <v>30.099999999999998</v>
      </c>
      <c r="G91" s="8">
        <v>53.5</v>
      </c>
      <c r="H91" s="8">
        <v>61.199999999999996</v>
      </c>
    </row>
    <row r="92" spans="1:8" x14ac:dyDescent="0.25">
      <c r="A92" t="s">
        <v>64</v>
      </c>
      <c r="B92">
        <v>7</v>
      </c>
      <c r="C92">
        <v>2022</v>
      </c>
      <c r="D92" s="1" t="s">
        <v>62</v>
      </c>
      <c r="E92" s="1" t="s">
        <v>118</v>
      </c>
      <c r="F92" s="8">
        <v>27.8</v>
      </c>
      <c r="G92" s="8">
        <v>51.8</v>
      </c>
      <c r="H92" s="8">
        <v>58.9</v>
      </c>
    </row>
    <row r="93" spans="1:8" x14ac:dyDescent="0.25">
      <c r="A93" t="s">
        <v>67</v>
      </c>
      <c r="B93">
        <v>11</v>
      </c>
      <c r="C93">
        <v>2022</v>
      </c>
      <c r="D93" s="1" t="s">
        <v>62</v>
      </c>
      <c r="E93" s="1" t="s">
        <v>118</v>
      </c>
      <c r="F93" s="8">
        <v>26.4</v>
      </c>
      <c r="G93" s="8">
        <v>49.4</v>
      </c>
      <c r="H93" s="8">
        <v>55.5</v>
      </c>
    </row>
    <row r="94" spans="1:8" x14ac:dyDescent="0.25">
      <c r="A94" t="s">
        <v>65</v>
      </c>
      <c r="B94">
        <v>9</v>
      </c>
      <c r="C94">
        <v>2022</v>
      </c>
      <c r="D94" s="1" t="s">
        <v>62</v>
      </c>
      <c r="E94" s="1" t="s">
        <v>118</v>
      </c>
      <c r="F94" s="182">
        <v>28.5</v>
      </c>
      <c r="G94" s="8">
        <v>50</v>
      </c>
      <c r="H94" s="182">
        <v>55.4</v>
      </c>
    </row>
    <row r="95" spans="1:8" x14ac:dyDescent="0.25">
      <c r="A95" t="s">
        <v>70</v>
      </c>
      <c r="B95">
        <v>1</v>
      </c>
      <c r="C95">
        <v>2023</v>
      </c>
      <c r="D95" s="1" t="s">
        <v>62</v>
      </c>
      <c r="E95" s="1" t="s">
        <v>118</v>
      </c>
      <c r="F95" s="8">
        <v>22.8</v>
      </c>
      <c r="G95" s="8">
        <v>49.3</v>
      </c>
      <c r="H95" s="8">
        <v>45.5</v>
      </c>
    </row>
    <row r="96" spans="1:8" x14ac:dyDescent="0.25">
      <c r="A96" t="s">
        <v>72</v>
      </c>
      <c r="B96">
        <v>3</v>
      </c>
      <c r="C96">
        <v>2023</v>
      </c>
      <c r="D96" s="1" t="s">
        <v>62</v>
      </c>
      <c r="E96" s="1" t="s">
        <v>118</v>
      </c>
      <c r="F96" s="8">
        <v>27</v>
      </c>
      <c r="G96" s="8">
        <v>51.4</v>
      </c>
      <c r="H96" s="8">
        <v>62</v>
      </c>
    </row>
    <row r="97" spans="1:9" x14ac:dyDescent="0.25">
      <c r="A97" t="s">
        <v>132</v>
      </c>
      <c r="B97">
        <v>5</v>
      </c>
      <c r="C97">
        <v>2023</v>
      </c>
      <c r="D97" s="1" t="s">
        <v>62</v>
      </c>
      <c r="E97" s="1" t="s">
        <v>118</v>
      </c>
      <c r="F97" s="8">
        <v>27.2</v>
      </c>
      <c r="G97" s="8">
        <v>51</v>
      </c>
      <c r="H97" s="8">
        <v>62.5</v>
      </c>
    </row>
    <row r="98" spans="1:9" x14ac:dyDescent="0.25">
      <c r="A98" t="s">
        <v>64</v>
      </c>
      <c r="B98">
        <v>7</v>
      </c>
      <c r="C98">
        <v>2023</v>
      </c>
      <c r="D98" s="1" t="s">
        <v>62</v>
      </c>
      <c r="E98" s="1" t="s">
        <v>118</v>
      </c>
      <c r="F98" s="8">
        <v>27.3</v>
      </c>
      <c r="G98" s="8">
        <v>50.3</v>
      </c>
      <c r="H98" s="8">
        <v>63.9</v>
      </c>
    </row>
    <row r="99" spans="1:9" x14ac:dyDescent="0.25">
      <c r="A99" t="s">
        <v>65</v>
      </c>
      <c r="B99">
        <v>9</v>
      </c>
      <c r="C99">
        <v>2023</v>
      </c>
      <c r="D99" s="1" t="s">
        <v>62</v>
      </c>
      <c r="E99" s="1" t="s">
        <v>118</v>
      </c>
      <c r="F99" s="8">
        <v>23.5</v>
      </c>
      <c r="G99" s="184">
        <v>47.5</v>
      </c>
      <c r="H99" s="8">
        <v>66.2</v>
      </c>
    </row>
    <row r="100" spans="1:9" x14ac:dyDescent="0.25">
      <c r="A100" t="s">
        <v>49</v>
      </c>
      <c r="B100">
        <v>6</v>
      </c>
      <c r="C100">
        <v>2022</v>
      </c>
      <c r="D100" s="1" t="s">
        <v>61</v>
      </c>
      <c r="E100" s="1" t="s">
        <v>118</v>
      </c>
      <c r="F100" s="8">
        <v>33</v>
      </c>
      <c r="G100" s="8">
        <v>52.300000000000004</v>
      </c>
      <c r="H100" s="8">
        <v>53.2</v>
      </c>
    </row>
    <row r="101" spans="1:9" x14ac:dyDescent="0.25">
      <c r="A101" t="s">
        <v>64</v>
      </c>
      <c r="B101">
        <v>7</v>
      </c>
      <c r="C101">
        <v>2022</v>
      </c>
      <c r="D101" s="1" t="s">
        <v>61</v>
      </c>
      <c r="E101" s="1" t="s">
        <v>118</v>
      </c>
      <c r="F101" s="8">
        <v>31.6</v>
      </c>
      <c r="G101" s="8">
        <v>48.8</v>
      </c>
      <c r="H101" s="8">
        <v>49.4</v>
      </c>
    </row>
    <row r="102" spans="1:9" x14ac:dyDescent="0.25">
      <c r="A102" t="s">
        <v>67</v>
      </c>
      <c r="B102">
        <v>11</v>
      </c>
      <c r="C102">
        <v>2022</v>
      </c>
      <c r="D102" s="1" t="s">
        <v>61</v>
      </c>
      <c r="E102" s="1" t="s">
        <v>118</v>
      </c>
      <c r="F102" s="8">
        <v>30.5</v>
      </c>
      <c r="G102" s="8">
        <v>49.5</v>
      </c>
      <c r="H102" s="8">
        <v>47</v>
      </c>
    </row>
    <row r="103" spans="1:9" x14ac:dyDescent="0.25">
      <c r="A103" t="s">
        <v>65</v>
      </c>
      <c r="B103">
        <v>9</v>
      </c>
      <c r="C103">
        <v>2022</v>
      </c>
      <c r="D103" s="1" t="s">
        <v>61</v>
      </c>
      <c r="E103" s="1" t="s">
        <v>118</v>
      </c>
      <c r="F103" s="8">
        <v>26.7</v>
      </c>
      <c r="G103" s="8">
        <v>49.5</v>
      </c>
      <c r="H103" s="183">
        <v>56.5</v>
      </c>
    </row>
    <row r="104" spans="1:9" x14ac:dyDescent="0.25">
      <c r="A104" t="s">
        <v>70</v>
      </c>
      <c r="B104">
        <v>1</v>
      </c>
      <c r="C104">
        <v>2023</v>
      </c>
      <c r="D104" s="1" t="s">
        <v>61</v>
      </c>
      <c r="E104" s="1" t="s">
        <v>118</v>
      </c>
      <c r="F104" s="8">
        <v>28.1</v>
      </c>
      <c r="G104" s="8">
        <v>49.7</v>
      </c>
      <c r="H104" s="8">
        <v>47.3</v>
      </c>
    </row>
    <row r="105" spans="1:9" x14ac:dyDescent="0.25">
      <c r="A105" t="s">
        <v>72</v>
      </c>
      <c r="B105">
        <v>3</v>
      </c>
      <c r="C105">
        <v>2023</v>
      </c>
      <c r="D105" s="1" t="s">
        <v>61</v>
      </c>
      <c r="E105" s="1" t="s">
        <v>118</v>
      </c>
      <c r="F105" s="8">
        <v>27.7</v>
      </c>
      <c r="G105" s="8">
        <v>49.6</v>
      </c>
      <c r="H105" s="8">
        <v>49.8</v>
      </c>
    </row>
    <row r="106" spans="1:9" x14ac:dyDescent="0.25">
      <c r="A106" t="s">
        <v>132</v>
      </c>
      <c r="B106">
        <v>5</v>
      </c>
      <c r="C106">
        <v>2023</v>
      </c>
      <c r="D106" s="1" t="s">
        <v>61</v>
      </c>
      <c r="E106" s="1" t="s">
        <v>118</v>
      </c>
      <c r="F106" s="8">
        <v>27.1</v>
      </c>
      <c r="G106" s="8">
        <v>49.8</v>
      </c>
      <c r="H106" s="8">
        <v>49.6</v>
      </c>
    </row>
    <row r="107" spans="1:9" x14ac:dyDescent="0.25">
      <c r="A107" t="s">
        <v>64</v>
      </c>
      <c r="B107">
        <v>7</v>
      </c>
      <c r="C107">
        <v>2023</v>
      </c>
      <c r="D107" s="1" t="s">
        <v>61</v>
      </c>
      <c r="E107" s="1" t="s">
        <v>118</v>
      </c>
      <c r="F107" s="8">
        <v>25.8</v>
      </c>
      <c r="G107" s="8">
        <v>49.6</v>
      </c>
      <c r="H107" s="8">
        <v>51.5</v>
      </c>
    </row>
    <row r="108" spans="1:9" x14ac:dyDescent="0.25">
      <c r="A108" t="s">
        <v>65</v>
      </c>
      <c r="B108">
        <v>9</v>
      </c>
      <c r="C108">
        <v>2023</v>
      </c>
      <c r="D108" s="1" t="s">
        <v>61</v>
      </c>
      <c r="E108" s="1" t="s">
        <v>118</v>
      </c>
      <c r="F108" s="8">
        <v>22</v>
      </c>
      <c r="G108" s="8">
        <v>49.1</v>
      </c>
      <c r="H108" s="8">
        <v>52.1</v>
      </c>
    </row>
    <row r="109" spans="1:9" x14ac:dyDescent="0.25">
      <c r="A109" t="s">
        <v>49</v>
      </c>
      <c r="B109">
        <v>6</v>
      </c>
      <c r="C109">
        <v>2022</v>
      </c>
      <c r="D109" s="1" t="s">
        <v>159</v>
      </c>
      <c r="E109" s="1" t="s">
        <v>118</v>
      </c>
      <c r="F109" s="8">
        <v>30</v>
      </c>
      <c r="G109" s="8">
        <v>53</v>
      </c>
      <c r="H109" s="8">
        <v>51.5</v>
      </c>
      <c r="I109" t="s">
        <v>161</v>
      </c>
    </row>
    <row r="110" spans="1:9" x14ac:dyDescent="0.25">
      <c r="A110" t="s">
        <v>64</v>
      </c>
      <c r="B110">
        <v>7</v>
      </c>
      <c r="C110">
        <v>2022</v>
      </c>
      <c r="D110" s="1" t="s">
        <v>159</v>
      </c>
      <c r="E110" s="1" t="s">
        <v>118</v>
      </c>
      <c r="F110" s="8">
        <v>28.1</v>
      </c>
      <c r="G110" s="8">
        <v>49.7</v>
      </c>
      <c r="H110" s="8">
        <v>48.8</v>
      </c>
    </row>
    <row r="111" spans="1:9" x14ac:dyDescent="0.25">
      <c r="A111" t="s">
        <v>67</v>
      </c>
      <c r="B111">
        <v>11</v>
      </c>
      <c r="C111">
        <v>2022</v>
      </c>
      <c r="D111" s="1" t="s">
        <v>159</v>
      </c>
      <c r="E111" s="1" t="s">
        <v>118</v>
      </c>
      <c r="F111" s="8">
        <v>25.9</v>
      </c>
      <c r="G111" s="8">
        <v>47.4</v>
      </c>
      <c r="H111" s="8">
        <v>49.7</v>
      </c>
    </row>
    <row r="112" spans="1:9" x14ac:dyDescent="0.25">
      <c r="A112" t="s">
        <v>65</v>
      </c>
      <c r="B112">
        <v>9</v>
      </c>
      <c r="C112">
        <v>2022</v>
      </c>
      <c r="D112" s="1" t="s">
        <v>159</v>
      </c>
      <c r="E112" s="1" t="s">
        <v>118</v>
      </c>
      <c r="F112" s="8">
        <v>26.4</v>
      </c>
      <c r="G112" s="8">
        <v>47.1</v>
      </c>
      <c r="H112" s="183">
        <v>49.1</v>
      </c>
    </row>
    <row r="113" spans="1:8" x14ac:dyDescent="0.25">
      <c r="A113" t="s">
        <v>70</v>
      </c>
      <c r="B113">
        <v>1</v>
      </c>
      <c r="C113">
        <v>2023</v>
      </c>
      <c r="D113" s="1" t="s">
        <v>159</v>
      </c>
      <c r="E113" s="1" t="s">
        <v>118</v>
      </c>
      <c r="F113" s="8">
        <v>24.1</v>
      </c>
      <c r="G113" s="8">
        <v>45.8</v>
      </c>
      <c r="H113" s="8">
        <v>49.1</v>
      </c>
    </row>
    <row r="114" spans="1:8" x14ac:dyDescent="0.25">
      <c r="A114" t="s">
        <v>72</v>
      </c>
      <c r="B114">
        <v>3</v>
      </c>
      <c r="C114">
        <v>2023</v>
      </c>
      <c r="D114" s="1" t="s">
        <v>159</v>
      </c>
      <c r="E114" s="1" t="s">
        <v>118</v>
      </c>
      <c r="F114" s="8">
        <v>25.2</v>
      </c>
      <c r="G114" s="8">
        <v>46.8</v>
      </c>
      <c r="H114" s="133">
        <v>49.5</v>
      </c>
    </row>
    <row r="115" spans="1:8" x14ac:dyDescent="0.25">
      <c r="A115" t="s">
        <v>132</v>
      </c>
      <c r="B115">
        <v>5</v>
      </c>
      <c r="C115">
        <v>2023</v>
      </c>
      <c r="D115" s="1" t="s">
        <v>159</v>
      </c>
      <c r="E115" s="1" t="s">
        <v>118</v>
      </c>
      <c r="F115" s="8">
        <v>25.5</v>
      </c>
      <c r="G115" s="8">
        <v>48.1</v>
      </c>
      <c r="H115" s="133">
        <v>48.4</v>
      </c>
    </row>
    <row r="116" spans="1:8" x14ac:dyDescent="0.25">
      <c r="A116" t="s">
        <v>64</v>
      </c>
      <c r="B116">
        <v>7</v>
      </c>
      <c r="C116">
        <v>2023</v>
      </c>
      <c r="D116" s="1" t="s">
        <v>159</v>
      </c>
      <c r="E116" s="1" t="s">
        <v>118</v>
      </c>
      <c r="F116" s="8">
        <v>24.9</v>
      </c>
      <c r="G116" s="8">
        <v>45.8</v>
      </c>
      <c r="H116" s="133">
        <v>49.5</v>
      </c>
    </row>
    <row r="117" spans="1:8" x14ac:dyDescent="0.25">
      <c r="A117" t="s">
        <v>65</v>
      </c>
      <c r="B117">
        <v>9</v>
      </c>
      <c r="C117">
        <v>2023</v>
      </c>
      <c r="D117" s="1" t="s">
        <v>159</v>
      </c>
      <c r="E117" s="1" t="s">
        <v>118</v>
      </c>
      <c r="F117" s="8">
        <v>25.5</v>
      </c>
      <c r="G117" s="8">
        <v>42.4</v>
      </c>
      <c r="H117" s="133">
        <v>50.2</v>
      </c>
    </row>
    <row r="118" spans="1:8" x14ac:dyDescent="0.25">
      <c r="A118" t="s">
        <v>7</v>
      </c>
      <c r="B118">
        <v>4</v>
      </c>
      <c r="C118">
        <v>2022</v>
      </c>
      <c r="D118" s="1" t="s">
        <v>32</v>
      </c>
      <c r="E118" s="1" t="s">
        <v>118</v>
      </c>
      <c r="F118" s="8">
        <v>32.1</v>
      </c>
      <c r="G118" s="8">
        <v>51.9</v>
      </c>
      <c r="H118" s="133">
        <v>48.9</v>
      </c>
    </row>
    <row r="119" spans="1:8" x14ac:dyDescent="0.25">
      <c r="A119" t="s">
        <v>49</v>
      </c>
      <c r="B119">
        <v>6</v>
      </c>
      <c r="C119">
        <v>2022</v>
      </c>
      <c r="D119" s="1" t="s">
        <v>32</v>
      </c>
      <c r="E119" s="1" t="s">
        <v>118</v>
      </c>
      <c r="F119" s="8">
        <v>30.599999999999998</v>
      </c>
      <c r="G119" s="8">
        <v>49.8</v>
      </c>
      <c r="H119" s="133">
        <v>46.800000000000004</v>
      </c>
    </row>
    <row r="120" spans="1:8" x14ac:dyDescent="0.25">
      <c r="A120" t="s">
        <v>64</v>
      </c>
      <c r="B120">
        <v>7</v>
      </c>
      <c r="C120">
        <v>2022</v>
      </c>
      <c r="D120" s="1" t="s">
        <v>32</v>
      </c>
      <c r="E120" s="1" t="s">
        <v>118</v>
      </c>
      <c r="F120" s="8">
        <v>29</v>
      </c>
      <c r="G120" s="8">
        <v>49.4</v>
      </c>
      <c r="H120" s="133">
        <v>46.4</v>
      </c>
    </row>
    <row r="121" spans="1:8" x14ac:dyDescent="0.25">
      <c r="A121" t="s">
        <v>67</v>
      </c>
      <c r="B121">
        <v>11</v>
      </c>
      <c r="C121">
        <v>2022</v>
      </c>
      <c r="D121" s="1" t="s">
        <v>32</v>
      </c>
      <c r="E121" s="1" t="s">
        <v>118</v>
      </c>
      <c r="F121" s="8">
        <v>26.7</v>
      </c>
      <c r="G121" s="8">
        <v>48.8</v>
      </c>
      <c r="H121" s="133">
        <v>47.9</v>
      </c>
    </row>
    <row r="122" spans="1:8" x14ac:dyDescent="0.25">
      <c r="A122" t="s">
        <v>65</v>
      </c>
      <c r="B122">
        <v>9</v>
      </c>
      <c r="C122">
        <v>2022</v>
      </c>
      <c r="D122" s="1" t="s">
        <v>32</v>
      </c>
      <c r="E122" s="1" t="s">
        <v>118</v>
      </c>
      <c r="F122" s="8">
        <v>28.3</v>
      </c>
      <c r="G122" s="8">
        <v>49</v>
      </c>
      <c r="H122" s="133">
        <v>48</v>
      </c>
    </row>
    <row r="123" spans="1:8" x14ac:dyDescent="0.25">
      <c r="A123" t="s">
        <v>70</v>
      </c>
      <c r="B123">
        <v>1</v>
      </c>
      <c r="C123">
        <v>2023</v>
      </c>
      <c r="D123" s="1" t="s">
        <v>32</v>
      </c>
      <c r="E123" s="1" t="s">
        <v>118</v>
      </c>
      <c r="F123" s="8">
        <v>25.4</v>
      </c>
      <c r="G123" s="8">
        <v>49.3</v>
      </c>
      <c r="H123" s="133">
        <v>48.9</v>
      </c>
    </row>
    <row r="124" spans="1:8" x14ac:dyDescent="0.25">
      <c r="A124" t="s">
        <v>72</v>
      </c>
      <c r="B124">
        <v>3</v>
      </c>
      <c r="C124">
        <v>2023</v>
      </c>
      <c r="D124" s="1" t="s">
        <v>32</v>
      </c>
      <c r="E124" s="1" t="s">
        <v>118</v>
      </c>
      <c r="F124" s="8">
        <v>25.3</v>
      </c>
      <c r="G124" s="8">
        <v>49</v>
      </c>
      <c r="H124" s="133">
        <v>50.5</v>
      </c>
    </row>
    <row r="125" spans="1:8" x14ac:dyDescent="0.25">
      <c r="A125" t="s">
        <v>132</v>
      </c>
      <c r="B125">
        <v>5</v>
      </c>
      <c r="C125">
        <v>2023</v>
      </c>
      <c r="D125" s="1" t="s">
        <v>32</v>
      </c>
      <c r="E125" s="1" t="s">
        <v>118</v>
      </c>
      <c r="F125" s="8">
        <v>25.9</v>
      </c>
      <c r="G125" s="8">
        <v>48.9</v>
      </c>
      <c r="H125" s="133">
        <v>50.4</v>
      </c>
    </row>
    <row r="126" spans="1:8" x14ac:dyDescent="0.25">
      <c r="A126" t="s">
        <v>64</v>
      </c>
      <c r="B126">
        <v>7</v>
      </c>
      <c r="C126">
        <v>2023</v>
      </c>
      <c r="D126" s="1" t="s">
        <v>32</v>
      </c>
      <c r="E126" s="1" t="s">
        <v>118</v>
      </c>
      <c r="F126" s="8">
        <v>23.6</v>
      </c>
      <c r="G126" s="8">
        <v>48.5</v>
      </c>
      <c r="H126" s="133">
        <v>50.2</v>
      </c>
    </row>
    <row r="127" spans="1:8" x14ac:dyDescent="0.25">
      <c r="A127" t="s">
        <v>65</v>
      </c>
      <c r="B127">
        <v>9</v>
      </c>
      <c r="C127">
        <v>2023</v>
      </c>
      <c r="D127" s="1" t="s">
        <v>32</v>
      </c>
      <c r="E127" s="1" t="s">
        <v>118</v>
      </c>
      <c r="F127" s="8">
        <v>20.2</v>
      </c>
      <c r="G127" s="8">
        <v>47.8</v>
      </c>
      <c r="H127" s="133">
        <v>52.3</v>
      </c>
    </row>
    <row r="128" spans="1:8" x14ac:dyDescent="0.25">
      <c r="A128" t="s">
        <v>49</v>
      </c>
      <c r="B128">
        <v>6</v>
      </c>
      <c r="C128">
        <v>2022</v>
      </c>
      <c r="D128" s="1" t="s">
        <v>59</v>
      </c>
      <c r="E128" s="1" t="s">
        <v>118</v>
      </c>
      <c r="F128" s="8">
        <v>31.8</v>
      </c>
      <c r="G128" s="8">
        <v>56.2</v>
      </c>
      <c r="H128" s="133">
        <v>54</v>
      </c>
    </row>
    <row r="129" spans="1:8" x14ac:dyDescent="0.25">
      <c r="A129" t="s">
        <v>64</v>
      </c>
      <c r="B129">
        <v>7</v>
      </c>
      <c r="C129">
        <v>2022</v>
      </c>
      <c r="D129" s="1" t="s">
        <v>59</v>
      </c>
      <c r="E129" s="1" t="s">
        <v>118</v>
      </c>
      <c r="F129" s="8">
        <v>28.8</v>
      </c>
      <c r="G129" s="8">
        <v>52.6</v>
      </c>
      <c r="H129" s="133">
        <v>50.7</v>
      </c>
    </row>
    <row r="130" spans="1:8" x14ac:dyDescent="0.25">
      <c r="A130" t="s">
        <v>67</v>
      </c>
      <c r="B130">
        <v>11</v>
      </c>
      <c r="C130">
        <v>2022</v>
      </c>
      <c r="D130" s="1" t="s">
        <v>59</v>
      </c>
      <c r="E130" s="1" t="s">
        <v>118</v>
      </c>
      <c r="F130" s="8">
        <v>27.4</v>
      </c>
      <c r="G130" s="8">
        <v>52.1</v>
      </c>
      <c r="H130" s="133">
        <v>49.8</v>
      </c>
    </row>
    <row r="131" spans="1:8" x14ac:dyDescent="0.25">
      <c r="A131" t="s">
        <v>65</v>
      </c>
      <c r="B131">
        <v>9</v>
      </c>
      <c r="C131">
        <v>2022</v>
      </c>
      <c r="D131" s="1" t="s">
        <v>59</v>
      </c>
      <c r="E131" s="1" t="s">
        <v>118</v>
      </c>
      <c r="F131" s="8">
        <v>27.6</v>
      </c>
      <c r="G131" s="8">
        <v>52</v>
      </c>
      <c r="H131" s="133">
        <v>50.2</v>
      </c>
    </row>
    <row r="132" spans="1:8" x14ac:dyDescent="0.25">
      <c r="A132" t="s">
        <v>70</v>
      </c>
      <c r="B132">
        <v>1</v>
      </c>
      <c r="C132">
        <v>2023</v>
      </c>
      <c r="D132" s="1" t="s">
        <v>59</v>
      </c>
      <c r="E132" s="1" t="s">
        <v>118</v>
      </c>
      <c r="F132" s="8">
        <v>27.2</v>
      </c>
      <c r="G132" s="8">
        <v>51.8</v>
      </c>
      <c r="H132" s="133">
        <v>50.2</v>
      </c>
    </row>
    <row r="133" spans="1:8" x14ac:dyDescent="0.25">
      <c r="A133" t="s">
        <v>72</v>
      </c>
      <c r="B133">
        <v>3</v>
      </c>
      <c r="C133">
        <v>2023</v>
      </c>
      <c r="D133" s="1" t="s">
        <v>59</v>
      </c>
      <c r="E133" s="1" t="s">
        <v>118</v>
      </c>
      <c r="F133" s="8">
        <v>28.5</v>
      </c>
      <c r="G133" s="8">
        <v>52.7</v>
      </c>
      <c r="H133" s="133">
        <v>52.8</v>
      </c>
    </row>
    <row r="134" spans="1:8" x14ac:dyDescent="0.25">
      <c r="A134" t="s">
        <v>132</v>
      </c>
      <c r="B134">
        <v>5</v>
      </c>
      <c r="C134">
        <v>2023</v>
      </c>
      <c r="D134" s="1" t="s">
        <v>59</v>
      </c>
      <c r="E134" s="1" t="s">
        <v>118</v>
      </c>
      <c r="F134" s="8">
        <v>28.6</v>
      </c>
      <c r="G134" s="8">
        <v>49.2</v>
      </c>
      <c r="H134" s="133">
        <v>54.1</v>
      </c>
    </row>
    <row r="135" spans="1:8" x14ac:dyDescent="0.25">
      <c r="A135" t="s">
        <v>64</v>
      </c>
      <c r="B135">
        <v>7</v>
      </c>
      <c r="C135">
        <v>2023</v>
      </c>
      <c r="D135" s="1" t="s">
        <v>59</v>
      </c>
      <c r="E135" s="1" t="s">
        <v>118</v>
      </c>
      <c r="F135" s="8">
        <v>28</v>
      </c>
      <c r="G135" s="8">
        <v>52.9</v>
      </c>
      <c r="H135" s="133">
        <v>54.5</v>
      </c>
    </row>
    <row r="136" spans="1:8" x14ac:dyDescent="0.25">
      <c r="A136" t="s">
        <v>65</v>
      </c>
      <c r="B136">
        <v>9</v>
      </c>
      <c r="C136">
        <v>2023</v>
      </c>
      <c r="D136" s="1" t="s">
        <v>59</v>
      </c>
      <c r="E136" s="1" t="s">
        <v>118</v>
      </c>
      <c r="F136" s="8">
        <v>27.4</v>
      </c>
      <c r="G136" s="8">
        <v>50.6</v>
      </c>
      <c r="H136" s="133">
        <v>54.9</v>
      </c>
    </row>
    <row r="137" spans="1:8" x14ac:dyDescent="0.25">
      <c r="A137" t="s">
        <v>7</v>
      </c>
      <c r="B137">
        <v>4</v>
      </c>
      <c r="C137">
        <v>2022</v>
      </c>
      <c r="D137" s="1" t="s">
        <v>33</v>
      </c>
      <c r="E137" s="1" t="s">
        <v>118</v>
      </c>
      <c r="F137" s="8">
        <v>31.6</v>
      </c>
      <c r="G137" s="8">
        <v>40.699999999999996</v>
      </c>
      <c r="H137" s="133">
        <v>51.800000000000004</v>
      </c>
    </row>
    <row r="138" spans="1:8" x14ac:dyDescent="0.25">
      <c r="A138" t="s">
        <v>49</v>
      </c>
      <c r="B138">
        <v>6</v>
      </c>
      <c r="C138">
        <v>2022</v>
      </c>
      <c r="D138" s="1" t="s">
        <v>33</v>
      </c>
      <c r="E138" s="1" t="s">
        <v>118</v>
      </c>
      <c r="F138" s="8">
        <v>30</v>
      </c>
      <c r="G138" s="8">
        <v>46.5</v>
      </c>
      <c r="H138" s="133">
        <v>50.5</v>
      </c>
    </row>
    <row r="139" spans="1:8" x14ac:dyDescent="0.25">
      <c r="A139" t="s">
        <v>64</v>
      </c>
      <c r="B139">
        <v>7</v>
      </c>
      <c r="C139">
        <v>2022</v>
      </c>
      <c r="D139" s="1" t="s">
        <v>33</v>
      </c>
      <c r="E139" s="1" t="s">
        <v>118</v>
      </c>
      <c r="F139" s="8">
        <v>29.1</v>
      </c>
      <c r="G139" s="8">
        <v>46.4</v>
      </c>
      <c r="H139" s="133">
        <v>54.1</v>
      </c>
    </row>
    <row r="140" spans="1:8" x14ac:dyDescent="0.25">
      <c r="A140" t="s">
        <v>67</v>
      </c>
      <c r="B140">
        <v>11</v>
      </c>
      <c r="C140">
        <v>2022</v>
      </c>
      <c r="D140" s="1" t="s">
        <v>33</v>
      </c>
      <c r="E140" s="1" t="s">
        <v>118</v>
      </c>
      <c r="F140" s="8">
        <v>27.8</v>
      </c>
      <c r="G140" s="8">
        <v>45.4</v>
      </c>
      <c r="H140" s="133">
        <v>55.6</v>
      </c>
    </row>
    <row r="141" spans="1:8" x14ac:dyDescent="0.25">
      <c r="A141" t="s">
        <v>65</v>
      </c>
      <c r="B141">
        <v>9</v>
      </c>
      <c r="C141">
        <v>2022</v>
      </c>
      <c r="D141" s="1" t="s">
        <v>33</v>
      </c>
      <c r="E141" s="1" t="s">
        <v>118</v>
      </c>
      <c r="F141" s="8">
        <v>31.4</v>
      </c>
      <c r="G141" s="8">
        <v>45.5</v>
      </c>
      <c r="H141" s="133">
        <v>47.2</v>
      </c>
    </row>
    <row r="142" spans="1:8" x14ac:dyDescent="0.25">
      <c r="A142" t="s">
        <v>70</v>
      </c>
      <c r="B142">
        <v>1</v>
      </c>
      <c r="C142">
        <v>2023</v>
      </c>
      <c r="D142" s="1" t="s">
        <v>33</v>
      </c>
      <c r="E142" s="1" t="s">
        <v>118</v>
      </c>
      <c r="F142" s="8">
        <v>27.7</v>
      </c>
      <c r="G142" s="8">
        <v>45.6</v>
      </c>
      <c r="H142" s="133">
        <v>56.1</v>
      </c>
    </row>
    <row r="143" spans="1:8" x14ac:dyDescent="0.25">
      <c r="A143" t="s">
        <v>72</v>
      </c>
      <c r="B143">
        <v>3</v>
      </c>
      <c r="C143">
        <v>2023</v>
      </c>
      <c r="D143" s="1" t="s">
        <v>33</v>
      </c>
      <c r="E143" s="1" t="s">
        <v>118</v>
      </c>
      <c r="F143" s="8">
        <v>27.7</v>
      </c>
      <c r="G143" s="8">
        <v>47.4</v>
      </c>
      <c r="H143" s="133">
        <v>55.5</v>
      </c>
    </row>
    <row r="144" spans="1:8" x14ac:dyDescent="0.25">
      <c r="A144" t="s">
        <v>132</v>
      </c>
      <c r="B144">
        <v>5</v>
      </c>
      <c r="C144">
        <v>2023</v>
      </c>
      <c r="D144" s="1" t="s">
        <v>33</v>
      </c>
      <c r="E144" s="1" t="s">
        <v>118</v>
      </c>
      <c r="F144" s="8">
        <v>27.6</v>
      </c>
      <c r="G144" s="8">
        <v>47.4</v>
      </c>
      <c r="H144" s="133">
        <v>53.8</v>
      </c>
    </row>
    <row r="145" spans="1:9" x14ac:dyDescent="0.25">
      <c r="A145" t="s">
        <v>64</v>
      </c>
      <c r="B145">
        <v>7</v>
      </c>
      <c r="C145">
        <v>2023</v>
      </c>
      <c r="D145" s="1" t="s">
        <v>33</v>
      </c>
      <c r="E145" s="1" t="s">
        <v>118</v>
      </c>
      <c r="F145" s="8">
        <v>27.5</v>
      </c>
      <c r="G145" s="8">
        <v>47</v>
      </c>
      <c r="H145" s="133">
        <v>53.6</v>
      </c>
    </row>
    <row r="146" spans="1:9" x14ac:dyDescent="0.25">
      <c r="A146" t="s">
        <v>65</v>
      </c>
      <c r="B146">
        <v>9</v>
      </c>
      <c r="C146">
        <v>2023</v>
      </c>
      <c r="D146" s="1" t="s">
        <v>33</v>
      </c>
      <c r="E146" s="1" t="s">
        <v>118</v>
      </c>
      <c r="F146" s="150">
        <v>26.9</v>
      </c>
      <c r="G146" s="8">
        <v>45.6</v>
      </c>
      <c r="H146" s="133">
        <v>54.7</v>
      </c>
    </row>
    <row r="147" spans="1:9" x14ac:dyDescent="0.25">
      <c r="A147" t="s">
        <v>7</v>
      </c>
      <c r="B147">
        <v>4</v>
      </c>
      <c r="C147">
        <v>2022</v>
      </c>
      <c r="D147" s="1" t="s">
        <v>31</v>
      </c>
      <c r="E147" s="1" t="s">
        <v>118</v>
      </c>
      <c r="F147" s="8">
        <v>24.2</v>
      </c>
      <c r="G147" s="8">
        <v>51.1</v>
      </c>
      <c r="H147" s="133">
        <v>49.7</v>
      </c>
    </row>
    <row r="148" spans="1:9" x14ac:dyDescent="0.25">
      <c r="A148" t="s">
        <v>49</v>
      </c>
      <c r="B148">
        <v>6</v>
      </c>
      <c r="C148">
        <v>2022</v>
      </c>
      <c r="D148" s="1" t="s">
        <v>31</v>
      </c>
      <c r="E148" s="1" t="s">
        <v>118</v>
      </c>
      <c r="F148" s="8">
        <v>21.8</v>
      </c>
      <c r="G148" s="8">
        <v>48.3</v>
      </c>
      <c r="H148" s="133">
        <v>47</v>
      </c>
    </row>
    <row r="149" spans="1:9" x14ac:dyDescent="0.25">
      <c r="A149" t="s">
        <v>64</v>
      </c>
      <c r="B149">
        <v>7</v>
      </c>
      <c r="C149">
        <v>2022</v>
      </c>
      <c r="D149" s="1" t="s">
        <v>31</v>
      </c>
      <c r="E149" s="1" t="s">
        <v>118</v>
      </c>
      <c r="F149" s="8">
        <v>22.1</v>
      </c>
      <c r="G149" s="8">
        <v>49.9</v>
      </c>
      <c r="H149" s="133">
        <v>48</v>
      </c>
    </row>
    <row r="150" spans="1:9" x14ac:dyDescent="0.25">
      <c r="A150" t="s">
        <v>67</v>
      </c>
      <c r="B150">
        <v>11</v>
      </c>
      <c r="C150">
        <v>2022</v>
      </c>
      <c r="D150" s="1" t="s">
        <v>31</v>
      </c>
      <c r="E150" s="1" t="s">
        <v>118</v>
      </c>
      <c r="F150" s="8">
        <v>20.3</v>
      </c>
      <c r="G150" s="8">
        <v>49.2</v>
      </c>
      <c r="H150" s="133">
        <v>38.6</v>
      </c>
    </row>
    <row r="151" spans="1:9" x14ac:dyDescent="0.25">
      <c r="A151" t="s">
        <v>65</v>
      </c>
      <c r="B151">
        <v>9</v>
      </c>
      <c r="C151">
        <v>2022</v>
      </c>
      <c r="D151" s="1" t="s">
        <v>31</v>
      </c>
      <c r="E151" s="1" t="s">
        <v>118</v>
      </c>
      <c r="F151" s="8">
        <v>20.399999999999999</v>
      </c>
      <c r="G151" s="8">
        <v>49.5</v>
      </c>
      <c r="H151" s="133">
        <v>49.5</v>
      </c>
    </row>
    <row r="152" spans="1:9" x14ac:dyDescent="0.25">
      <c r="A152" t="s">
        <v>70</v>
      </c>
      <c r="B152">
        <v>1</v>
      </c>
      <c r="C152">
        <v>2023</v>
      </c>
      <c r="D152" s="1" t="s">
        <v>31</v>
      </c>
      <c r="E152" s="1" t="s">
        <v>118</v>
      </c>
      <c r="F152" s="8">
        <v>29.3</v>
      </c>
      <c r="G152" s="8">
        <v>49.1</v>
      </c>
      <c r="H152" s="133">
        <v>49.6</v>
      </c>
    </row>
    <row r="153" spans="1:9" x14ac:dyDescent="0.25">
      <c r="A153" t="s">
        <v>72</v>
      </c>
      <c r="B153">
        <v>3</v>
      </c>
      <c r="C153">
        <v>2023</v>
      </c>
      <c r="D153" s="1" t="s">
        <v>31</v>
      </c>
      <c r="E153" s="1" t="s">
        <v>118</v>
      </c>
      <c r="F153" s="8">
        <v>20.100000000000001</v>
      </c>
      <c r="G153" s="8">
        <v>49.6</v>
      </c>
      <c r="H153" s="133">
        <v>51.6</v>
      </c>
    </row>
    <row r="154" spans="1:9" x14ac:dyDescent="0.25">
      <c r="A154" t="s">
        <v>132</v>
      </c>
      <c r="B154">
        <v>5</v>
      </c>
      <c r="C154">
        <v>2023</v>
      </c>
      <c r="D154" s="1" t="s">
        <v>31</v>
      </c>
      <c r="E154" s="1" t="s">
        <v>118</v>
      </c>
      <c r="F154" s="8">
        <v>19</v>
      </c>
      <c r="G154" s="8">
        <v>49.5</v>
      </c>
      <c r="H154" s="133">
        <v>51.4</v>
      </c>
    </row>
    <row r="155" spans="1:9" x14ac:dyDescent="0.25">
      <c r="A155" t="s">
        <v>64</v>
      </c>
      <c r="B155">
        <v>7</v>
      </c>
      <c r="C155">
        <v>2023</v>
      </c>
      <c r="D155" s="1" t="s">
        <v>31</v>
      </c>
      <c r="E155" s="1" t="s">
        <v>118</v>
      </c>
      <c r="F155" s="8">
        <v>19.100000000000001</v>
      </c>
      <c r="G155" s="8">
        <v>49.4</v>
      </c>
      <c r="H155" s="133">
        <v>51.5</v>
      </c>
    </row>
    <row r="156" spans="1:9" x14ac:dyDescent="0.25">
      <c r="A156" t="s">
        <v>65</v>
      </c>
      <c r="B156">
        <v>9</v>
      </c>
      <c r="C156">
        <v>2023</v>
      </c>
      <c r="D156" s="1" t="s">
        <v>31</v>
      </c>
      <c r="E156" s="1" t="s">
        <v>118</v>
      </c>
      <c r="F156" s="8">
        <v>17.3</v>
      </c>
      <c r="G156" s="8">
        <v>59.3</v>
      </c>
      <c r="H156" s="8">
        <v>58.5</v>
      </c>
    </row>
    <row r="157" spans="1:9" x14ac:dyDescent="0.25">
      <c r="A157" t="s">
        <v>7</v>
      </c>
      <c r="B157">
        <v>4</v>
      </c>
      <c r="C157">
        <v>2022</v>
      </c>
      <c r="D157" s="1" t="s">
        <v>30</v>
      </c>
      <c r="E157" s="1" t="s">
        <v>118</v>
      </c>
      <c r="F157" s="8">
        <v>28.299999999999997</v>
      </c>
      <c r="G157" s="8">
        <v>50.1</v>
      </c>
      <c r="H157" s="8">
        <v>53.6</v>
      </c>
      <c r="I157" t="s">
        <v>162</v>
      </c>
    </row>
    <row r="158" spans="1:9" x14ac:dyDescent="0.25">
      <c r="A158" t="s">
        <v>49</v>
      </c>
      <c r="B158">
        <v>6</v>
      </c>
      <c r="C158">
        <v>2022</v>
      </c>
      <c r="D158" s="1" t="s">
        <v>30</v>
      </c>
      <c r="E158" s="1" t="s">
        <v>118</v>
      </c>
      <c r="F158" s="8">
        <v>24.6</v>
      </c>
      <c r="G158" s="8">
        <v>47</v>
      </c>
      <c r="H158" s="8">
        <v>56.000000000000007</v>
      </c>
    </row>
    <row r="159" spans="1:9" x14ac:dyDescent="0.25">
      <c r="A159" t="s">
        <v>64</v>
      </c>
      <c r="B159">
        <v>7</v>
      </c>
      <c r="C159">
        <v>2022</v>
      </c>
      <c r="D159" s="1" t="s">
        <v>30</v>
      </c>
      <c r="E159" s="1" t="s">
        <v>118</v>
      </c>
      <c r="F159" s="8">
        <v>25.1</v>
      </c>
      <c r="G159" s="8">
        <v>48.3</v>
      </c>
      <c r="H159" s="8">
        <v>50</v>
      </c>
    </row>
    <row r="160" spans="1:9" x14ac:dyDescent="0.25">
      <c r="A160" t="s">
        <v>67</v>
      </c>
      <c r="B160">
        <v>11</v>
      </c>
      <c r="C160">
        <v>2022</v>
      </c>
      <c r="D160" s="1" t="s">
        <v>30</v>
      </c>
      <c r="E160" s="1" t="s">
        <v>118</v>
      </c>
      <c r="F160" s="8">
        <v>24.9</v>
      </c>
      <c r="G160" s="8">
        <v>49.3</v>
      </c>
      <c r="H160" s="8">
        <v>47</v>
      </c>
    </row>
    <row r="161" spans="1:8" x14ac:dyDescent="0.25">
      <c r="A161" t="s">
        <v>65</v>
      </c>
      <c r="B161">
        <v>9</v>
      </c>
      <c r="C161">
        <v>2022</v>
      </c>
      <c r="D161" s="1" t="s">
        <v>30</v>
      </c>
      <c r="E161" s="1" t="s">
        <v>118</v>
      </c>
      <c r="F161" s="8">
        <v>24.5</v>
      </c>
      <c r="G161" s="8">
        <v>47.7</v>
      </c>
      <c r="H161" s="183">
        <v>48.3</v>
      </c>
    </row>
    <row r="162" spans="1:8" x14ac:dyDescent="0.25">
      <c r="A162" t="s">
        <v>70</v>
      </c>
      <c r="B162">
        <v>1</v>
      </c>
      <c r="C162">
        <v>2023</v>
      </c>
      <c r="D162" s="1" t="s">
        <v>30</v>
      </c>
      <c r="E162" s="1" t="s">
        <v>118</v>
      </c>
      <c r="F162" s="8">
        <v>24.4</v>
      </c>
      <c r="G162" s="8">
        <v>47.3</v>
      </c>
      <c r="H162" s="8">
        <v>47.3</v>
      </c>
    </row>
    <row r="163" spans="1:8" x14ac:dyDescent="0.25">
      <c r="A163" t="s">
        <v>72</v>
      </c>
      <c r="B163">
        <v>3</v>
      </c>
      <c r="C163">
        <v>2023</v>
      </c>
      <c r="D163" s="1" t="s">
        <v>30</v>
      </c>
      <c r="E163" s="1" t="s">
        <v>118</v>
      </c>
      <c r="F163" s="8">
        <v>25.1</v>
      </c>
      <c r="G163" s="8">
        <v>47.7</v>
      </c>
      <c r="H163" s="8">
        <v>49.7</v>
      </c>
    </row>
    <row r="164" spans="1:8" x14ac:dyDescent="0.25">
      <c r="A164" t="s">
        <v>132</v>
      </c>
      <c r="B164">
        <v>5</v>
      </c>
      <c r="C164">
        <v>2023</v>
      </c>
      <c r="D164" s="1" t="s">
        <v>30</v>
      </c>
      <c r="E164" s="1" t="s">
        <v>118</v>
      </c>
      <c r="F164" s="8">
        <v>25.4</v>
      </c>
      <c r="G164" s="8">
        <v>48</v>
      </c>
      <c r="H164" s="8">
        <v>49.9</v>
      </c>
    </row>
    <row r="165" spans="1:8" x14ac:dyDescent="0.25">
      <c r="A165" t="s">
        <v>64</v>
      </c>
      <c r="B165">
        <v>7</v>
      </c>
      <c r="C165">
        <v>2023</v>
      </c>
      <c r="D165" s="1" t="s">
        <v>30</v>
      </c>
      <c r="E165" s="1" t="s">
        <v>118</v>
      </c>
      <c r="F165" s="8">
        <v>24.9</v>
      </c>
      <c r="G165" s="8">
        <v>47.7</v>
      </c>
      <c r="H165" s="8">
        <v>50.1</v>
      </c>
    </row>
    <row r="166" spans="1:8" x14ac:dyDescent="0.25">
      <c r="A166" t="s">
        <v>65</v>
      </c>
      <c r="B166">
        <v>9</v>
      </c>
      <c r="C166">
        <v>2023</v>
      </c>
      <c r="D166" s="1" t="s">
        <v>30</v>
      </c>
      <c r="E166" s="1" t="s">
        <v>118</v>
      </c>
      <c r="F166" s="8">
        <v>25.1</v>
      </c>
      <c r="G166" s="8">
        <v>46.8</v>
      </c>
      <c r="H166" s="8">
        <v>50.5</v>
      </c>
    </row>
    <row r="167" spans="1:8" x14ac:dyDescent="0.25">
      <c r="A167" t="s">
        <v>7</v>
      </c>
      <c r="B167">
        <v>4</v>
      </c>
      <c r="C167">
        <v>2022</v>
      </c>
      <c r="D167" s="1" t="s">
        <v>28</v>
      </c>
      <c r="E167" s="1" t="s">
        <v>118</v>
      </c>
      <c r="F167" s="8">
        <v>22.400000000000002</v>
      </c>
      <c r="G167" s="8">
        <v>56.100000000000009</v>
      </c>
      <c r="H167" s="8">
        <v>37.200000000000003</v>
      </c>
    </row>
    <row r="168" spans="1:8" x14ac:dyDescent="0.25">
      <c r="A168" t="s">
        <v>49</v>
      </c>
      <c r="B168">
        <v>6</v>
      </c>
      <c r="C168">
        <v>2022</v>
      </c>
      <c r="D168" s="1" t="s">
        <v>28</v>
      </c>
      <c r="E168" s="1" t="s">
        <v>118</v>
      </c>
      <c r="F168" s="8">
        <v>20</v>
      </c>
      <c r="G168" s="8">
        <v>53.5</v>
      </c>
      <c r="H168" s="8">
        <v>35.299999999999997</v>
      </c>
    </row>
    <row r="169" spans="1:8" x14ac:dyDescent="0.25">
      <c r="A169" t="s">
        <v>64</v>
      </c>
      <c r="B169">
        <v>7</v>
      </c>
      <c r="C169">
        <v>2022</v>
      </c>
      <c r="D169" s="1" t="s">
        <v>28</v>
      </c>
      <c r="E169" s="1" t="s">
        <v>118</v>
      </c>
      <c r="F169" s="8">
        <v>18.7</v>
      </c>
      <c r="G169" s="8">
        <v>53.1</v>
      </c>
      <c r="H169" s="8">
        <v>34.1</v>
      </c>
    </row>
    <row r="170" spans="1:8" x14ac:dyDescent="0.25">
      <c r="A170" t="s">
        <v>67</v>
      </c>
      <c r="B170">
        <v>11</v>
      </c>
      <c r="C170">
        <v>2022</v>
      </c>
      <c r="D170" s="1" t="s">
        <v>28</v>
      </c>
      <c r="E170" s="1" t="s">
        <v>118</v>
      </c>
      <c r="F170" s="8">
        <v>17</v>
      </c>
      <c r="G170" s="8">
        <v>52.1</v>
      </c>
      <c r="H170" s="8">
        <v>32.700000000000003</v>
      </c>
    </row>
    <row r="171" spans="1:8" x14ac:dyDescent="0.25">
      <c r="A171" t="s">
        <v>65</v>
      </c>
      <c r="B171">
        <v>9</v>
      </c>
      <c r="C171">
        <v>2022</v>
      </c>
      <c r="D171" s="1" t="s">
        <v>28</v>
      </c>
      <c r="E171" s="1" t="s">
        <v>118</v>
      </c>
      <c r="F171" s="8">
        <v>17.5</v>
      </c>
      <c r="G171" s="8">
        <v>52.2</v>
      </c>
      <c r="H171" s="183">
        <v>33.5</v>
      </c>
    </row>
    <row r="172" spans="1:8" x14ac:dyDescent="0.25">
      <c r="A172" t="s">
        <v>70</v>
      </c>
      <c r="B172">
        <v>1</v>
      </c>
      <c r="C172">
        <v>2023</v>
      </c>
      <c r="D172" s="1" t="s">
        <v>28</v>
      </c>
      <c r="E172" s="1" t="s">
        <v>118</v>
      </c>
      <c r="F172" s="8">
        <v>17.399999999999999</v>
      </c>
      <c r="G172" s="8">
        <v>52.7</v>
      </c>
      <c r="H172" s="8">
        <v>34.4</v>
      </c>
    </row>
    <row r="173" spans="1:8" x14ac:dyDescent="0.25">
      <c r="A173" t="s">
        <v>72</v>
      </c>
      <c r="B173">
        <v>3</v>
      </c>
      <c r="C173">
        <v>2023</v>
      </c>
      <c r="D173" s="1" t="s">
        <v>28</v>
      </c>
      <c r="E173" s="1" t="s">
        <v>118</v>
      </c>
      <c r="F173" s="8">
        <v>17.7</v>
      </c>
      <c r="G173" s="8">
        <v>53.1</v>
      </c>
      <c r="H173" s="8">
        <v>36</v>
      </c>
    </row>
    <row r="174" spans="1:8" x14ac:dyDescent="0.25">
      <c r="A174" t="s">
        <v>132</v>
      </c>
      <c r="B174">
        <v>5</v>
      </c>
      <c r="C174">
        <v>2023</v>
      </c>
      <c r="D174" s="1" t="s">
        <v>28</v>
      </c>
      <c r="E174" s="1" t="s">
        <v>118</v>
      </c>
      <c r="F174" s="8">
        <v>17.8</v>
      </c>
      <c r="G174" s="8">
        <v>53.2</v>
      </c>
      <c r="H174" s="8">
        <v>36.799999999999997</v>
      </c>
    </row>
    <row r="175" spans="1:8" x14ac:dyDescent="0.25">
      <c r="A175" t="s">
        <v>64</v>
      </c>
      <c r="B175">
        <v>7</v>
      </c>
      <c r="C175">
        <v>2023</v>
      </c>
      <c r="D175" s="1" t="s">
        <v>28</v>
      </c>
      <c r="E175" s="1" t="s">
        <v>118</v>
      </c>
      <c r="F175" s="8">
        <v>17.399999999999999</v>
      </c>
      <c r="G175" s="8">
        <v>53</v>
      </c>
      <c r="H175" s="8">
        <v>38.4</v>
      </c>
    </row>
    <row r="176" spans="1:8" x14ac:dyDescent="0.25">
      <c r="A176" t="s">
        <v>65</v>
      </c>
      <c r="B176">
        <v>9</v>
      </c>
      <c r="C176">
        <v>2023</v>
      </c>
      <c r="D176" s="1" t="s">
        <v>28</v>
      </c>
      <c r="E176" s="1" t="s">
        <v>118</v>
      </c>
      <c r="F176" s="8">
        <v>16.399999999999999</v>
      </c>
      <c r="G176" s="8">
        <v>51.6</v>
      </c>
      <c r="H176" s="8">
        <v>42.5</v>
      </c>
    </row>
    <row r="177" spans="1:9" x14ac:dyDescent="0.25">
      <c r="A177" t="s">
        <v>7</v>
      </c>
      <c r="B177">
        <v>4</v>
      </c>
      <c r="C177">
        <v>2022</v>
      </c>
      <c r="D177" s="1" t="s">
        <v>29</v>
      </c>
      <c r="E177" s="1" t="s">
        <v>118</v>
      </c>
      <c r="F177" s="8">
        <v>27.400000000000002</v>
      </c>
      <c r="G177" s="8">
        <v>56.3</v>
      </c>
      <c r="H177" s="8">
        <v>50.4</v>
      </c>
      <c r="I177" t="s">
        <v>163</v>
      </c>
    </row>
    <row r="178" spans="1:9" x14ac:dyDescent="0.25">
      <c r="A178" t="s">
        <v>49</v>
      </c>
      <c r="B178">
        <v>6</v>
      </c>
      <c r="C178">
        <v>2022</v>
      </c>
      <c r="D178" s="1" t="s">
        <v>29</v>
      </c>
      <c r="E178" s="1" t="s">
        <v>118</v>
      </c>
      <c r="F178" s="8">
        <v>25</v>
      </c>
      <c r="G178" s="8">
        <v>50.9</v>
      </c>
      <c r="H178" s="8">
        <v>47.4</v>
      </c>
    </row>
    <row r="179" spans="1:9" x14ac:dyDescent="0.25">
      <c r="A179" t="s">
        <v>64</v>
      </c>
      <c r="B179">
        <v>7</v>
      </c>
      <c r="C179">
        <v>2022</v>
      </c>
      <c r="D179" s="1" t="s">
        <v>29</v>
      </c>
      <c r="E179" s="1" t="s">
        <v>118</v>
      </c>
      <c r="F179" s="8" t="s">
        <v>17</v>
      </c>
      <c r="G179" s="8" t="s">
        <v>17</v>
      </c>
      <c r="H179" s="8" t="s">
        <v>17</v>
      </c>
    </row>
    <row r="180" spans="1:9" x14ac:dyDescent="0.25">
      <c r="A180" t="s">
        <v>67</v>
      </c>
      <c r="B180">
        <v>11</v>
      </c>
      <c r="C180">
        <v>2022</v>
      </c>
      <c r="D180" s="1" t="s">
        <v>29</v>
      </c>
      <c r="E180" s="1" t="s">
        <v>118</v>
      </c>
      <c r="F180" s="8">
        <v>17.399999999999999</v>
      </c>
      <c r="G180" s="8">
        <v>47.2</v>
      </c>
      <c r="H180" s="8">
        <v>46.4</v>
      </c>
    </row>
    <row r="181" spans="1:9" x14ac:dyDescent="0.25">
      <c r="A181" t="s">
        <v>65</v>
      </c>
      <c r="B181">
        <v>9</v>
      </c>
      <c r="C181">
        <v>2022</v>
      </c>
      <c r="D181" s="1" t="s">
        <v>29</v>
      </c>
      <c r="E181" s="1" t="s">
        <v>118</v>
      </c>
      <c r="F181" s="8">
        <v>22.4</v>
      </c>
      <c r="G181" s="8">
        <v>47.7</v>
      </c>
      <c r="H181" s="183">
        <v>46.6</v>
      </c>
      <c r="I181" t="s">
        <v>68</v>
      </c>
    </row>
    <row r="182" spans="1:9" x14ac:dyDescent="0.25">
      <c r="A182" t="s">
        <v>70</v>
      </c>
      <c r="B182">
        <v>1</v>
      </c>
      <c r="C182">
        <v>2023</v>
      </c>
      <c r="D182" s="1" t="s">
        <v>29</v>
      </c>
      <c r="E182" s="1" t="s">
        <v>118</v>
      </c>
      <c r="F182" s="8">
        <v>14.8</v>
      </c>
      <c r="G182" s="8">
        <v>45</v>
      </c>
      <c r="H182" s="8">
        <v>46.3</v>
      </c>
    </row>
    <row r="183" spans="1:9" x14ac:dyDescent="0.25">
      <c r="A183" t="s">
        <v>72</v>
      </c>
      <c r="B183">
        <v>3</v>
      </c>
      <c r="C183">
        <v>2023</v>
      </c>
      <c r="D183" s="1" t="s">
        <v>29</v>
      </c>
      <c r="E183" s="1" t="s">
        <v>118</v>
      </c>
      <c r="F183" s="8">
        <v>20.8</v>
      </c>
      <c r="G183" s="8">
        <v>43.1</v>
      </c>
      <c r="H183" s="8">
        <v>47.4</v>
      </c>
    </row>
    <row r="184" spans="1:9" x14ac:dyDescent="0.25">
      <c r="A184" t="s">
        <v>132</v>
      </c>
      <c r="B184">
        <v>5</v>
      </c>
      <c r="C184">
        <v>2023</v>
      </c>
      <c r="D184" s="1" t="s">
        <v>29</v>
      </c>
      <c r="E184" s="1" t="s">
        <v>118</v>
      </c>
      <c r="F184" s="8">
        <v>21.6</v>
      </c>
      <c r="G184" s="8">
        <v>42.9</v>
      </c>
      <c r="H184" s="8">
        <v>48.4</v>
      </c>
    </row>
    <row r="185" spans="1:9" x14ac:dyDescent="0.25">
      <c r="A185" t="s">
        <v>64</v>
      </c>
      <c r="B185">
        <v>7</v>
      </c>
      <c r="C185">
        <v>2023</v>
      </c>
      <c r="D185" s="1" t="s">
        <v>29</v>
      </c>
      <c r="E185" s="1" t="s">
        <v>118</v>
      </c>
      <c r="F185" s="8">
        <v>21.4</v>
      </c>
      <c r="G185" s="8">
        <v>43</v>
      </c>
      <c r="H185" s="8">
        <v>49.1</v>
      </c>
    </row>
    <row r="186" spans="1:9" x14ac:dyDescent="0.25">
      <c r="A186" t="s">
        <v>65</v>
      </c>
      <c r="B186">
        <v>9</v>
      </c>
      <c r="C186">
        <v>2023</v>
      </c>
      <c r="D186" s="1" t="s">
        <v>29</v>
      </c>
      <c r="E186" s="1" t="s">
        <v>118</v>
      </c>
      <c r="F186" s="8">
        <v>20.399999999999999</v>
      </c>
      <c r="G186" s="8">
        <v>43.3</v>
      </c>
      <c r="H186" s="8">
        <v>48.3</v>
      </c>
    </row>
    <row r="187" spans="1:9" x14ac:dyDescent="0.25">
      <c r="A187" t="s">
        <v>7</v>
      </c>
      <c r="B187">
        <v>4</v>
      </c>
      <c r="C187">
        <v>2022</v>
      </c>
      <c r="D187" s="1" t="s">
        <v>27</v>
      </c>
      <c r="E187" s="1" t="s">
        <v>118</v>
      </c>
      <c r="F187" s="8">
        <v>25.8</v>
      </c>
      <c r="G187" s="8">
        <v>63.6</v>
      </c>
      <c r="H187" s="8">
        <v>51.800000000000004</v>
      </c>
    </row>
    <row r="188" spans="1:9" x14ac:dyDescent="0.25">
      <c r="A188" t="s">
        <v>49</v>
      </c>
      <c r="B188">
        <v>6</v>
      </c>
      <c r="C188">
        <v>2022</v>
      </c>
      <c r="D188" s="1" t="s">
        <v>27</v>
      </c>
      <c r="E188" s="1" t="s">
        <v>118</v>
      </c>
      <c r="F188" s="8">
        <v>23.7</v>
      </c>
      <c r="G188" s="8">
        <v>61.3</v>
      </c>
      <c r="H188" s="8">
        <v>49.6</v>
      </c>
    </row>
    <row r="189" spans="1:9" x14ac:dyDescent="0.25">
      <c r="A189" t="s">
        <v>64</v>
      </c>
      <c r="B189">
        <v>7</v>
      </c>
      <c r="C189">
        <v>2022</v>
      </c>
      <c r="D189" s="1" t="s">
        <v>27</v>
      </c>
      <c r="E189" s="1" t="s">
        <v>118</v>
      </c>
      <c r="F189" s="8">
        <v>23.1</v>
      </c>
      <c r="G189" s="8">
        <v>60.9</v>
      </c>
      <c r="H189" s="8">
        <v>48.2</v>
      </c>
    </row>
    <row r="190" spans="1:9" x14ac:dyDescent="0.25">
      <c r="A190" t="s">
        <v>67</v>
      </c>
      <c r="B190">
        <v>11</v>
      </c>
      <c r="C190">
        <v>2022</v>
      </c>
      <c r="D190" s="1" t="s">
        <v>27</v>
      </c>
      <c r="E190" s="1" t="s">
        <v>118</v>
      </c>
      <c r="F190" s="8">
        <v>22</v>
      </c>
      <c r="G190" s="8">
        <v>60</v>
      </c>
      <c r="H190" s="8">
        <v>46.1</v>
      </c>
    </row>
    <row r="191" spans="1:9" x14ac:dyDescent="0.25">
      <c r="A191" t="s">
        <v>65</v>
      </c>
      <c r="B191">
        <v>9</v>
      </c>
      <c r="C191">
        <v>2022</v>
      </c>
      <c r="D191" s="1" t="s">
        <v>27</v>
      </c>
      <c r="E191" s="1" t="s">
        <v>118</v>
      </c>
      <c r="F191" s="8">
        <v>22.1</v>
      </c>
      <c r="G191" s="8">
        <v>59.9</v>
      </c>
      <c r="H191" s="183">
        <v>46.8</v>
      </c>
    </row>
    <row r="192" spans="1:9" x14ac:dyDescent="0.25">
      <c r="A192" t="s">
        <v>70</v>
      </c>
      <c r="B192">
        <v>1</v>
      </c>
      <c r="C192">
        <v>2023</v>
      </c>
      <c r="D192" s="1" t="s">
        <v>27</v>
      </c>
      <c r="E192" s="1" t="s">
        <v>118</v>
      </c>
      <c r="F192" s="8">
        <v>21.3</v>
      </c>
      <c r="G192" s="8">
        <v>60</v>
      </c>
      <c r="H192" s="8">
        <v>47.9</v>
      </c>
    </row>
    <row r="193" spans="1:9" x14ac:dyDescent="0.25">
      <c r="A193" t="s">
        <v>72</v>
      </c>
      <c r="B193">
        <v>3</v>
      </c>
      <c r="C193">
        <v>2023</v>
      </c>
      <c r="D193" s="1" t="s">
        <v>27</v>
      </c>
      <c r="E193" s="1" t="s">
        <v>118</v>
      </c>
      <c r="F193" s="8">
        <v>22</v>
      </c>
      <c r="G193" s="8">
        <v>60.4</v>
      </c>
      <c r="H193" s="8">
        <v>52.4</v>
      </c>
    </row>
    <row r="194" spans="1:9" x14ac:dyDescent="0.25">
      <c r="A194" t="s">
        <v>132</v>
      </c>
      <c r="B194">
        <v>5</v>
      </c>
      <c r="C194">
        <v>2023</v>
      </c>
      <c r="D194" s="1" t="s">
        <v>27</v>
      </c>
      <c r="E194" s="1" t="s">
        <v>118</v>
      </c>
      <c r="F194" s="8">
        <v>22.2</v>
      </c>
      <c r="G194" s="8">
        <v>60.4</v>
      </c>
      <c r="H194" s="8">
        <v>53.4</v>
      </c>
    </row>
    <row r="195" spans="1:9" x14ac:dyDescent="0.25">
      <c r="A195" t="s">
        <v>64</v>
      </c>
      <c r="B195">
        <v>7</v>
      </c>
      <c r="C195">
        <v>2023</v>
      </c>
      <c r="D195" s="1" t="s">
        <v>27</v>
      </c>
      <c r="E195" s="1" t="s">
        <v>118</v>
      </c>
      <c r="F195" s="8">
        <v>21.5</v>
      </c>
      <c r="G195" s="8">
        <v>60.4</v>
      </c>
      <c r="H195" s="8">
        <v>54.8</v>
      </c>
    </row>
    <row r="196" spans="1:9" x14ac:dyDescent="0.25">
      <c r="A196" t="s">
        <v>65</v>
      </c>
      <c r="B196">
        <v>9</v>
      </c>
      <c r="C196">
        <v>2023</v>
      </c>
      <c r="D196" s="1" t="s">
        <v>27</v>
      </c>
      <c r="E196" s="1" t="s">
        <v>118</v>
      </c>
      <c r="F196" s="8">
        <v>19.600000000000001</v>
      </c>
      <c r="G196" s="8">
        <v>59.2</v>
      </c>
      <c r="H196" s="8">
        <v>57.8</v>
      </c>
    </row>
    <row r="197" spans="1:9" x14ac:dyDescent="0.25">
      <c r="A197" t="s">
        <v>49</v>
      </c>
      <c r="B197">
        <v>6</v>
      </c>
      <c r="C197">
        <v>2022</v>
      </c>
      <c r="D197" s="1" t="s">
        <v>58</v>
      </c>
      <c r="E197" s="1" t="s">
        <v>119</v>
      </c>
      <c r="F197" s="8">
        <v>35.6</v>
      </c>
      <c r="G197" s="8">
        <v>51.2</v>
      </c>
      <c r="H197" s="8">
        <v>43.6</v>
      </c>
    </row>
    <row r="198" spans="1:9" x14ac:dyDescent="0.25">
      <c r="A198" t="s">
        <v>64</v>
      </c>
      <c r="B198">
        <v>7</v>
      </c>
      <c r="C198">
        <v>2022</v>
      </c>
      <c r="D198" s="1" t="s">
        <v>58</v>
      </c>
      <c r="E198" s="1" t="s">
        <v>119</v>
      </c>
      <c r="F198" s="8">
        <v>32.299999999999997</v>
      </c>
      <c r="G198" s="8">
        <v>48</v>
      </c>
      <c r="H198" s="8">
        <v>39.5</v>
      </c>
    </row>
    <row r="199" spans="1:9" x14ac:dyDescent="0.25">
      <c r="A199" t="s">
        <v>67</v>
      </c>
      <c r="B199">
        <v>11</v>
      </c>
      <c r="C199">
        <v>2022</v>
      </c>
      <c r="D199" s="1" t="s">
        <v>58</v>
      </c>
      <c r="E199" s="1" t="s">
        <v>119</v>
      </c>
      <c r="F199" s="8">
        <v>31.8</v>
      </c>
      <c r="G199" s="8">
        <v>47.4</v>
      </c>
      <c r="H199" s="8">
        <v>40.1</v>
      </c>
    </row>
    <row r="200" spans="1:9" x14ac:dyDescent="0.25">
      <c r="A200" t="s">
        <v>65</v>
      </c>
      <c r="B200">
        <v>9</v>
      </c>
      <c r="C200">
        <v>2022</v>
      </c>
      <c r="D200" s="1" t="s">
        <v>58</v>
      </c>
      <c r="E200" s="1" t="s">
        <v>119</v>
      </c>
      <c r="F200" s="8">
        <v>32.1</v>
      </c>
      <c r="G200" s="8">
        <v>47.9</v>
      </c>
      <c r="H200" s="183">
        <v>45.1</v>
      </c>
    </row>
    <row r="201" spans="1:9" x14ac:dyDescent="0.25">
      <c r="A201" t="s">
        <v>70</v>
      </c>
      <c r="B201">
        <v>1</v>
      </c>
      <c r="C201">
        <v>2023</v>
      </c>
      <c r="D201" s="1" t="s">
        <v>58</v>
      </c>
      <c r="E201" s="1" t="s">
        <v>119</v>
      </c>
      <c r="F201" s="8">
        <v>31.7</v>
      </c>
      <c r="G201" s="8">
        <v>48.8</v>
      </c>
      <c r="H201" s="8">
        <v>41.1</v>
      </c>
    </row>
    <row r="202" spans="1:9" x14ac:dyDescent="0.25">
      <c r="A202" t="s">
        <v>72</v>
      </c>
      <c r="B202">
        <v>3</v>
      </c>
      <c r="C202">
        <v>2023</v>
      </c>
      <c r="D202" s="1" t="s">
        <v>58</v>
      </c>
      <c r="E202" s="1" t="s">
        <v>119</v>
      </c>
      <c r="F202" s="8">
        <v>32.5</v>
      </c>
      <c r="G202" s="8">
        <v>49.8</v>
      </c>
      <c r="H202" s="8">
        <v>43.4</v>
      </c>
      <c r="I202" t="s">
        <v>73</v>
      </c>
    </row>
    <row r="203" spans="1:9" x14ac:dyDescent="0.25">
      <c r="A203" t="s">
        <v>132</v>
      </c>
      <c r="B203">
        <v>5</v>
      </c>
      <c r="C203">
        <v>2023</v>
      </c>
      <c r="D203" s="1" t="s">
        <v>58</v>
      </c>
      <c r="E203" s="1" t="s">
        <v>119</v>
      </c>
      <c r="F203" s="8">
        <v>32.1</v>
      </c>
      <c r="G203" s="8" t="s">
        <v>17</v>
      </c>
      <c r="H203" s="8">
        <v>44</v>
      </c>
      <c r="I203" t="s">
        <v>134</v>
      </c>
    </row>
    <row r="204" spans="1:9" x14ac:dyDescent="0.25">
      <c r="A204" t="s">
        <v>64</v>
      </c>
      <c r="B204">
        <v>7</v>
      </c>
      <c r="C204">
        <v>2023</v>
      </c>
      <c r="D204" s="1" t="s">
        <v>58</v>
      </c>
      <c r="E204" s="1" t="s">
        <v>119</v>
      </c>
      <c r="F204" s="8">
        <v>32</v>
      </c>
      <c r="G204" s="8" t="s">
        <v>17</v>
      </c>
      <c r="H204" s="8">
        <v>45.9</v>
      </c>
      <c r="I204" t="s">
        <v>139</v>
      </c>
    </row>
    <row r="205" spans="1:9" x14ac:dyDescent="0.25">
      <c r="A205" t="s">
        <v>65</v>
      </c>
      <c r="B205">
        <v>9</v>
      </c>
      <c r="C205">
        <v>2023</v>
      </c>
      <c r="D205" s="1" t="s">
        <v>58</v>
      </c>
      <c r="E205" s="1" t="s">
        <v>119</v>
      </c>
      <c r="F205" s="8">
        <v>31</v>
      </c>
      <c r="G205" s="8" t="s">
        <v>17</v>
      </c>
      <c r="H205" s="8">
        <v>46.4</v>
      </c>
    </row>
    <row r="206" spans="1:9" x14ac:dyDescent="0.25">
      <c r="A206" t="s">
        <v>65</v>
      </c>
      <c r="B206">
        <v>9</v>
      </c>
      <c r="C206">
        <v>2022</v>
      </c>
      <c r="D206" s="1" t="s">
        <v>57</v>
      </c>
      <c r="E206" s="1" t="s">
        <v>119</v>
      </c>
      <c r="F206" s="8">
        <v>28.6</v>
      </c>
      <c r="G206" s="8">
        <v>42.5</v>
      </c>
      <c r="H206" s="183">
        <v>57.5</v>
      </c>
    </row>
    <row r="207" spans="1:9" x14ac:dyDescent="0.25">
      <c r="A207" t="s">
        <v>49</v>
      </c>
      <c r="B207">
        <v>6</v>
      </c>
      <c r="C207">
        <v>2022</v>
      </c>
      <c r="D207" s="1" t="s">
        <v>57</v>
      </c>
      <c r="E207" s="1" t="s">
        <v>119</v>
      </c>
      <c r="F207" s="8">
        <v>30.099999999999998</v>
      </c>
      <c r="G207" s="8">
        <v>46.9</v>
      </c>
      <c r="H207" s="8">
        <v>59.199999999999996</v>
      </c>
    </row>
    <row r="208" spans="1:9" x14ac:dyDescent="0.25">
      <c r="A208" t="s">
        <v>64</v>
      </c>
      <c r="B208">
        <v>7</v>
      </c>
      <c r="C208">
        <v>2022</v>
      </c>
      <c r="D208" s="1" t="s">
        <v>57</v>
      </c>
      <c r="E208" s="1" t="s">
        <v>119</v>
      </c>
      <c r="F208" s="8">
        <v>28.2</v>
      </c>
      <c r="G208" s="8">
        <v>44.5</v>
      </c>
      <c r="H208" s="8">
        <v>55.9</v>
      </c>
    </row>
    <row r="209" spans="1:8" x14ac:dyDescent="0.25">
      <c r="A209" t="s">
        <v>67</v>
      </c>
      <c r="B209">
        <v>11</v>
      </c>
      <c r="C209">
        <v>2022</v>
      </c>
      <c r="D209" s="1" t="s">
        <v>57</v>
      </c>
      <c r="E209" s="1" t="s">
        <v>119</v>
      </c>
      <c r="F209" s="8">
        <v>28.5</v>
      </c>
      <c r="G209" s="8">
        <v>43</v>
      </c>
      <c r="H209" s="8">
        <v>58.1</v>
      </c>
    </row>
    <row r="210" spans="1:8" x14ac:dyDescent="0.25">
      <c r="A210" t="s">
        <v>70</v>
      </c>
      <c r="B210">
        <v>1</v>
      </c>
      <c r="C210">
        <v>2023</v>
      </c>
      <c r="D210" s="1" t="s">
        <v>57</v>
      </c>
      <c r="E210" s="1" t="s">
        <v>119</v>
      </c>
      <c r="F210" s="8">
        <v>28.6</v>
      </c>
      <c r="G210" s="8">
        <v>43.6</v>
      </c>
      <c r="H210" s="8">
        <v>58.6</v>
      </c>
    </row>
    <row r="211" spans="1:8" x14ac:dyDescent="0.25">
      <c r="A211" t="s">
        <v>72</v>
      </c>
      <c r="B211">
        <v>3</v>
      </c>
      <c r="C211">
        <v>2023</v>
      </c>
      <c r="D211" s="1" t="s">
        <v>57</v>
      </c>
      <c r="E211" s="1" t="s">
        <v>119</v>
      </c>
      <c r="F211" s="8">
        <v>28.5</v>
      </c>
      <c r="G211" s="8">
        <v>44.2</v>
      </c>
      <c r="H211" s="8">
        <v>61.6</v>
      </c>
    </row>
    <row r="212" spans="1:8" x14ac:dyDescent="0.25">
      <c r="A212" t="s">
        <v>132</v>
      </c>
      <c r="B212">
        <v>5</v>
      </c>
      <c r="C212">
        <v>2023</v>
      </c>
      <c r="D212" s="1" t="s">
        <v>57</v>
      </c>
      <c r="E212" s="1" t="s">
        <v>119</v>
      </c>
      <c r="F212" s="8">
        <v>28.5</v>
      </c>
      <c r="G212" s="8">
        <v>45.5</v>
      </c>
      <c r="H212" s="8">
        <v>61.6</v>
      </c>
    </row>
    <row r="213" spans="1:8" x14ac:dyDescent="0.25">
      <c r="A213" t="s">
        <v>64</v>
      </c>
      <c r="B213">
        <v>7</v>
      </c>
      <c r="C213">
        <v>2023</v>
      </c>
      <c r="D213" s="1" t="s">
        <v>57</v>
      </c>
      <c r="E213" s="1" t="s">
        <v>119</v>
      </c>
      <c r="F213" s="8">
        <v>27.1</v>
      </c>
      <c r="G213" s="8">
        <v>44.6</v>
      </c>
      <c r="H213" s="8">
        <v>62.1</v>
      </c>
    </row>
    <row r="214" spans="1:8" x14ac:dyDescent="0.25">
      <c r="A214" t="s">
        <v>65</v>
      </c>
      <c r="B214">
        <v>9</v>
      </c>
      <c r="C214">
        <v>2023</v>
      </c>
      <c r="D214" s="1" t="s">
        <v>57</v>
      </c>
      <c r="E214" s="1" t="s">
        <v>119</v>
      </c>
      <c r="F214" s="8">
        <v>26</v>
      </c>
      <c r="G214" s="8">
        <v>45.6</v>
      </c>
      <c r="H214" s="8">
        <v>63.5</v>
      </c>
    </row>
    <row r="215" spans="1:8" x14ac:dyDescent="0.25">
      <c r="A215" t="s">
        <v>65</v>
      </c>
      <c r="B215">
        <v>9</v>
      </c>
      <c r="C215">
        <v>2022</v>
      </c>
      <c r="D215" s="1" t="s">
        <v>56</v>
      </c>
      <c r="E215" s="1" t="s">
        <v>119</v>
      </c>
      <c r="F215" s="8">
        <v>23.7</v>
      </c>
      <c r="G215" s="8">
        <v>45.2</v>
      </c>
      <c r="H215" s="183">
        <v>54.6</v>
      </c>
    </row>
    <row r="216" spans="1:8" x14ac:dyDescent="0.25">
      <c r="A216" t="s">
        <v>49</v>
      </c>
      <c r="B216">
        <v>6</v>
      </c>
      <c r="C216">
        <v>2022</v>
      </c>
      <c r="D216" s="1" t="s">
        <v>56</v>
      </c>
      <c r="E216" s="1" t="s">
        <v>119</v>
      </c>
      <c r="F216" s="8">
        <v>26</v>
      </c>
      <c r="G216" s="8">
        <v>49.9</v>
      </c>
      <c r="H216" s="8">
        <v>57.199999999999996</v>
      </c>
    </row>
    <row r="217" spans="1:8" x14ac:dyDescent="0.25">
      <c r="A217" t="s">
        <v>64</v>
      </c>
      <c r="B217">
        <v>7</v>
      </c>
      <c r="C217">
        <v>2022</v>
      </c>
      <c r="D217" s="1" t="s">
        <v>56</v>
      </c>
      <c r="E217" s="1" t="s">
        <v>119</v>
      </c>
      <c r="F217" s="8">
        <v>23.9</v>
      </c>
      <c r="G217" s="8">
        <v>47.5</v>
      </c>
      <c r="H217" s="8">
        <v>54.2</v>
      </c>
    </row>
    <row r="218" spans="1:8" x14ac:dyDescent="0.25">
      <c r="A218" t="s">
        <v>67</v>
      </c>
      <c r="B218">
        <v>11</v>
      </c>
      <c r="C218">
        <v>2022</v>
      </c>
      <c r="D218" s="1" t="s">
        <v>56</v>
      </c>
      <c r="E218" s="1" t="s">
        <v>119</v>
      </c>
      <c r="F218" s="8">
        <v>23.5</v>
      </c>
      <c r="G218" s="8">
        <v>45.1</v>
      </c>
      <c r="H218" s="8">
        <v>55.7</v>
      </c>
    </row>
    <row r="219" spans="1:8" x14ac:dyDescent="0.25">
      <c r="A219" t="s">
        <v>70</v>
      </c>
      <c r="B219">
        <v>1</v>
      </c>
      <c r="C219">
        <v>2023</v>
      </c>
      <c r="D219" s="1" t="s">
        <v>56</v>
      </c>
      <c r="E219" s="1" t="s">
        <v>119</v>
      </c>
      <c r="F219" s="8">
        <v>23.5</v>
      </c>
      <c r="G219" s="8">
        <v>45.6</v>
      </c>
      <c r="H219" s="8">
        <v>55.7</v>
      </c>
    </row>
    <row r="220" spans="1:8" x14ac:dyDescent="0.25">
      <c r="A220" t="s">
        <v>72</v>
      </c>
      <c r="B220">
        <v>3</v>
      </c>
      <c r="C220">
        <v>2023</v>
      </c>
      <c r="D220" s="1" t="s">
        <v>56</v>
      </c>
      <c r="E220" s="1" t="s">
        <v>119</v>
      </c>
      <c r="F220" s="8">
        <v>23.5</v>
      </c>
      <c r="G220" s="8">
        <v>47.9</v>
      </c>
      <c r="H220" s="8">
        <v>56.1</v>
      </c>
    </row>
    <row r="221" spans="1:8" x14ac:dyDescent="0.25">
      <c r="A221" t="s">
        <v>132</v>
      </c>
      <c r="B221">
        <v>5</v>
      </c>
      <c r="C221">
        <v>2023</v>
      </c>
      <c r="D221" s="1" t="s">
        <v>56</v>
      </c>
      <c r="E221" s="1" t="s">
        <v>119</v>
      </c>
      <c r="F221" s="8">
        <v>23.7</v>
      </c>
      <c r="G221" s="8">
        <v>47.2</v>
      </c>
      <c r="H221" s="8">
        <v>56.8</v>
      </c>
    </row>
    <row r="222" spans="1:8" x14ac:dyDescent="0.25">
      <c r="A222" t="s">
        <v>64</v>
      </c>
      <c r="B222">
        <v>7</v>
      </c>
      <c r="C222">
        <v>2023</v>
      </c>
      <c r="D222" s="1" t="s">
        <v>56</v>
      </c>
      <c r="E222" s="1" t="s">
        <v>119</v>
      </c>
      <c r="F222" s="8">
        <v>23.5</v>
      </c>
      <c r="G222" s="8">
        <v>45.4</v>
      </c>
      <c r="H222" s="8">
        <v>57.9</v>
      </c>
    </row>
    <row r="223" spans="1:8" x14ac:dyDescent="0.25">
      <c r="A223" t="s">
        <v>65</v>
      </c>
      <c r="B223">
        <v>9</v>
      </c>
      <c r="C223">
        <v>2023</v>
      </c>
      <c r="D223" s="1" t="s">
        <v>56</v>
      </c>
      <c r="E223" s="1" t="s">
        <v>119</v>
      </c>
      <c r="F223" s="8">
        <v>22.7</v>
      </c>
      <c r="G223" s="8">
        <v>45.2</v>
      </c>
      <c r="H223" s="8">
        <v>58.4</v>
      </c>
    </row>
    <row r="224" spans="1:8" x14ac:dyDescent="0.25">
      <c r="A224" t="s">
        <v>65</v>
      </c>
      <c r="B224">
        <v>9</v>
      </c>
      <c r="C224">
        <v>2022</v>
      </c>
      <c r="D224" s="1" t="s">
        <v>20</v>
      </c>
      <c r="E224" s="1" t="s">
        <v>119</v>
      </c>
      <c r="F224" s="8">
        <v>27.2</v>
      </c>
      <c r="G224" s="8">
        <v>50.2</v>
      </c>
      <c r="H224" s="183">
        <v>64.099999999999994</v>
      </c>
    </row>
    <row r="225" spans="1:8" x14ac:dyDescent="0.25">
      <c r="A225" t="s">
        <v>7</v>
      </c>
      <c r="B225">
        <v>4</v>
      </c>
      <c r="C225">
        <v>2022</v>
      </c>
      <c r="D225" s="1" t="s">
        <v>20</v>
      </c>
      <c r="E225" s="1" t="s">
        <v>119</v>
      </c>
      <c r="F225" s="8">
        <v>26.2</v>
      </c>
      <c r="G225" s="8">
        <v>48.7</v>
      </c>
      <c r="H225" s="8">
        <v>46.9</v>
      </c>
    </row>
    <row r="226" spans="1:8" x14ac:dyDescent="0.25">
      <c r="A226" t="s">
        <v>49</v>
      </c>
      <c r="B226">
        <v>6</v>
      </c>
      <c r="C226">
        <v>2022</v>
      </c>
      <c r="D226" s="1" t="s">
        <v>20</v>
      </c>
      <c r="E226" s="1" t="s">
        <v>119</v>
      </c>
      <c r="F226" s="8">
        <v>26.2</v>
      </c>
      <c r="G226" s="8">
        <v>48.7</v>
      </c>
      <c r="H226" s="8">
        <v>46.9</v>
      </c>
    </row>
    <row r="227" spans="1:8" x14ac:dyDescent="0.25">
      <c r="A227" t="s">
        <v>64</v>
      </c>
      <c r="B227">
        <v>7</v>
      </c>
      <c r="C227">
        <v>2022</v>
      </c>
      <c r="D227" s="1" t="s">
        <v>20</v>
      </c>
      <c r="E227" s="1" t="s">
        <v>119</v>
      </c>
      <c r="F227" s="8">
        <v>27.5</v>
      </c>
      <c r="G227" s="8">
        <v>51.3</v>
      </c>
      <c r="H227" s="8">
        <v>62.4</v>
      </c>
    </row>
    <row r="228" spans="1:8" x14ac:dyDescent="0.25">
      <c r="A228" t="s">
        <v>67</v>
      </c>
      <c r="B228">
        <v>11</v>
      </c>
      <c r="C228">
        <v>2022</v>
      </c>
      <c r="D228" s="1" t="s">
        <v>20</v>
      </c>
      <c r="E228" s="1" t="s">
        <v>119</v>
      </c>
      <c r="F228" s="8">
        <v>28</v>
      </c>
      <c r="G228" s="8">
        <v>54.2</v>
      </c>
      <c r="H228" s="8">
        <v>50.1</v>
      </c>
    </row>
    <row r="229" spans="1:8" x14ac:dyDescent="0.25">
      <c r="A229" t="s">
        <v>70</v>
      </c>
      <c r="B229">
        <v>1</v>
      </c>
      <c r="C229">
        <v>2023</v>
      </c>
      <c r="D229" s="1" t="s">
        <v>20</v>
      </c>
      <c r="E229" s="1" t="s">
        <v>119</v>
      </c>
      <c r="F229" s="8">
        <v>26.9</v>
      </c>
      <c r="G229" s="8">
        <v>51.4</v>
      </c>
      <c r="H229" s="8">
        <v>63.1</v>
      </c>
    </row>
    <row r="230" spans="1:8" x14ac:dyDescent="0.25">
      <c r="A230" t="s">
        <v>72</v>
      </c>
      <c r="B230">
        <v>3</v>
      </c>
      <c r="C230">
        <v>2023</v>
      </c>
      <c r="D230" s="1" t="s">
        <v>20</v>
      </c>
      <c r="E230" s="1" t="s">
        <v>119</v>
      </c>
      <c r="F230" s="8">
        <v>26.5</v>
      </c>
      <c r="G230" s="8">
        <v>51.8</v>
      </c>
      <c r="H230" s="8">
        <v>64.599999999999994</v>
      </c>
    </row>
    <row r="231" spans="1:8" x14ac:dyDescent="0.25">
      <c r="A231" t="s">
        <v>132</v>
      </c>
      <c r="B231">
        <v>5</v>
      </c>
      <c r="C231">
        <v>2023</v>
      </c>
      <c r="D231" s="1" t="s">
        <v>20</v>
      </c>
      <c r="E231" s="1" t="s">
        <v>119</v>
      </c>
      <c r="F231" s="8">
        <v>26.5</v>
      </c>
      <c r="G231" s="8">
        <v>51.1</v>
      </c>
      <c r="H231" s="8">
        <v>64.400000000000006</v>
      </c>
    </row>
    <row r="232" spans="1:8" x14ac:dyDescent="0.25">
      <c r="A232" t="s">
        <v>64</v>
      </c>
      <c r="B232">
        <v>7</v>
      </c>
      <c r="C232">
        <v>2023</v>
      </c>
      <c r="D232" s="1" t="s">
        <v>20</v>
      </c>
      <c r="E232" s="1" t="s">
        <v>119</v>
      </c>
      <c r="F232" s="8">
        <v>26.4</v>
      </c>
      <c r="G232" s="8">
        <v>51.3</v>
      </c>
      <c r="H232" s="8">
        <v>65.099999999999994</v>
      </c>
    </row>
    <row r="233" spans="1:8" x14ac:dyDescent="0.25">
      <c r="A233" t="s">
        <v>65</v>
      </c>
      <c r="B233">
        <v>9</v>
      </c>
      <c r="C233">
        <v>2023</v>
      </c>
      <c r="D233" s="1" t="s">
        <v>20</v>
      </c>
      <c r="E233" s="1" t="s">
        <v>119</v>
      </c>
      <c r="F233" s="8">
        <v>25.3</v>
      </c>
      <c r="G233" s="8">
        <v>50.7</v>
      </c>
      <c r="H233" s="8">
        <v>67.599999999999994</v>
      </c>
    </row>
    <row r="234" spans="1:8" x14ac:dyDescent="0.25">
      <c r="A234" t="s">
        <v>65</v>
      </c>
      <c r="B234">
        <v>9</v>
      </c>
      <c r="C234">
        <v>2022</v>
      </c>
      <c r="D234" s="1" t="s">
        <v>24</v>
      </c>
      <c r="E234" s="1" t="s">
        <v>119</v>
      </c>
      <c r="F234" s="8">
        <v>26.7</v>
      </c>
      <c r="G234" s="8">
        <v>46.3</v>
      </c>
      <c r="H234" s="183">
        <v>45.9</v>
      </c>
    </row>
    <row r="235" spans="1:8" x14ac:dyDescent="0.25">
      <c r="A235" t="s">
        <v>7</v>
      </c>
      <c r="B235">
        <v>4</v>
      </c>
      <c r="C235">
        <v>2022</v>
      </c>
      <c r="D235" s="1" t="s">
        <v>24</v>
      </c>
      <c r="E235" s="1" t="s">
        <v>119</v>
      </c>
      <c r="F235" s="8">
        <v>30</v>
      </c>
      <c r="G235" s="8">
        <v>51.5</v>
      </c>
      <c r="H235" s="8">
        <v>48.5</v>
      </c>
    </row>
    <row r="236" spans="1:8" x14ac:dyDescent="0.25">
      <c r="A236" t="s">
        <v>49</v>
      </c>
      <c r="B236">
        <v>6</v>
      </c>
      <c r="C236">
        <v>2022</v>
      </c>
      <c r="D236" s="1" t="s">
        <v>24</v>
      </c>
      <c r="E236" s="1" t="s">
        <v>119</v>
      </c>
      <c r="F236" s="8">
        <v>27.900000000000002</v>
      </c>
      <c r="G236" s="8">
        <v>48.699999999999996</v>
      </c>
      <c r="H236" s="8">
        <v>45.9</v>
      </c>
    </row>
    <row r="237" spans="1:8" x14ac:dyDescent="0.25">
      <c r="A237" t="s">
        <v>64</v>
      </c>
      <c r="B237">
        <v>7</v>
      </c>
      <c r="C237">
        <v>2022</v>
      </c>
      <c r="D237" s="1" t="s">
        <v>24</v>
      </c>
      <c r="E237" s="1" t="s">
        <v>119</v>
      </c>
      <c r="F237" s="8">
        <v>27.2</v>
      </c>
      <c r="G237" s="8">
        <v>47.8</v>
      </c>
      <c r="H237" s="8">
        <v>44.9</v>
      </c>
    </row>
    <row r="238" spans="1:8" x14ac:dyDescent="0.25">
      <c r="A238" t="s">
        <v>67</v>
      </c>
      <c r="B238">
        <v>11</v>
      </c>
      <c r="C238">
        <v>2022</v>
      </c>
      <c r="D238" s="1" t="s">
        <v>24</v>
      </c>
      <c r="E238" s="1" t="s">
        <v>119</v>
      </c>
      <c r="F238" s="8">
        <v>26.4</v>
      </c>
      <c r="G238" s="8">
        <v>46</v>
      </c>
      <c r="H238" s="8">
        <v>45.6</v>
      </c>
    </row>
    <row r="239" spans="1:8" x14ac:dyDescent="0.25">
      <c r="A239" t="s">
        <v>70</v>
      </c>
      <c r="B239">
        <v>1</v>
      </c>
      <c r="C239">
        <v>2023</v>
      </c>
      <c r="D239" s="1" t="s">
        <v>24</v>
      </c>
      <c r="E239" s="1" t="s">
        <v>119</v>
      </c>
      <c r="F239" s="8">
        <v>26.4</v>
      </c>
      <c r="G239" s="8">
        <v>45.9</v>
      </c>
      <c r="H239" s="8">
        <v>47.7</v>
      </c>
    </row>
    <row r="240" spans="1:8" x14ac:dyDescent="0.25">
      <c r="A240" t="s">
        <v>72</v>
      </c>
      <c r="B240">
        <v>3</v>
      </c>
      <c r="C240">
        <v>2023</v>
      </c>
      <c r="D240" s="1" t="s">
        <v>24</v>
      </c>
      <c r="E240" s="1" t="s">
        <v>119</v>
      </c>
      <c r="F240" s="8">
        <v>28.4</v>
      </c>
      <c r="G240" s="8">
        <v>47.7</v>
      </c>
      <c r="H240" s="8">
        <v>50</v>
      </c>
    </row>
    <row r="241" spans="1:8" x14ac:dyDescent="0.25">
      <c r="A241" t="s">
        <v>132</v>
      </c>
      <c r="B241">
        <v>5</v>
      </c>
      <c r="C241">
        <v>2023</v>
      </c>
      <c r="D241" s="1" t="s">
        <v>24</v>
      </c>
      <c r="E241" s="1" t="s">
        <v>119</v>
      </c>
      <c r="F241" s="8">
        <v>27.6</v>
      </c>
      <c r="G241" s="8">
        <v>47.1</v>
      </c>
      <c r="H241" s="8">
        <v>51.1</v>
      </c>
    </row>
    <row r="242" spans="1:8" x14ac:dyDescent="0.25">
      <c r="A242" t="s">
        <v>64</v>
      </c>
      <c r="B242">
        <v>7</v>
      </c>
      <c r="C242">
        <v>2023</v>
      </c>
      <c r="D242" s="1" t="s">
        <v>24</v>
      </c>
      <c r="E242" s="1" t="s">
        <v>119</v>
      </c>
      <c r="F242" s="8">
        <v>27.8</v>
      </c>
      <c r="G242" s="8">
        <v>48</v>
      </c>
      <c r="H242" s="8">
        <v>52.3</v>
      </c>
    </row>
    <row r="243" spans="1:8" x14ac:dyDescent="0.25">
      <c r="A243" t="s">
        <v>65</v>
      </c>
      <c r="B243">
        <v>9</v>
      </c>
      <c r="C243">
        <v>2023</v>
      </c>
      <c r="D243" s="1" t="s">
        <v>24</v>
      </c>
      <c r="E243" s="1" t="s">
        <v>119</v>
      </c>
      <c r="F243" s="8">
        <v>27.4</v>
      </c>
      <c r="G243" s="8">
        <v>48</v>
      </c>
      <c r="H243" s="8">
        <v>52.6</v>
      </c>
    </row>
    <row r="244" spans="1:8" x14ac:dyDescent="0.25">
      <c r="A244" t="s">
        <v>65</v>
      </c>
      <c r="B244">
        <v>9</v>
      </c>
      <c r="C244">
        <v>2022</v>
      </c>
      <c r="D244" s="1" t="s">
        <v>23</v>
      </c>
      <c r="E244" s="1" t="s">
        <v>119</v>
      </c>
      <c r="F244" s="8">
        <v>25.9</v>
      </c>
      <c r="G244" s="8">
        <v>48.5</v>
      </c>
      <c r="H244" s="183">
        <v>42.1</v>
      </c>
    </row>
    <row r="245" spans="1:8" x14ac:dyDescent="0.25">
      <c r="A245" t="s">
        <v>7</v>
      </c>
      <c r="B245">
        <v>4</v>
      </c>
      <c r="C245">
        <v>2022</v>
      </c>
      <c r="D245" s="1" t="s">
        <v>23</v>
      </c>
      <c r="E245" s="1" t="s">
        <v>119</v>
      </c>
      <c r="F245" s="8">
        <v>28.9</v>
      </c>
      <c r="G245" s="8">
        <v>52.1</v>
      </c>
      <c r="H245" s="8">
        <v>45.2</v>
      </c>
    </row>
    <row r="246" spans="1:8" x14ac:dyDescent="0.25">
      <c r="A246" t="s">
        <v>49</v>
      </c>
      <c r="B246">
        <v>6</v>
      </c>
      <c r="C246">
        <v>2022</v>
      </c>
      <c r="D246" s="1" t="s">
        <v>23</v>
      </c>
      <c r="E246" s="1" t="s">
        <v>119</v>
      </c>
      <c r="F246" s="8">
        <v>24.6</v>
      </c>
      <c r="G246" s="8">
        <v>49.2</v>
      </c>
      <c r="H246" s="8">
        <v>42.4</v>
      </c>
    </row>
    <row r="247" spans="1:8" x14ac:dyDescent="0.25">
      <c r="A247" t="s">
        <v>64</v>
      </c>
      <c r="B247">
        <v>7</v>
      </c>
      <c r="C247">
        <v>2022</v>
      </c>
      <c r="D247" s="1" t="s">
        <v>23</v>
      </c>
      <c r="E247" s="1" t="s">
        <v>119</v>
      </c>
      <c r="F247" s="8">
        <v>26.4</v>
      </c>
      <c r="G247" s="8">
        <v>48.7</v>
      </c>
      <c r="H247" s="8">
        <v>39.299999999999997</v>
      </c>
    </row>
    <row r="248" spans="1:8" x14ac:dyDescent="0.25">
      <c r="A248" t="s">
        <v>67</v>
      </c>
      <c r="B248">
        <v>11</v>
      </c>
      <c r="C248">
        <v>2022</v>
      </c>
      <c r="D248" s="1" t="s">
        <v>23</v>
      </c>
      <c r="E248" s="1" t="s">
        <v>119</v>
      </c>
      <c r="F248" s="8">
        <v>24.5</v>
      </c>
      <c r="G248" s="8">
        <v>48.4</v>
      </c>
      <c r="H248" s="8">
        <v>41.3</v>
      </c>
    </row>
    <row r="249" spans="1:8" x14ac:dyDescent="0.25">
      <c r="A249" t="s">
        <v>70</v>
      </c>
      <c r="B249">
        <v>1</v>
      </c>
      <c r="C249">
        <v>2023</v>
      </c>
      <c r="D249" s="1" t="s">
        <v>23</v>
      </c>
      <c r="E249" s="1" t="s">
        <v>119</v>
      </c>
      <c r="F249" s="8">
        <v>24.8</v>
      </c>
      <c r="G249" s="8">
        <v>48.4</v>
      </c>
      <c r="H249" s="8">
        <v>43.8</v>
      </c>
    </row>
    <row r="250" spans="1:8" x14ac:dyDescent="0.25">
      <c r="A250" t="s">
        <v>72</v>
      </c>
      <c r="B250">
        <v>3</v>
      </c>
      <c r="C250">
        <v>2023</v>
      </c>
      <c r="D250" s="1" t="s">
        <v>23</v>
      </c>
      <c r="E250" s="1" t="s">
        <v>119</v>
      </c>
      <c r="F250" s="8">
        <v>26.1</v>
      </c>
      <c r="G250" s="8">
        <v>48.4</v>
      </c>
      <c r="H250" s="8">
        <v>45.1</v>
      </c>
    </row>
    <row r="251" spans="1:8" x14ac:dyDescent="0.25">
      <c r="A251" t="s">
        <v>132</v>
      </c>
      <c r="B251">
        <v>5</v>
      </c>
      <c r="C251">
        <v>2023</v>
      </c>
      <c r="D251" s="1" t="s">
        <v>23</v>
      </c>
      <c r="E251" s="1" t="s">
        <v>119</v>
      </c>
      <c r="F251" s="8">
        <v>24.2</v>
      </c>
      <c r="G251" s="8">
        <v>47.7</v>
      </c>
      <c r="H251" s="8">
        <v>44.6</v>
      </c>
    </row>
    <row r="252" spans="1:8" x14ac:dyDescent="0.25">
      <c r="A252" t="s">
        <v>64</v>
      </c>
      <c r="B252">
        <v>7</v>
      </c>
      <c r="C252">
        <v>2023</v>
      </c>
      <c r="D252" s="1" t="s">
        <v>23</v>
      </c>
      <c r="E252" s="1" t="s">
        <v>119</v>
      </c>
      <c r="F252" s="8">
        <v>24.8</v>
      </c>
      <c r="G252" s="8">
        <v>47.8</v>
      </c>
      <c r="H252" s="8">
        <v>44.8</v>
      </c>
    </row>
    <row r="253" spans="1:8" x14ac:dyDescent="0.25">
      <c r="A253" t="s">
        <v>65</v>
      </c>
      <c r="B253">
        <v>9</v>
      </c>
      <c r="C253">
        <v>2023</v>
      </c>
      <c r="D253" s="1" t="s">
        <v>23</v>
      </c>
      <c r="E253" s="1" t="s">
        <v>119</v>
      </c>
      <c r="F253" s="8">
        <v>22.4</v>
      </c>
      <c r="G253" s="8">
        <v>46.1</v>
      </c>
      <c r="H253" s="8">
        <v>45.9</v>
      </c>
    </row>
    <row r="254" spans="1:8" x14ac:dyDescent="0.25">
      <c r="A254" t="s">
        <v>65</v>
      </c>
      <c r="B254">
        <v>9</v>
      </c>
      <c r="C254">
        <v>2022</v>
      </c>
      <c r="D254" s="1" t="s">
        <v>22</v>
      </c>
      <c r="E254" s="1" t="s">
        <v>119</v>
      </c>
      <c r="F254" s="8">
        <v>22.6</v>
      </c>
      <c r="G254" s="8">
        <v>55.1</v>
      </c>
      <c r="H254" s="183">
        <v>40</v>
      </c>
    </row>
    <row r="255" spans="1:8" x14ac:dyDescent="0.25">
      <c r="A255" t="s">
        <v>7</v>
      </c>
      <c r="B255">
        <v>4</v>
      </c>
      <c r="C255">
        <v>2022</v>
      </c>
      <c r="D255" s="1" t="s">
        <v>22</v>
      </c>
      <c r="E255" s="1" t="s">
        <v>119</v>
      </c>
      <c r="F255" s="8">
        <v>26.1</v>
      </c>
      <c r="G255" s="8">
        <v>59.4</v>
      </c>
      <c r="H255" s="8">
        <v>43.9</v>
      </c>
    </row>
    <row r="256" spans="1:8" x14ac:dyDescent="0.25">
      <c r="A256" t="s">
        <v>49</v>
      </c>
      <c r="B256">
        <v>6</v>
      </c>
      <c r="C256">
        <v>2022</v>
      </c>
      <c r="D256" s="1" t="s">
        <v>22</v>
      </c>
      <c r="E256" s="1" t="s">
        <v>119</v>
      </c>
      <c r="F256" s="8">
        <v>23.2</v>
      </c>
      <c r="G256" s="8">
        <v>56.599999999999994</v>
      </c>
      <c r="H256" s="8">
        <v>42.9</v>
      </c>
    </row>
    <row r="257" spans="1:9" x14ac:dyDescent="0.25">
      <c r="A257" t="s">
        <v>64</v>
      </c>
      <c r="B257">
        <v>7</v>
      </c>
      <c r="C257">
        <v>2022</v>
      </c>
      <c r="D257" s="1" t="s">
        <v>22</v>
      </c>
      <c r="E257" s="1" t="s">
        <v>119</v>
      </c>
      <c r="F257" s="8">
        <v>23</v>
      </c>
      <c r="G257" s="8">
        <v>55.7</v>
      </c>
      <c r="H257" s="8">
        <v>40.5</v>
      </c>
    </row>
    <row r="258" spans="1:9" x14ac:dyDescent="0.25">
      <c r="A258" t="s">
        <v>67</v>
      </c>
      <c r="B258">
        <v>11</v>
      </c>
      <c r="C258">
        <v>2022</v>
      </c>
      <c r="D258" s="1" t="s">
        <v>22</v>
      </c>
      <c r="E258" s="1" t="s">
        <v>119</v>
      </c>
      <c r="F258" s="8">
        <v>23.2</v>
      </c>
      <c r="G258" s="8">
        <v>54.7</v>
      </c>
      <c r="H258" s="8">
        <v>39.299999999999997</v>
      </c>
    </row>
    <row r="259" spans="1:9" x14ac:dyDescent="0.25">
      <c r="A259" t="s">
        <v>70</v>
      </c>
      <c r="B259">
        <v>1</v>
      </c>
      <c r="C259">
        <v>2023</v>
      </c>
      <c r="D259" s="1" t="s">
        <v>22</v>
      </c>
      <c r="E259" s="1" t="s">
        <v>119</v>
      </c>
      <c r="F259" s="8">
        <v>22.2</v>
      </c>
      <c r="G259" s="8">
        <v>54.9</v>
      </c>
      <c r="H259" s="8">
        <v>41.9</v>
      </c>
    </row>
    <row r="260" spans="1:9" x14ac:dyDescent="0.25">
      <c r="A260" t="s">
        <v>72</v>
      </c>
      <c r="B260">
        <v>3</v>
      </c>
      <c r="C260">
        <v>2023</v>
      </c>
      <c r="D260" s="1" t="s">
        <v>22</v>
      </c>
      <c r="E260" s="1" t="s">
        <v>119</v>
      </c>
      <c r="F260" s="8">
        <v>22</v>
      </c>
      <c r="G260" s="8">
        <v>55.8</v>
      </c>
      <c r="H260" s="8">
        <v>45.1</v>
      </c>
    </row>
    <row r="261" spans="1:9" x14ac:dyDescent="0.25">
      <c r="A261" t="s">
        <v>132</v>
      </c>
      <c r="B261">
        <v>5</v>
      </c>
      <c r="C261">
        <v>2023</v>
      </c>
      <c r="D261" s="1" t="s">
        <v>22</v>
      </c>
      <c r="E261" s="1" t="s">
        <v>119</v>
      </c>
      <c r="F261" s="8">
        <v>22.6</v>
      </c>
      <c r="G261" s="8">
        <v>55.5</v>
      </c>
      <c r="H261" s="8">
        <v>46.7</v>
      </c>
    </row>
    <row r="262" spans="1:9" x14ac:dyDescent="0.25">
      <c r="A262" t="s">
        <v>64</v>
      </c>
      <c r="B262">
        <v>7</v>
      </c>
      <c r="C262">
        <v>2023</v>
      </c>
      <c r="D262" s="1" t="s">
        <v>22</v>
      </c>
      <c r="E262" s="1" t="s">
        <v>119</v>
      </c>
      <c r="F262" s="8">
        <v>21.7</v>
      </c>
      <c r="G262" s="8">
        <v>55.1</v>
      </c>
      <c r="H262" s="8">
        <v>49.6</v>
      </c>
    </row>
    <row r="263" spans="1:9" x14ac:dyDescent="0.25">
      <c r="A263" t="s">
        <v>65</v>
      </c>
      <c r="B263">
        <v>9</v>
      </c>
      <c r="C263">
        <v>2023</v>
      </c>
      <c r="D263" s="1" t="s">
        <v>22</v>
      </c>
      <c r="E263" s="1" t="s">
        <v>119</v>
      </c>
      <c r="F263" s="8">
        <v>22.4</v>
      </c>
      <c r="G263" s="184">
        <v>50.8</v>
      </c>
      <c r="H263" s="8">
        <v>51.1</v>
      </c>
      <c r="I263" t="s">
        <v>164</v>
      </c>
    </row>
    <row r="264" spans="1:9" x14ac:dyDescent="0.25">
      <c r="A264" t="s">
        <v>65</v>
      </c>
      <c r="B264">
        <v>9</v>
      </c>
      <c r="C264">
        <v>2022</v>
      </c>
      <c r="D264" s="1" t="s">
        <v>55</v>
      </c>
      <c r="E264" s="1" t="s">
        <v>119</v>
      </c>
      <c r="F264" s="8">
        <v>27</v>
      </c>
      <c r="G264" s="8">
        <v>52.1</v>
      </c>
      <c r="H264" s="183">
        <v>59.5</v>
      </c>
    </row>
    <row r="265" spans="1:9" x14ac:dyDescent="0.25">
      <c r="A265" t="s">
        <v>49</v>
      </c>
      <c r="B265">
        <v>6</v>
      </c>
      <c r="C265">
        <v>2022</v>
      </c>
      <c r="D265" s="1" t="s">
        <v>55</v>
      </c>
      <c r="E265" s="1" t="s">
        <v>119</v>
      </c>
      <c r="F265" s="8">
        <v>29.7</v>
      </c>
      <c r="G265" s="8">
        <v>53.6</v>
      </c>
      <c r="H265" s="8">
        <v>61.9</v>
      </c>
    </row>
    <row r="266" spans="1:9" x14ac:dyDescent="0.25">
      <c r="A266" t="s">
        <v>64</v>
      </c>
      <c r="B266">
        <v>7</v>
      </c>
      <c r="C266">
        <v>2022</v>
      </c>
      <c r="D266" s="1" t="s">
        <v>55</v>
      </c>
      <c r="E266" s="1" t="s">
        <v>119</v>
      </c>
      <c r="F266" s="8">
        <v>27.1</v>
      </c>
      <c r="G266" s="8">
        <v>51.1</v>
      </c>
      <c r="H266" s="8">
        <v>58.8</v>
      </c>
    </row>
    <row r="267" spans="1:9" x14ac:dyDescent="0.25">
      <c r="A267" t="s">
        <v>67</v>
      </c>
      <c r="B267">
        <v>11</v>
      </c>
      <c r="C267">
        <v>2022</v>
      </c>
      <c r="D267" s="1" t="s">
        <v>55</v>
      </c>
      <c r="E267" s="1" t="s">
        <v>119</v>
      </c>
      <c r="F267" s="8">
        <v>27</v>
      </c>
      <c r="G267" s="8">
        <v>51.5</v>
      </c>
      <c r="H267" s="8">
        <v>59.4</v>
      </c>
    </row>
    <row r="268" spans="1:9" x14ac:dyDescent="0.25">
      <c r="A268" t="s">
        <v>70</v>
      </c>
      <c r="B268">
        <v>1</v>
      </c>
      <c r="C268">
        <v>2023</v>
      </c>
      <c r="D268" s="1" t="s">
        <v>55</v>
      </c>
      <c r="E268" s="1" t="s">
        <v>119</v>
      </c>
      <c r="F268" s="8">
        <v>27</v>
      </c>
      <c r="G268" s="8">
        <v>52</v>
      </c>
      <c r="H268" s="8">
        <v>59.4</v>
      </c>
    </row>
    <row r="269" spans="1:9" x14ac:dyDescent="0.25">
      <c r="A269" t="s">
        <v>72</v>
      </c>
      <c r="B269">
        <v>3</v>
      </c>
      <c r="C269">
        <v>2023</v>
      </c>
      <c r="D269" s="1" t="s">
        <v>55</v>
      </c>
      <c r="E269" s="1" t="s">
        <v>119</v>
      </c>
      <c r="F269" s="8">
        <v>26.1</v>
      </c>
      <c r="G269" s="8">
        <v>52.4</v>
      </c>
      <c r="H269" s="8">
        <v>59.5</v>
      </c>
    </row>
    <row r="270" spans="1:9" x14ac:dyDescent="0.25">
      <c r="A270" t="s">
        <v>132</v>
      </c>
      <c r="B270">
        <v>5</v>
      </c>
      <c r="C270">
        <v>2023</v>
      </c>
      <c r="D270" s="1" t="s">
        <v>55</v>
      </c>
      <c r="E270" s="1" t="s">
        <v>119</v>
      </c>
      <c r="F270" s="8">
        <v>26.7</v>
      </c>
      <c r="G270" s="8">
        <v>52.3</v>
      </c>
      <c r="H270" s="8">
        <v>58.9</v>
      </c>
    </row>
    <row r="271" spans="1:9" x14ac:dyDescent="0.25">
      <c r="A271" t="s">
        <v>64</v>
      </c>
      <c r="B271">
        <v>7</v>
      </c>
      <c r="C271">
        <v>2023</v>
      </c>
      <c r="D271" s="1" t="s">
        <v>55</v>
      </c>
      <c r="E271" s="1" t="s">
        <v>119</v>
      </c>
      <c r="F271" s="8">
        <v>27.1</v>
      </c>
      <c r="G271" s="8">
        <v>51.6</v>
      </c>
      <c r="H271" s="8">
        <v>59.4</v>
      </c>
    </row>
    <row r="272" spans="1:9" x14ac:dyDescent="0.25">
      <c r="A272" t="s">
        <v>65</v>
      </c>
      <c r="B272">
        <v>9</v>
      </c>
      <c r="C272">
        <v>2023</v>
      </c>
      <c r="D272" s="1" t="s">
        <v>55</v>
      </c>
      <c r="E272" s="1" t="s">
        <v>119</v>
      </c>
      <c r="F272" s="8">
        <v>26.3</v>
      </c>
      <c r="G272" s="8">
        <v>51.2</v>
      </c>
      <c r="H272" s="8">
        <v>62.1</v>
      </c>
    </row>
    <row r="273" spans="1:8" x14ac:dyDescent="0.25">
      <c r="A273" t="s">
        <v>65</v>
      </c>
      <c r="B273">
        <v>9</v>
      </c>
      <c r="C273">
        <v>2022</v>
      </c>
      <c r="D273" s="1" t="s">
        <v>21</v>
      </c>
      <c r="E273" s="1" t="s">
        <v>119</v>
      </c>
      <c r="F273" s="8">
        <v>28.2</v>
      </c>
      <c r="G273" s="8">
        <v>53.6</v>
      </c>
      <c r="H273" s="183">
        <v>50</v>
      </c>
    </row>
    <row r="274" spans="1:8" x14ac:dyDescent="0.25">
      <c r="A274" t="s">
        <v>7</v>
      </c>
      <c r="B274">
        <v>4</v>
      </c>
      <c r="C274">
        <v>2022</v>
      </c>
      <c r="D274" s="1" t="s">
        <v>21</v>
      </c>
      <c r="E274" s="1" t="s">
        <v>119</v>
      </c>
      <c r="F274" s="8">
        <v>30.6</v>
      </c>
      <c r="G274" s="8">
        <v>58.2</v>
      </c>
      <c r="H274" s="8">
        <v>51.9</v>
      </c>
    </row>
    <row r="275" spans="1:8" x14ac:dyDescent="0.25">
      <c r="A275" t="s">
        <v>49</v>
      </c>
      <c r="B275">
        <v>6</v>
      </c>
      <c r="C275">
        <v>2022</v>
      </c>
      <c r="D275" s="1" t="s">
        <v>21</v>
      </c>
      <c r="E275" s="1" t="s">
        <v>119</v>
      </c>
      <c r="F275" s="8">
        <v>30.6</v>
      </c>
      <c r="G275" s="8">
        <v>58.2</v>
      </c>
      <c r="H275" s="8">
        <v>51.9</v>
      </c>
    </row>
    <row r="276" spans="1:8" x14ac:dyDescent="0.25">
      <c r="A276" t="s">
        <v>64</v>
      </c>
      <c r="B276">
        <v>7</v>
      </c>
      <c r="C276">
        <v>2022</v>
      </c>
      <c r="D276" s="1" t="s">
        <v>21</v>
      </c>
      <c r="E276" s="1" t="s">
        <v>119</v>
      </c>
      <c r="F276" s="8">
        <v>28.2</v>
      </c>
      <c r="G276" s="8">
        <v>55.1</v>
      </c>
      <c r="H276" s="8">
        <v>48.7</v>
      </c>
    </row>
    <row r="277" spans="1:8" x14ac:dyDescent="0.25">
      <c r="A277" t="s">
        <v>67</v>
      </c>
      <c r="B277">
        <v>11</v>
      </c>
      <c r="C277">
        <v>2022</v>
      </c>
      <c r="D277" s="1" t="s">
        <v>21</v>
      </c>
      <c r="E277" s="1" t="s">
        <v>119</v>
      </c>
      <c r="F277" s="8">
        <v>27.3</v>
      </c>
      <c r="G277" s="8">
        <v>49.2</v>
      </c>
      <c r="H277" s="8">
        <v>63.8</v>
      </c>
    </row>
    <row r="278" spans="1:8" x14ac:dyDescent="0.25">
      <c r="A278" t="s">
        <v>70</v>
      </c>
      <c r="B278">
        <v>1</v>
      </c>
      <c r="C278">
        <v>2023</v>
      </c>
      <c r="D278" s="1" t="s">
        <v>21</v>
      </c>
      <c r="E278" s="1" t="s">
        <v>119</v>
      </c>
      <c r="F278" s="8">
        <v>28</v>
      </c>
      <c r="G278" s="8">
        <v>53.7</v>
      </c>
      <c r="H278" s="8">
        <v>51.1</v>
      </c>
    </row>
    <row r="279" spans="1:8" x14ac:dyDescent="0.25">
      <c r="A279" t="s">
        <v>72</v>
      </c>
      <c r="B279">
        <v>3</v>
      </c>
      <c r="C279">
        <v>2023</v>
      </c>
      <c r="D279" s="1" t="s">
        <v>21</v>
      </c>
      <c r="E279" s="1" t="s">
        <v>119</v>
      </c>
      <c r="F279" s="8">
        <v>27.9</v>
      </c>
      <c r="G279" s="8">
        <v>56.3</v>
      </c>
      <c r="H279" s="8">
        <v>52.2</v>
      </c>
    </row>
    <row r="280" spans="1:8" x14ac:dyDescent="0.25">
      <c r="A280" t="s">
        <v>132</v>
      </c>
      <c r="B280">
        <v>5</v>
      </c>
      <c r="C280">
        <v>2023</v>
      </c>
      <c r="D280" s="1" t="s">
        <v>21</v>
      </c>
      <c r="E280" s="1" t="s">
        <v>119</v>
      </c>
      <c r="F280" s="8">
        <v>27.7</v>
      </c>
      <c r="G280" s="8">
        <v>56.2</v>
      </c>
      <c r="H280" s="8">
        <v>32.5</v>
      </c>
    </row>
    <row r="281" spans="1:8" x14ac:dyDescent="0.25">
      <c r="A281" t="s">
        <v>64</v>
      </c>
      <c r="B281">
        <v>7</v>
      </c>
      <c r="C281">
        <v>2023</v>
      </c>
      <c r="D281" s="1" t="s">
        <v>21</v>
      </c>
      <c r="E281" s="1" t="s">
        <v>119</v>
      </c>
      <c r="F281" s="8">
        <v>27.8</v>
      </c>
      <c r="G281" s="8">
        <v>57.8</v>
      </c>
      <c r="H281" s="8">
        <v>54.1</v>
      </c>
    </row>
    <row r="282" spans="1:8" x14ac:dyDescent="0.25">
      <c r="A282" t="s">
        <v>65</v>
      </c>
      <c r="B282">
        <v>9</v>
      </c>
      <c r="C282">
        <v>2023</v>
      </c>
      <c r="D282" s="1" t="s">
        <v>21</v>
      </c>
      <c r="E282" s="1" t="s">
        <v>119</v>
      </c>
      <c r="F282" s="8">
        <v>28</v>
      </c>
      <c r="G282" s="8">
        <v>57.3</v>
      </c>
      <c r="H282" s="8">
        <v>56.1</v>
      </c>
    </row>
    <row r="283" spans="1:8" x14ac:dyDescent="0.25">
      <c r="A283" t="s">
        <v>65</v>
      </c>
      <c r="B283">
        <v>9</v>
      </c>
      <c r="C283">
        <v>2022</v>
      </c>
      <c r="D283" s="1" t="s">
        <v>19</v>
      </c>
      <c r="E283" s="1" t="s">
        <v>119</v>
      </c>
      <c r="F283" s="8">
        <v>25.1</v>
      </c>
      <c r="G283" s="8">
        <v>50.1</v>
      </c>
      <c r="H283" s="183">
        <v>44.5</v>
      </c>
    </row>
    <row r="284" spans="1:8" x14ac:dyDescent="0.25">
      <c r="A284" t="s">
        <v>7</v>
      </c>
      <c r="B284">
        <v>4</v>
      </c>
      <c r="C284">
        <v>2022</v>
      </c>
      <c r="D284" s="1" t="s">
        <v>19</v>
      </c>
      <c r="E284" s="1" t="s">
        <v>119</v>
      </c>
      <c r="F284" s="8">
        <v>20.8</v>
      </c>
      <c r="G284" s="8">
        <v>50.2</v>
      </c>
      <c r="H284" s="8">
        <v>49.2</v>
      </c>
    </row>
    <row r="285" spans="1:8" x14ac:dyDescent="0.25">
      <c r="A285" t="s">
        <v>49</v>
      </c>
      <c r="B285">
        <v>6</v>
      </c>
      <c r="C285">
        <v>2022</v>
      </c>
      <c r="D285" s="1" t="s">
        <v>19</v>
      </c>
      <c r="E285" s="1" t="s">
        <v>119</v>
      </c>
      <c r="F285" s="8">
        <v>28.499999999999996</v>
      </c>
      <c r="G285" s="8">
        <v>51</v>
      </c>
      <c r="H285" s="8">
        <v>48.199999999999996</v>
      </c>
    </row>
    <row r="286" spans="1:8" x14ac:dyDescent="0.25">
      <c r="A286" t="s">
        <v>64</v>
      </c>
      <c r="B286">
        <v>7</v>
      </c>
      <c r="C286">
        <v>2022</v>
      </c>
      <c r="D286" s="1" t="s">
        <v>19</v>
      </c>
      <c r="E286" s="1" t="s">
        <v>119</v>
      </c>
      <c r="F286" s="8">
        <v>25.6</v>
      </c>
      <c r="G286" s="8">
        <v>49.1</v>
      </c>
      <c r="H286" s="8">
        <v>45.3</v>
      </c>
    </row>
    <row r="287" spans="1:8" x14ac:dyDescent="0.25">
      <c r="A287" t="s">
        <v>67</v>
      </c>
      <c r="B287">
        <v>11</v>
      </c>
      <c r="C287">
        <v>2022</v>
      </c>
      <c r="D287" s="1" t="s">
        <v>19</v>
      </c>
      <c r="E287" s="1" t="s">
        <v>119</v>
      </c>
      <c r="F287" s="8">
        <v>25.1</v>
      </c>
      <c r="G287" s="8">
        <v>50.2</v>
      </c>
      <c r="H287" s="8">
        <v>43.4</v>
      </c>
    </row>
    <row r="288" spans="1:8" x14ac:dyDescent="0.25">
      <c r="A288" t="s">
        <v>70</v>
      </c>
      <c r="B288">
        <v>1</v>
      </c>
      <c r="C288">
        <v>2023</v>
      </c>
      <c r="D288" s="1" t="s">
        <v>19</v>
      </c>
      <c r="E288" s="1" t="s">
        <v>119</v>
      </c>
      <c r="F288" s="8">
        <v>24.8</v>
      </c>
      <c r="G288" s="8">
        <v>50.8</v>
      </c>
      <c r="H288" s="8">
        <v>45.8</v>
      </c>
    </row>
    <row r="289" spans="1:8" x14ac:dyDescent="0.25">
      <c r="A289" t="s">
        <v>72</v>
      </c>
      <c r="B289">
        <v>3</v>
      </c>
      <c r="C289">
        <v>2023</v>
      </c>
      <c r="D289" s="1" t="s">
        <v>19</v>
      </c>
      <c r="E289" s="1" t="s">
        <v>119</v>
      </c>
      <c r="F289" s="8">
        <v>26</v>
      </c>
      <c r="G289" s="8">
        <v>51.9</v>
      </c>
      <c r="H289" s="8">
        <v>49.4</v>
      </c>
    </row>
    <row r="290" spans="1:8" x14ac:dyDescent="0.25">
      <c r="A290" t="s">
        <v>132</v>
      </c>
      <c r="B290">
        <v>5</v>
      </c>
      <c r="C290">
        <v>2023</v>
      </c>
      <c r="D290" s="1" t="s">
        <v>19</v>
      </c>
      <c r="E290" s="1" t="s">
        <v>119</v>
      </c>
      <c r="F290" s="8">
        <v>25.6</v>
      </c>
      <c r="G290" s="8">
        <v>52</v>
      </c>
      <c r="H290" s="8">
        <v>49.6</v>
      </c>
    </row>
    <row r="291" spans="1:8" x14ac:dyDescent="0.25">
      <c r="A291" t="s">
        <v>64</v>
      </c>
      <c r="B291">
        <v>7</v>
      </c>
      <c r="C291">
        <v>2023</v>
      </c>
      <c r="D291" s="1" t="s">
        <v>19</v>
      </c>
      <c r="E291" s="1" t="s">
        <v>119</v>
      </c>
      <c r="F291" s="8">
        <v>25.4</v>
      </c>
      <c r="G291" s="8">
        <v>51.4</v>
      </c>
      <c r="H291" s="8">
        <v>50.5</v>
      </c>
    </row>
    <row r="292" spans="1:8" x14ac:dyDescent="0.25">
      <c r="A292" t="s">
        <v>65</v>
      </c>
      <c r="B292">
        <v>9</v>
      </c>
      <c r="C292">
        <v>2023</v>
      </c>
      <c r="D292" s="1" t="s">
        <v>19</v>
      </c>
      <c r="E292" s="1" t="s">
        <v>119</v>
      </c>
      <c r="F292" s="8">
        <v>24.8</v>
      </c>
      <c r="G292" s="8">
        <v>50</v>
      </c>
      <c r="H292" s="8">
        <v>50.2</v>
      </c>
    </row>
    <row r="293" spans="1:8" x14ac:dyDescent="0.25">
      <c r="A293" t="s">
        <v>65</v>
      </c>
      <c r="B293">
        <v>9</v>
      </c>
      <c r="C293">
        <v>2022</v>
      </c>
      <c r="D293" s="1" t="s">
        <v>54</v>
      </c>
      <c r="E293" s="1" t="s">
        <v>119</v>
      </c>
      <c r="F293" s="8">
        <v>30.4</v>
      </c>
      <c r="G293" s="8">
        <v>59.6</v>
      </c>
      <c r="H293" s="183">
        <v>56.3</v>
      </c>
    </row>
    <row r="294" spans="1:8" x14ac:dyDescent="0.25">
      <c r="A294" t="s">
        <v>49</v>
      </c>
      <c r="B294">
        <v>6</v>
      </c>
      <c r="C294">
        <v>2022</v>
      </c>
      <c r="D294" s="1" t="s">
        <v>54</v>
      </c>
      <c r="E294" s="1" t="s">
        <v>119</v>
      </c>
      <c r="F294" s="8">
        <v>33.300000000000004</v>
      </c>
      <c r="G294" s="8">
        <v>62.4</v>
      </c>
      <c r="H294" s="8">
        <v>60.4</v>
      </c>
    </row>
    <row r="295" spans="1:8" x14ac:dyDescent="0.25">
      <c r="A295" t="s">
        <v>64</v>
      </c>
      <c r="B295">
        <v>7</v>
      </c>
      <c r="C295">
        <v>2022</v>
      </c>
      <c r="D295" s="1" t="s">
        <v>54</v>
      </c>
      <c r="E295" s="1" t="s">
        <v>119</v>
      </c>
      <c r="F295" s="8">
        <v>30.4</v>
      </c>
      <c r="G295" s="8">
        <v>60.2</v>
      </c>
      <c r="H295" s="8">
        <v>56.8</v>
      </c>
    </row>
    <row r="296" spans="1:8" x14ac:dyDescent="0.25">
      <c r="A296" t="s">
        <v>67</v>
      </c>
      <c r="B296">
        <v>11</v>
      </c>
      <c r="C296">
        <v>2022</v>
      </c>
      <c r="D296" s="1" t="s">
        <v>54</v>
      </c>
      <c r="E296" s="1" t="s">
        <v>119</v>
      </c>
      <c r="F296" s="8">
        <v>30.2</v>
      </c>
      <c r="G296" s="8">
        <v>59.9</v>
      </c>
      <c r="H296" s="8">
        <v>56</v>
      </c>
    </row>
    <row r="297" spans="1:8" x14ac:dyDescent="0.25">
      <c r="A297" t="s">
        <v>70</v>
      </c>
      <c r="B297">
        <v>1</v>
      </c>
      <c r="C297">
        <v>2023</v>
      </c>
      <c r="D297" s="1" t="s">
        <v>54</v>
      </c>
      <c r="E297" s="1" t="s">
        <v>119</v>
      </c>
      <c r="F297" s="8">
        <v>29.8</v>
      </c>
      <c r="G297" s="8">
        <v>60</v>
      </c>
      <c r="H297" s="8">
        <v>57.7</v>
      </c>
    </row>
    <row r="298" spans="1:8" x14ac:dyDescent="0.25">
      <c r="A298" t="s">
        <v>72</v>
      </c>
      <c r="B298">
        <v>3</v>
      </c>
      <c r="C298">
        <v>2023</v>
      </c>
      <c r="D298" s="1" t="s">
        <v>54</v>
      </c>
      <c r="E298" s="1" t="s">
        <v>119</v>
      </c>
      <c r="F298" s="8">
        <v>29.9</v>
      </c>
      <c r="G298" s="8">
        <v>59.8</v>
      </c>
      <c r="H298" s="8">
        <v>61.8</v>
      </c>
    </row>
    <row r="299" spans="1:8" x14ac:dyDescent="0.25">
      <c r="A299" t="s">
        <v>132</v>
      </c>
      <c r="B299">
        <v>5</v>
      </c>
      <c r="C299">
        <v>2023</v>
      </c>
      <c r="D299" s="1" t="s">
        <v>54</v>
      </c>
      <c r="E299" s="1" t="s">
        <v>119</v>
      </c>
      <c r="F299" s="8">
        <v>29.2</v>
      </c>
      <c r="G299" s="8">
        <v>59.9</v>
      </c>
      <c r="H299" s="8">
        <v>62</v>
      </c>
    </row>
    <row r="300" spans="1:8" x14ac:dyDescent="0.25">
      <c r="A300" t="s">
        <v>64</v>
      </c>
      <c r="B300">
        <v>7</v>
      </c>
      <c r="C300">
        <v>2023</v>
      </c>
      <c r="D300" s="1" t="s">
        <v>54</v>
      </c>
      <c r="E300" s="1" t="s">
        <v>119</v>
      </c>
      <c r="F300" s="8">
        <v>29.7</v>
      </c>
      <c r="G300" s="8">
        <v>60</v>
      </c>
      <c r="H300" s="8">
        <v>63.9</v>
      </c>
    </row>
    <row r="301" spans="1:8" x14ac:dyDescent="0.25">
      <c r="A301" t="s">
        <v>65</v>
      </c>
      <c r="B301">
        <v>9</v>
      </c>
      <c r="C301">
        <v>2023</v>
      </c>
      <c r="D301" s="1" t="s">
        <v>54</v>
      </c>
      <c r="E301" s="1" t="s">
        <v>119</v>
      </c>
      <c r="F301" s="8">
        <v>29.4</v>
      </c>
      <c r="G301" s="8">
        <v>59.9</v>
      </c>
      <c r="H301" s="8">
        <v>67.099999999999994</v>
      </c>
    </row>
    <row r="302" spans="1:8" x14ac:dyDescent="0.25">
      <c r="A302" t="s">
        <v>65</v>
      </c>
      <c r="B302">
        <v>9</v>
      </c>
      <c r="C302">
        <v>2022</v>
      </c>
      <c r="D302" s="1" t="s">
        <v>53</v>
      </c>
      <c r="E302" s="1" t="s">
        <v>119</v>
      </c>
      <c r="F302" s="8">
        <v>31.4</v>
      </c>
      <c r="G302" s="8">
        <v>56.9</v>
      </c>
      <c r="H302" s="183">
        <v>51.5</v>
      </c>
    </row>
    <row r="303" spans="1:8" x14ac:dyDescent="0.25">
      <c r="A303" t="s">
        <v>49</v>
      </c>
      <c r="B303">
        <v>6</v>
      </c>
      <c r="C303">
        <v>2022</v>
      </c>
      <c r="D303" s="1" t="s">
        <v>53</v>
      </c>
      <c r="E303" s="1" t="s">
        <v>119</v>
      </c>
      <c r="F303" s="8">
        <v>33.800000000000004</v>
      </c>
      <c r="G303" s="185">
        <v>56.2</v>
      </c>
      <c r="H303" s="8">
        <v>52.6</v>
      </c>
    </row>
    <row r="304" spans="1:8" x14ac:dyDescent="0.25">
      <c r="A304" t="s">
        <v>64</v>
      </c>
      <c r="B304">
        <v>7</v>
      </c>
      <c r="C304">
        <v>2022</v>
      </c>
      <c r="D304" s="1" t="s">
        <v>53</v>
      </c>
      <c r="E304" s="1" t="s">
        <v>119</v>
      </c>
      <c r="F304" s="8">
        <v>31</v>
      </c>
      <c r="G304" s="8">
        <v>56.9</v>
      </c>
      <c r="H304" s="8">
        <v>49.1</v>
      </c>
    </row>
    <row r="305" spans="1:8" x14ac:dyDescent="0.25">
      <c r="A305" t="s">
        <v>67</v>
      </c>
      <c r="B305">
        <v>11</v>
      </c>
      <c r="C305">
        <v>2022</v>
      </c>
      <c r="D305" s="1" t="s">
        <v>53</v>
      </c>
      <c r="E305" s="1" t="s">
        <v>119</v>
      </c>
      <c r="F305" s="8">
        <v>31.5</v>
      </c>
      <c r="G305" s="8">
        <v>56.2</v>
      </c>
      <c r="H305" s="8">
        <v>51.1</v>
      </c>
    </row>
    <row r="306" spans="1:8" x14ac:dyDescent="0.25">
      <c r="A306" t="s">
        <v>70</v>
      </c>
      <c r="B306">
        <v>1</v>
      </c>
      <c r="C306">
        <v>2023</v>
      </c>
      <c r="D306" s="1" t="s">
        <v>53</v>
      </c>
      <c r="E306" s="1" t="s">
        <v>119</v>
      </c>
      <c r="F306" s="8">
        <v>31.4</v>
      </c>
      <c r="G306" s="8">
        <v>56.3</v>
      </c>
      <c r="H306" s="8">
        <v>51.8</v>
      </c>
    </row>
    <row r="307" spans="1:8" x14ac:dyDescent="0.25">
      <c r="A307" t="s">
        <v>72</v>
      </c>
      <c r="B307">
        <v>3</v>
      </c>
      <c r="C307">
        <v>2023</v>
      </c>
      <c r="D307" s="1" t="s">
        <v>53</v>
      </c>
      <c r="E307" s="1" t="s">
        <v>119</v>
      </c>
      <c r="F307" s="8">
        <v>32.4</v>
      </c>
      <c r="G307" s="8">
        <v>56.5</v>
      </c>
      <c r="H307" s="8">
        <v>51.8</v>
      </c>
    </row>
    <row r="308" spans="1:8" x14ac:dyDescent="0.25">
      <c r="A308" t="s">
        <v>132</v>
      </c>
      <c r="B308">
        <v>5</v>
      </c>
      <c r="C308">
        <v>2023</v>
      </c>
      <c r="D308" s="1" t="s">
        <v>53</v>
      </c>
      <c r="E308" s="1" t="s">
        <v>119</v>
      </c>
      <c r="F308" s="8">
        <v>31.9</v>
      </c>
      <c r="G308" s="8">
        <v>56.5</v>
      </c>
      <c r="H308" s="8">
        <v>52.1</v>
      </c>
    </row>
    <row r="309" spans="1:8" x14ac:dyDescent="0.25">
      <c r="A309" t="s">
        <v>64</v>
      </c>
      <c r="B309">
        <v>7</v>
      </c>
      <c r="C309">
        <v>2023</v>
      </c>
      <c r="D309" s="1" t="s">
        <v>53</v>
      </c>
      <c r="E309" s="1" t="s">
        <v>119</v>
      </c>
      <c r="F309" s="8">
        <v>31.8</v>
      </c>
      <c r="G309" s="8">
        <v>56.5</v>
      </c>
      <c r="H309" s="8">
        <v>52.3</v>
      </c>
    </row>
    <row r="310" spans="1:8" x14ac:dyDescent="0.25">
      <c r="A310" t="s">
        <v>65</v>
      </c>
      <c r="B310">
        <v>9</v>
      </c>
      <c r="C310">
        <v>2023</v>
      </c>
      <c r="D310" s="1" t="s">
        <v>53</v>
      </c>
      <c r="E310" s="1" t="s">
        <v>119</v>
      </c>
      <c r="F310" s="8">
        <v>32</v>
      </c>
      <c r="G310" s="8">
        <v>56.8</v>
      </c>
      <c r="H310" s="8">
        <v>52.1</v>
      </c>
    </row>
    <row r="311" spans="1:8" x14ac:dyDescent="0.25">
      <c r="A311" t="s">
        <v>65</v>
      </c>
      <c r="B311">
        <v>9</v>
      </c>
      <c r="C311">
        <v>2022</v>
      </c>
      <c r="D311" s="1" t="s">
        <v>52</v>
      </c>
      <c r="E311" s="1" t="s">
        <v>119</v>
      </c>
      <c r="F311" s="8">
        <v>28.7</v>
      </c>
      <c r="G311" s="8">
        <v>45.7</v>
      </c>
      <c r="H311" s="183">
        <v>52.4</v>
      </c>
    </row>
    <row r="312" spans="1:8" x14ac:dyDescent="0.25">
      <c r="A312" t="s">
        <v>49</v>
      </c>
      <c r="B312">
        <v>6</v>
      </c>
      <c r="C312">
        <v>2022</v>
      </c>
      <c r="D312" s="1" t="s">
        <v>52</v>
      </c>
      <c r="E312" s="1" t="s">
        <v>119</v>
      </c>
      <c r="F312" s="8">
        <v>31.5</v>
      </c>
      <c r="G312" s="8">
        <v>49.8</v>
      </c>
      <c r="H312" s="8">
        <v>54.400000000000006</v>
      </c>
    </row>
    <row r="313" spans="1:8" x14ac:dyDescent="0.25">
      <c r="A313" t="s">
        <v>64</v>
      </c>
      <c r="B313">
        <v>7</v>
      </c>
      <c r="C313">
        <v>2022</v>
      </c>
      <c r="D313" s="1" t="s">
        <v>52</v>
      </c>
      <c r="E313" s="1" t="s">
        <v>119</v>
      </c>
      <c r="F313" s="8">
        <v>29.2</v>
      </c>
      <c r="G313" s="8">
        <v>46.9</v>
      </c>
      <c r="H313" s="8">
        <v>51.3</v>
      </c>
    </row>
    <row r="314" spans="1:8" x14ac:dyDescent="0.25">
      <c r="A314" t="s">
        <v>67</v>
      </c>
      <c r="B314">
        <v>11</v>
      </c>
      <c r="C314">
        <v>2022</v>
      </c>
      <c r="D314" s="1" t="s">
        <v>52</v>
      </c>
      <c r="E314" s="1" t="s">
        <v>119</v>
      </c>
      <c r="F314" s="8">
        <v>28.9</v>
      </c>
      <c r="G314" s="8">
        <v>45.7</v>
      </c>
      <c r="H314" s="8">
        <v>52.3</v>
      </c>
    </row>
    <row r="315" spans="1:8" x14ac:dyDescent="0.25">
      <c r="A315" t="s">
        <v>70</v>
      </c>
      <c r="B315">
        <v>1</v>
      </c>
      <c r="C315">
        <v>2023</v>
      </c>
      <c r="D315" s="1" t="s">
        <v>52</v>
      </c>
      <c r="E315" s="1" t="s">
        <v>119</v>
      </c>
      <c r="F315" s="8">
        <v>28.9</v>
      </c>
      <c r="G315" s="8">
        <v>47</v>
      </c>
      <c r="H315" s="8">
        <v>53.4</v>
      </c>
    </row>
    <row r="316" spans="1:8" x14ac:dyDescent="0.25">
      <c r="A316" t="s">
        <v>72</v>
      </c>
      <c r="B316">
        <v>3</v>
      </c>
      <c r="C316">
        <v>2023</v>
      </c>
      <c r="D316" s="1" t="s">
        <v>52</v>
      </c>
      <c r="E316" s="1" t="s">
        <v>119</v>
      </c>
      <c r="F316" s="8">
        <v>29</v>
      </c>
      <c r="G316" s="8">
        <v>47.7</v>
      </c>
      <c r="H316" s="8">
        <v>53.9</v>
      </c>
    </row>
    <row r="317" spans="1:8" x14ac:dyDescent="0.25">
      <c r="A317" t="s">
        <v>132</v>
      </c>
      <c r="B317">
        <v>5</v>
      </c>
      <c r="C317">
        <v>2023</v>
      </c>
      <c r="D317" s="1" t="s">
        <v>52</v>
      </c>
      <c r="E317" s="1" t="s">
        <v>119</v>
      </c>
      <c r="F317" s="8">
        <v>29.2</v>
      </c>
      <c r="G317" s="8">
        <v>48.5</v>
      </c>
      <c r="H317" s="8">
        <v>54.9</v>
      </c>
    </row>
    <row r="318" spans="1:8" x14ac:dyDescent="0.25">
      <c r="A318" t="s">
        <v>64</v>
      </c>
      <c r="B318">
        <v>7</v>
      </c>
      <c r="C318">
        <v>2023</v>
      </c>
      <c r="D318" s="1" t="s">
        <v>52</v>
      </c>
      <c r="E318" s="1" t="s">
        <v>119</v>
      </c>
      <c r="F318" s="8">
        <v>38.799999999999997</v>
      </c>
      <c r="G318" s="8">
        <v>48</v>
      </c>
      <c r="H318" s="8">
        <v>54.7</v>
      </c>
    </row>
    <row r="319" spans="1:8" x14ac:dyDescent="0.25">
      <c r="A319" t="s">
        <v>65</v>
      </c>
      <c r="B319">
        <v>9</v>
      </c>
      <c r="C319">
        <v>2023</v>
      </c>
      <c r="D319" s="1" t="s">
        <v>52</v>
      </c>
      <c r="E319" s="1" t="s">
        <v>119</v>
      </c>
      <c r="F319" s="8">
        <v>28.9</v>
      </c>
      <c r="G319" s="8">
        <v>48.5</v>
      </c>
      <c r="H319" s="8">
        <v>56.7</v>
      </c>
    </row>
    <row r="320" spans="1:8" x14ac:dyDescent="0.25">
      <c r="A320" t="s">
        <v>65</v>
      </c>
      <c r="B320">
        <v>9</v>
      </c>
      <c r="C320">
        <v>2022</v>
      </c>
      <c r="D320" s="1" t="s">
        <v>51</v>
      </c>
      <c r="E320" s="1" t="s">
        <v>119</v>
      </c>
      <c r="F320" s="8">
        <v>29.3</v>
      </c>
      <c r="G320" s="8">
        <v>57.1</v>
      </c>
      <c r="H320" s="183">
        <v>55.6</v>
      </c>
    </row>
    <row r="321" spans="1:8" x14ac:dyDescent="0.25">
      <c r="A321" t="s">
        <v>49</v>
      </c>
      <c r="B321">
        <v>6</v>
      </c>
      <c r="C321">
        <v>2022</v>
      </c>
      <c r="D321" s="1" t="s">
        <v>51</v>
      </c>
      <c r="E321" s="1" t="s">
        <v>119</v>
      </c>
      <c r="F321" s="8">
        <v>33.700000000000003</v>
      </c>
      <c r="G321" s="8">
        <v>60.6</v>
      </c>
      <c r="H321" s="8">
        <v>57.4</v>
      </c>
    </row>
    <row r="322" spans="1:8" x14ac:dyDescent="0.25">
      <c r="A322" t="s">
        <v>64</v>
      </c>
      <c r="B322">
        <v>7</v>
      </c>
      <c r="C322">
        <v>2022</v>
      </c>
      <c r="D322" s="1" t="s">
        <v>51</v>
      </c>
      <c r="E322" s="1" t="s">
        <v>119</v>
      </c>
      <c r="F322" s="8">
        <v>30.3</v>
      </c>
      <c r="G322" s="8">
        <v>57.7</v>
      </c>
      <c r="H322" s="8">
        <v>54.7</v>
      </c>
    </row>
    <row r="323" spans="1:8" x14ac:dyDescent="0.25">
      <c r="A323" t="s">
        <v>67</v>
      </c>
      <c r="B323">
        <v>11</v>
      </c>
      <c r="C323">
        <v>2022</v>
      </c>
      <c r="D323" s="1" t="s">
        <v>51</v>
      </c>
      <c r="E323" s="1" t="s">
        <v>119</v>
      </c>
      <c r="F323" s="8">
        <v>30</v>
      </c>
      <c r="G323" s="8">
        <v>57.9</v>
      </c>
      <c r="H323" s="8">
        <v>56.2</v>
      </c>
    </row>
    <row r="324" spans="1:8" x14ac:dyDescent="0.25">
      <c r="A324" t="s">
        <v>70</v>
      </c>
      <c r="B324">
        <v>1</v>
      </c>
      <c r="C324">
        <v>2023</v>
      </c>
      <c r="D324" s="1" t="s">
        <v>51</v>
      </c>
      <c r="E324" s="1" t="s">
        <v>119</v>
      </c>
      <c r="F324" s="8">
        <v>30.2</v>
      </c>
      <c r="G324" s="8">
        <v>56.8</v>
      </c>
      <c r="H324" s="8">
        <v>55</v>
      </c>
    </row>
    <row r="325" spans="1:8" x14ac:dyDescent="0.25">
      <c r="A325" t="s">
        <v>72</v>
      </c>
      <c r="B325">
        <v>3</v>
      </c>
      <c r="C325">
        <v>2023</v>
      </c>
      <c r="D325" s="1" t="s">
        <v>51</v>
      </c>
      <c r="E325" s="1" t="s">
        <v>119</v>
      </c>
      <c r="F325" s="8">
        <v>30</v>
      </c>
      <c r="G325" s="8">
        <v>57.2</v>
      </c>
      <c r="H325" s="8">
        <v>56.2</v>
      </c>
    </row>
    <row r="326" spans="1:8" x14ac:dyDescent="0.25">
      <c r="A326" t="s">
        <v>132</v>
      </c>
      <c r="B326">
        <v>5</v>
      </c>
      <c r="C326">
        <v>2023</v>
      </c>
      <c r="D326" s="1" t="s">
        <v>51</v>
      </c>
      <c r="E326" s="1" t="s">
        <v>119</v>
      </c>
      <c r="F326" s="8">
        <v>30</v>
      </c>
      <c r="G326" s="8">
        <v>56.4</v>
      </c>
      <c r="H326" s="8">
        <v>56.3</v>
      </c>
    </row>
    <row r="327" spans="1:8" x14ac:dyDescent="0.25">
      <c r="A327" t="s">
        <v>64</v>
      </c>
      <c r="B327">
        <v>7</v>
      </c>
      <c r="C327">
        <v>2023</v>
      </c>
      <c r="D327" s="1" t="s">
        <v>51</v>
      </c>
      <c r="E327" s="1" t="s">
        <v>119</v>
      </c>
      <c r="F327" s="8">
        <v>29.8</v>
      </c>
      <c r="G327" s="8">
        <v>57.1</v>
      </c>
      <c r="H327" s="8">
        <v>58.8</v>
      </c>
    </row>
    <row r="328" spans="1:8" x14ac:dyDescent="0.25">
      <c r="A328" t="s">
        <v>65</v>
      </c>
      <c r="B328">
        <v>9</v>
      </c>
      <c r="C328">
        <v>2023</v>
      </c>
      <c r="D328" s="1" t="s">
        <v>51</v>
      </c>
      <c r="E328" s="1" t="s">
        <v>119</v>
      </c>
      <c r="F328" s="8">
        <v>29.8</v>
      </c>
      <c r="G328" s="8">
        <v>57</v>
      </c>
      <c r="H328" s="8">
        <v>61.1</v>
      </c>
    </row>
    <row r="329" spans="1:8" x14ac:dyDescent="0.25">
      <c r="A329" t="s">
        <v>65</v>
      </c>
      <c r="B329">
        <v>9</v>
      </c>
      <c r="C329">
        <v>2022</v>
      </c>
      <c r="D329" s="1" t="s">
        <v>50</v>
      </c>
      <c r="E329" s="1" t="s">
        <v>119</v>
      </c>
      <c r="F329" s="8">
        <v>25.9</v>
      </c>
      <c r="G329" s="8">
        <v>57.4</v>
      </c>
      <c r="H329" s="183">
        <v>51.4</v>
      </c>
    </row>
    <row r="330" spans="1:8" x14ac:dyDescent="0.25">
      <c r="A330" t="s">
        <v>49</v>
      </c>
      <c r="B330">
        <v>6</v>
      </c>
      <c r="C330">
        <v>2022</v>
      </c>
      <c r="D330" s="1" t="s">
        <v>50</v>
      </c>
      <c r="E330" s="1" t="s">
        <v>119</v>
      </c>
      <c r="F330" s="8">
        <v>28.799999999999997</v>
      </c>
      <c r="G330" s="8">
        <v>60.199999999999996</v>
      </c>
      <c r="H330" s="8">
        <v>53</v>
      </c>
    </row>
    <row r="331" spans="1:8" x14ac:dyDescent="0.25">
      <c r="A331" t="s">
        <v>64</v>
      </c>
      <c r="B331">
        <v>7</v>
      </c>
      <c r="C331">
        <v>2022</v>
      </c>
      <c r="D331" s="1" t="s">
        <v>50</v>
      </c>
      <c r="E331" s="1" t="s">
        <v>119</v>
      </c>
      <c r="F331" s="8">
        <v>26.4</v>
      </c>
      <c r="G331" s="8">
        <v>57.4</v>
      </c>
      <c r="H331" s="8">
        <v>51.5</v>
      </c>
    </row>
    <row r="332" spans="1:8" x14ac:dyDescent="0.25">
      <c r="A332" t="s">
        <v>67</v>
      </c>
      <c r="B332">
        <v>11</v>
      </c>
      <c r="C332">
        <v>2022</v>
      </c>
      <c r="D332" s="1" t="s">
        <v>50</v>
      </c>
      <c r="E332" s="1" t="s">
        <v>119</v>
      </c>
      <c r="F332" s="8">
        <v>25.9</v>
      </c>
      <c r="G332" s="8">
        <v>57.1</v>
      </c>
      <c r="H332" s="8">
        <v>51.4</v>
      </c>
    </row>
    <row r="333" spans="1:8" x14ac:dyDescent="0.25">
      <c r="A333" t="s">
        <v>70</v>
      </c>
      <c r="B333">
        <v>1</v>
      </c>
      <c r="C333">
        <v>2023</v>
      </c>
      <c r="D333" s="1" t="s">
        <v>50</v>
      </c>
      <c r="E333" s="1" t="s">
        <v>119</v>
      </c>
      <c r="F333" s="8">
        <v>25.5</v>
      </c>
      <c r="G333" s="8">
        <v>55.6</v>
      </c>
      <c r="H333" s="8">
        <v>51.4</v>
      </c>
    </row>
    <row r="334" spans="1:8" x14ac:dyDescent="0.25">
      <c r="A334" t="s">
        <v>72</v>
      </c>
      <c r="B334">
        <v>3</v>
      </c>
      <c r="C334">
        <v>2023</v>
      </c>
      <c r="D334" s="1" t="s">
        <v>50</v>
      </c>
      <c r="E334" s="1" t="s">
        <v>119</v>
      </c>
      <c r="F334" s="8">
        <v>25.8</v>
      </c>
      <c r="G334" s="8">
        <v>57.3</v>
      </c>
      <c r="H334" s="8">
        <v>53</v>
      </c>
    </row>
    <row r="335" spans="1:8" x14ac:dyDescent="0.25">
      <c r="A335" t="s">
        <v>132</v>
      </c>
      <c r="B335">
        <v>5</v>
      </c>
      <c r="C335">
        <v>2023</v>
      </c>
      <c r="D335" s="1" t="s">
        <v>50</v>
      </c>
      <c r="E335" s="1" t="s">
        <v>119</v>
      </c>
      <c r="F335" s="8">
        <v>26</v>
      </c>
      <c r="G335" s="8">
        <v>57.6</v>
      </c>
      <c r="H335" s="8">
        <v>53.8</v>
      </c>
    </row>
    <row r="336" spans="1:8" x14ac:dyDescent="0.25">
      <c r="A336" t="s">
        <v>64</v>
      </c>
      <c r="B336">
        <v>7</v>
      </c>
      <c r="C336">
        <v>2023</v>
      </c>
      <c r="D336" s="1" t="s">
        <v>50</v>
      </c>
      <c r="E336" s="1" t="s">
        <v>119</v>
      </c>
      <c r="F336" s="8">
        <v>25.5</v>
      </c>
      <c r="G336" s="8">
        <v>56.3</v>
      </c>
      <c r="H336" s="8">
        <v>54.5</v>
      </c>
    </row>
    <row r="337" spans="1:9" x14ac:dyDescent="0.25">
      <c r="A337" t="s">
        <v>65</v>
      </c>
      <c r="B337">
        <v>9</v>
      </c>
      <c r="C337">
        <v>2023</v>
      </c>
      <c r="D337" s="1" t="s">
        <v>50</v>
      </c>
      <c r="E337" s="1" t="s">
        <v>119</v>
      </c>
      <c r="F337" s="8">
        <v>25</v>
      </c>
      <c r="G337" s="8">
        <v>54.9</v>
      </c>
      <c r="H337" s="8">
        <v>56.8</v>
      </c>
    </row>
    <row r="338" spans="1:9" x14ac:dyDescent="0.25">
      <c r="A338" t="s">
        <v>65</v>
      </c>
      <c r="B338">
        <v>9</v>
      </c>
      <c r="C338">
        <v>2022</v>
      </c>
      <c r="D338" s="1" t="s">
        <v>15</v>
      </c>
      <c r="E338" s="1" t="s">
        <v>119</v>
      </c>
      <c r="F338" s="8">
        <v>16.600000000000001</v>
      </c>
      <c r="G338" s="8">
        <v>49.6</v>
      </c>
      <c r="H338" s="183">
        <v>46.6</v>
      </c>
    </row>
    <row r="339" spans="1:9" x14ac:dyDescent="0.25">
      <c r="A339" t="s">
        <v>7</v>
      </c>
      <c r="B339">
        <v>4</v>
      </c>
      <c r="C339">
        <v>2022</v>
      </c>
      <c r="D339" s="1" t="s">
        <v>15</v>
      </c>
      <c r="E339" s="1" t="s">
        <v>119</v>
      </c>
      <c r="F339" s="8">
        <v>17.599999999999998</v>
      </c>
      <c r="G339" s="8">
        <v>49.6</v>
      </c>
      <c r="H339" s="8">
        <v>49</v>
      </c>
    </row>
    <row r="340" spans="1:9" x14ac:dyDescent="0.25">
      <c r="A340" t="s">
        <v>49</v>
      </c>
      <c r="B340">
        <v>6</v>
      </c>
      <c r="C340">
        <v>2022</v>
      </c>
      <c r="D340" s="1" t="s">
        <v>15</v>
      </c>
      <c r="E340" s="1" t="s">
        <v>119</v>
      </c>
      <c r="F340" s="8">
        <v>17.599999999999998</v>
      </c>
      <c r="G340" s="8">
        <v>49.6</v>
      </c>
      <c r="H340" s="8">
        <v>48.8</v>
      </c>
    </row>
    <row r="341" spans="1:9" x14ac:dyDescent="0.25">
      <c r="A341" t="s">
        <v>64</v>
      </c>
      <c r="B341">
        <v>7</v>
      </c>
      <c r="C341">
        <v>2022</v>
      </c>
      <c r="D341" s="1" t="s">
        <v>15</v>
      </c>
      <c r="E341" s="1" t="s">
        <v>119</v>
      </c>
      <c r="F341" s="8">
        <v>17.2</v>
      </c>
      <c r="G341" s="8">
        <v>48.8</v>
      </c>
      <c r="H341" s="8">
        <v>45.9</v>
      </c>
    </row>
    <row r="342" spans="1:9" x14ac:dyDescent="0.25">
      <c r="A342" t="s">
        <v>67</v>
      </c>
      <c r="B342">
        <v>11</v>
      </c>
      <c r="C342">
        <v>2022</v>
      </c>
      <c r="D342" s="1" t="s">
        <v>15</v>
      </c>
      <c r="E342" s="1" t="s">
        <v>119</v>
      </c>
      <c r="F342" s="8">
        <v>16.5</v>
      </c>
      <c r="G342" s="8">
        <v>49.1</v>
      </c>
      <c r="H342" s="8">
        <v>47</v>
      </c>
    </row>
    <row r="343" spans="1:9" x14ac:dyDescent="0.25">
      <c r="A343" t="s">
        <v>70</v>
      </c>
      <c r="B343">
        <v>1</v>
      </c>
      <c r="C343">
        <v>2023</v>
      </c>
      <c r="D343" s="1" t="s">
        <v>15</v>
      </c>
      <c r="E343" s="1" t="s">
        <v>119</v>
      </c>
      <c r="F343" s="8">
        <v>16.3</v>
      </c>
      <c r="G343" s="8">
        <v>48.4</v>
      </c>
      <c r="H343" s="8">
        <v>46.5</v>
      </c>
    </row>
    <row r="344" spans="1:9" x14ac:dyDescent="0.25">
      <c r="A344" t="s">
        <v>72</v>
      </c>
      <c r="B344">
        <v>3</v>
      </c>
      <c r="C344">
        <v>2023</v>
      </c>
      <c r="D344" s="1" t="s">
        <v>15</v>
      </c>
      <c r="E344" s="1" t="s">
        <v>119</v>
      </c>
      <c r="F344" s="8">
        <v>16.899999999999999</v>
      </c>
      <c r="G344" s="8">
        <v>49.3</v>
      </c>
      <c r="H344" s="8">
        <v>48.1</v>
      </c>
    </row>
    <row r="345" spans="1:9" x14ac:dyDescent="0.25">
      <c r="A345" t="s">
        <v>132</v>
      </c>
      <c r="B345">
        <v>5</v>
      </c>
      <c r="C345">
        <v>2023</v>
      </c>
      <c r="D345" s="1" t="s">
        <v>15</v>
      </c>
      <c r="E345" s="1" t="s">
        <v>119</v>
      </c>
      <c r="F345" s="8">
        <v>16.7</v>
      </c>
      <c r="G345" s="8">
        <v>49.5</v>
      </c>
      <c r="H345" s="8">
        <v>48.1</v>
      </c>
    </row>
    <row r="346" spans="1:9" x14ac:dyDescent="0.25">
      <c r="A346" t="s">
        <v>64</v>
      </c>
      <c r="B346">
        <v>7</v>
      </c>
      <c r="C346">
        <v>2023</v>
      </c>
      <c r="D346" s="1" t="s">
        <v>15</v>
      </c>
      <c r="E346" s="1" t="s">
        <v>119</v>
      </c>
      <c r="F346" s="8">
        <v>16.3</v>
      </c>
      <c r="G346" s="8">
        <v>48.6</v>
      </c>
      <c r="H346" s="8">
        <v>49.2</v>
      </c>
    </row>
    <row r="347" spans="1:9" x14ac:dyDescent="0.25">
      <c r="A347" t="s">
        <v>65</v>
      </c>
      <c r="B347">
        <v>9</v>
      </c>
      <c r="C347">
        <v>2023</v>
      </c>
      <c r="D347" s="1" t="s">
        <v>15</v>
      </c>
      <c r="E347" s="1" t="s">
        <v>119</v>
      </c>
      <c r="F347" s="8">
        <v>15.1</v>
      </c>
      <c r="G347" s="184">
        <v>45.6</v>
      </c>
      <c r="H347" s="8">
        <v>50.2</v>
      </c>
      <c r="I347" t="s">
        <v>165</v>
      </c>
    </row>
    <row r="348" spans="1:9" x14ac:dyDescent="0.25">
      <c r="A348" t="s">
        <v>65</v>
      </c>
      <c r="B348">
        <v>9</v>
      </c>
      <c r="C348">
        <v>2022</v>
      </c>
      <c r="D348" s="1" t="s">
        <v>14</v>
      </c>
      <c r="E348" s="1" t="s">
        <v>119</v>
      </c>
      <c r="F348" s="8">
        <v>23.1</v>
      </c>
      <c r="G348" s="8">
        <v>45.8</v>
      </c>
      <c r="H348" s="183">
        <v>51.9</v>
      </c>
    </row>
    <row r="349" spans="1:9" x14ac:dyDescent="0.25">
      <c r="A349" t="s">
        <v>7</v>
      </c>
      <c r="B349">
        <v>4</v>
      </c>
      <c r="C349">
        <v>2022</v>
      </c>
      <c r="D349" s="1" t="s">
        <v>14</v>
      </c>
      <c r="E349" s="1" t="s">
        <v>119</v>
      </c>
      <c r="F349" s="8">
        <v>22.8</v>
      </c>
      <c r="G349" s="8">
        <v>46</v>
      </c>
      <c r="H349" s="8">
        <v>53</v>
      </c>
    </row>
    <row r="350" spans="1:9" x14ac:dyDescent="0.25">
      <c r="A350" t="s">
        <v>49</v>
      </c>
      <c r="B350">
        <v>6</v>
      </c>
      <c r="C350">
        <v>2022</v>
      </c>
      <c r="D350" s="1" t="s">
        <v>14</v>
      </c>
      <c r="E350" s="1" t="s">
        <v>119</v>
      </c>
      <c r="F350" s="8">
        <v>21</v>
      </c>
      <c r="G350" s="8">
        <v>46.400000000000006</v>
      </c>
      <c r="H350" s="8">
        <v>53</v>
      </c>
    </row>
    <row r="351" spans="1:9" x14ac:dyDescent="0.25">
      <c r="A351" t="s">
        <v>64</v>
      </c>
      <c r="B351">
        <v>7</v>
      </c>
      <c r="C351">
        <v>2022</v>
      </c>
      <c r="D351" s="1" t="s">
        <v>14</v>
      </c>
      <c r="E351" s="1" t="s">
        <v>119</v>
      </c>
      <c r="F351" s="8">
        <v>22.2</v>
      </c>
      <c r="G351" s="8">
        <v>46.2</v>
      </c>
      <c r="H351" s="8">
        <v>50.9</v>
      </c>
    </row>
    <row r="352" spans="1:9" x14ac:dyDescent="0.25">
      <c r="A352" t="s">
        <v>67</v>
      </c>
      <c r="B352">
        <v>11</v>
      </c>
      <c r="C352">
        <v>2022</v>
      </c>
      <c r="D352" s="1" t="s">
        <v>14</v>
      </c>
      <c r="E352" s="1" t="s">
        <v>119</v>
      </c>
      <c r="F352" s="8">
        <v>23.2</v>
      </c>
      <c r="G352" s="8">
        <v>45.9</v>
      </c>
      <c r="H352" s="8">
        <v>52</v>
      </c>
    </row>
    <row r="353" spans="1:8" x14ac:dyDescent="0.25">
      <c r="A353" t="s">
        <v>70</v>
      </c>
      <c r="B353">
        <v>1</v>
      </c>
      <c r="C353">
        <v>2023</v>
      </c>
      <c r="D353" s="1" t="s">
        <v>14</v>
      </c>
      <c r="E353" s="1" t="s">
        <v>119</v>
      </c>
      <c r="F353" s="8">
        <v>22</v>
      </c>
      <c r="G353" s="8">
        <v>46.2</v>
      </c>
      <c r="H353" s="8">
        <v>53.3</v>
      </c>
    </row>
    <row r="354" spans="1:8" x14ac:dyDescent="0.25">
      <c r="A354" t="s">
        <v>72</v>
      </c>
      <c r="B354">
        <v>3</v>
      </c>
      <c r="C354">
        <v>2023</v>
      </c>
      <c r="D354" s="1" t="s">
        <v>14</v>
      </c>
      <c r="E354" s="1" t="s">
        <v>119</v>
      </c>
      <c r="F354" s="8">
        <v>22.8</v>
      </c>
      <c r="G354" s="8">
        <v>46.3</v>
      </c>
      <c r="H354" s="8">
        <v>55.4</v>
      </c>
    </row>
    <row r="355" spans="1:8" x14ac:dyDescent="0.25">
      <c r="A355" t="s">
        <v>132</v>
      </c>
      <c r="B355">
        <v>5</v>
      </c>
      <c r="C355">
        <v>2023</v>
      </c>
      <c r="D355" s="1" t="s">
        <v>14</v>
      </c>
      <c r="E355" s="1" t="s">
        <v>119</v>
      </c>
      <c r="F355" s="8">
        <v>23</v>
      </c>
      <c r="G355" s="8">
        <v>46.2</v>
      </c>
      <c r="H355" s="8">
        <v>56.9</v>
      </c>
    </row>
    <row r="356" spans="1:8" x14ac:dyDescent="0.25">
      <c r="A356" t="s">
        <v>64</v>
      </c>
      <c r="B356">
        <v>7</v>
      </c>
      <c r="C356">
        <v>2023</v>
      </c>
      <c r="D356" s="1" t="s">
        <v>14</v>
      </c>
      <c r="E356" s="1" t="s">
        <v>119</v>
      </c>
      <c r="F356" s="8">
        <v>22.9</v>
      </c>
      <c r="G356" s="8">
        <v>46</v>
      </c>
      <c r="H356" s="8">
        <v>58.4</v>
      </c>
    </row>
    <row r="357" spans="1:8" x14ac:dyDescent="0.25">
      <c r="A357" t="s">
        <v>65</v>
      </c>
      <c r="B357">
        <v>9</v>
      </c>
      <c r="C357">
        <v>2023</v>
      </c>
      <c r="D357" s="1" t="s">
        <v>14</v>
      </c>
      <c r="E357" s="1" t="s">
        <v>119</v>
      </c>
      <c r="F357" s="8">
        <v>23.1</v>
      </c>
      <c r="G357" s="8">
        <v>45.7</v>
      </c>
      <c r="H357" s="8">
        <v>59.6</v>
      </c>
    </row>
    <row r="358" spans="1:8" x14ac:dyDescent="0.25">
      <c r="A358" t="s">
        <v>65</v>
      </c>
      <c r="B358">
        <v>9</v>
      </c>
      <c r="C358">
        <v>2022</v>
      </c>
      <c r="D358" s="1" t="s">
        <v>13</v>
      </c>
      <c r="E358" s="1" t="s">
        <v>119</v>
      </c>
      <c r="F358" s="8">
        <v>16.399999999999999</v>
      </c>
      <c r="G358" s="8">
        <v>42.4</v>
      </c>
      <c r="H358" s="183">
        <v>40.1</v>
      </c>
    </row>
    <row r="359" spans="1:8" x14ac:dyDescent="0.25">
      <c r="A359" t="s">
        <v>7</v>
      </c>
      <c r="B359">
        <v>4</v>
      </c>
      <c r="C359">
        <v>2022</v>
      </c>
      <c r="D359" s="1" t="s">
        <v>13</v>
      </c>
      <c r="E359" s="1" t="s">
        <v>119</v>
      </c>
      <c r="F359" s="8">
        <v>17.2</v>
      </c>
      <c r="G359" s="8">
        <v>44.6</v>
      </c>
      <c r="H359" s="8">
        <v>40.400000000000006</v>
      </c>
    </row>
    <row r="360" spans="1:8" x14ac:dyDescent="0.25">
      <c r="A360" t="s">
        <v>49</v>
      </c>
      <c r="B360">
        <v>6</v>
      </c>
      <c r="C360">
        <v>2022</v>
      </c>
      <c r="D360" s="1" t="s">
        <v>13</v>
      </c>
      <c r="E360" s="1" t="s">
        <v>119</v>
      </c>
      <c r="F360" s="8">
        <v>16.7</v>
      </c>
      <c r="G360" s="8">
        <v>44.1</v>
      </c>
      <c r="H360" s="8">
        <v>41</v>
      </c>
    </row>
    <row r="361" spans="1:8" x14ac:dyDescent="0.25">
      <c r="A361" t="s">
        <v>64</v>
      </c>
      <c r="B361">
        <v>7</v>
      </c>
      <c r="C361">
        <v>2022</v>
      </c>
      <c r="D361" s="1" t="s">
        <v>13</v>
      </c>
      <c r="E361" s="1" t="s">
        <v>119</v>
      </c>
      <c r="F361" s="8">
        <v>16.600000000000001</v>
      </c>
      <c r="G361" s="8">
        <v>43</v>
      </c>
      <c r="H361" s="8">
        <v>39.200000000000003</v>
      </c>
    </row>
    <row r="362" spans="1:8" x14ac:dyDescent="0.25">
      <c r="A362" t="s">
        <v>67</v>
      </c>
      <c r="B362">
        <v>11</v>
      </c>
      <c r="C362">
        <v>2022</v>
      </c>
      <c r="D362" s="1" t="s">
        <v>13</v>
      </c>
      <c r="E362" s="1" t="s">
        <v>119</v>
      </c>
      <c r="F362" s="8">
        <v>16.8</v>
      </c>
      <c r="G362" s="8">
        <v>42.2</v>
      </c>
      <c r="H362" s="8">
        <v>40.4</v>
      </c>
    </row>
    <row r="363" spans="1:8" x14ac:dyDescent="0.25">
      <c r="A363" t="s">
        <v>70</v>
      </c>
      <c r="B363">
        <v>1</v>
      </c>
      <c r="C363">
        <v>2023</v>
      </c>
      <c r="D363" s="1" t="s">
        <v>13</v>
      </c>
      <c r="E363" s="1" t="s">
        <v>119</v>
      </c>
      <c r="F363" s="8">
        <v>15.1</v>
      </c>
      <c r="G363" s="8">
        <v>42.7</v>
      </c>
      <c r="H363" s="8">
        <v>41.4</v>
      </c>
    </row>
    <row r="364" spans="1:8" x14ac:dyDescent="0.25">
      <c r="A364" t="s">
        <v>72</v>
      </c>
      <c r="B364">
        <v>3</v>
      </c>
      <c r="C364">
        <v>2023</v>
      </c>
      <c r="D364" s="1" t="s">
        <v>13</v>
      </c>
      <c r="E364" s="1" t="s">
        <v>119</v>
      </c>
      <c r="F364" s="8">
        <v>16.3</v>
      </c>
      <c r="G364" s="8">
        <v>44.3</v>
      </c>
      <c r="H364" s="8">
        <v>41.5</v>
      </c>
    </row>
    <row r="365" spans="1:8" x14ac:dyDescent="0.25">
      <c r="A365" t="s">
        <v>132</v>
      </c>
      <c r="B365">
        <v>5</v>
      </c>
      <c r="C365">
        <v>2023</v>
      </c>
      <c r="D365" s="1" t="s">
        <v>13</v>
      </c>
      <c r="E365" s="1" t="s">
        <v>119</v>
      </c>
      <c r="F365" s="8">
        <v>17.399999999999999</v>
      </c>
      <c r="G365" s="8">
        <v>44.2</v>
      </c>
      <c r="H365" s="8">
        <v>42.5</v>
      </c>
    </row>
    <row r="366" spans="1:8" x14ac:dyDescent="0.25">
      <c r="A366" t="s">
        <v>64</v>
      </c>
      <c r="B366">
        <v>7</v>
      </c>
      <c r="C366">
        <v>2023</v>
      </c>
      <c r="D366" s="1" t="s">
        <v>13</v>
      </c>
      <c r="E366" s="1" t="s">
        <v>119</v>
      </c>
      <c r="F366" s="8">
        <v>17.899999999999999</v>
      </c>
      <c r="G366" s="8">
        <v>44.3</v>
      </c>
      <c r="H366" s="8">
        <v>42.5</v>
      </c>
    </row>
    <row r="367" spans="1:8" x14ac:dyDescent="0.25">
      <c r="A367" t="s">
        <v>65</v>
      </c>
      <c r="B367">
        <v>9</v>
      </c>
      <c r="C367">
        <v>2023</v>
      </c>
      <c r="D367" s="1" t="s">
        <v>13</v>
      </c>
      <c r="E367" s="1" t="s">
        <v>119</v>
      </c>
      <c r="F367" s="8">
        <v>17.3</v>
      </c>
      <c r="G367" s="8">
        <v>44.4</v>
      </c>
      <c r="H367" s="8">
        <v>41.7</v>
      </c>
    </row>
    <row r="368" spans="1:8" x14ac:dyDescent="0.25">
      <c r="A368" t="s">
        <v>65</v>
      </c>
      <c r="B368">
        <v>9</v>
      </c>
      <c r="C368">
        <v>2022</v>
      </c>
      <c r="D368" s="1" t="s">
        <v>12</v>
      </c>
      <c r="E368" s="1" t="s">
        <v>119</v>
      </c>
      <c r="F368" s="8">
        <v>19.2</v>
      </c>
      <c r="G368" s="8">
        <v>48.6</v>
      </c>
      <c r="H368" s="183">
        <v>46</v>
      </c>
    </row>
    <row r="369" spans="1:9" x14ac:dyDescent="0.25">
      <c r="A369" t="s">
        <v>7</v>
      </c>
      <c r="B369">
        <v>4</v>
      </c>
      <c r="C369">
        <v>2022</v>
      </c>
      <c r="D369" s="1" t="s">
        <v>12</v>
      </c>
      <c r="E369" s="1" t="s">
        <v>119</v>
      </c>
      <c r="F369" s="8">
        <v>19.8</v>
      </c>
      <c r="G369" s="8">
        <v>50</v>
      </c>
      <c r="H369" s="8">
        <v>44.800000000000004</v>
      </c>
    </row>
    <row r="370" spans="1:9" x14ac:dyDescent="0.25">
      <c r="A370" t="s">
        <v>49</v>
      </c>
      <c r="B370">
        <v>6</v>
      </c>
      <c r="C370">
        <v>2022</v>
      </c>
      <c r="D370" s="1" t="s">
        <v>12</v>
      </c>
      <c r="E370" s="1" t="s">
        <v>119</v>
      </c>
      <c r="F370" s="8">
        <v>19.400000000000002</v>
      </c>
      <c r="G370" s="8">
        <v>48.9</v>
      </c>
      <c r="H370" s="8">
        <v>44.7</v>
      </c>
    </row>
    <row r="371" spans="1:9" x14ac:dyDescent="0.25">
      <c r="A371" t="s">
        <v>64</v>
      </c>
      <c r="B371">
        <v>7</v>
      </c>
      <c r="C371">
        <v>2022</v>
      </c>
      <c r="D371" s="1" t="s">
        <v>12</v>
      </c>
      <c r="E371" s="1" t="s">
        <v>119</v>
      </c>
      <c r="F371" s="8">
        <v>19.600000000000001</v>
      </c>
      <c r="G371" s="8">
        <v>49.5</v>
      </c>
      <c r="H371" s="8">
        <v>45.5</v>
      </c>
      <c r="I371" t="s">
        <v>66</v>
      </c>
    </row>
    <row r="372" spans="1:9" x14ac:dyDescent="0.25">
      <c r="A372" t="s">
        <v>67</v>
      </c>
      <c r="B372">
        <v>11</v>
      </c>
      <c r="C372">
        <v>2022</v>
      </c>
      <c r="D372" s="1" t="s">
        <v>12</v>
      </c>
      <c r="E372" s="1" t="s">
        <v>119</v>
      </c>
      <c r="F372" s="8">
        <v>19.100000000000001</v>
      </c>
      <c r="G372" s="8">
        <v>48.3</v>
      </c>
      <c r="H372" s="8">
        <v>45.2</v>
      </c>
    </row>
    <row r="373" spans="1:9" x14ac:dyDescent="0.25">
      <c r="A373" t="s">
        <v>70</v>
      </c>
      <c r="B373">
        <v>1</v>
      </c>
      <c r="C373">
        <v>2023</v>
      </c>
      <c r="D373" s="1" t="s">
        <v>12</v>
      </c>
      <c r="E373" s="1" t="s">
        <v>119</v>
      </c>
      <c r="F373" s="8">
        <v>29.2</v>
      </c>
      <c r="G373" s="8">
        <v>48.6</v>
      </c>
      <c r="H373" s="8">
        <v>46.8</v>
      </c>
    </row>
    <row r="374" spans="1:9" x14ac:dyDescent="0.25">
      <c r="A374" t="s">
        <v>72</v>
      </c>
      <c r="B374">
        <v>3</v>
      </c>
      <c r="C374">
        <v>2023</v>
      </c>
      <c r="D374" s="1" t="s">
        <v>12</v>
      </c>
      <c r="E374" s="1" t="s">
        <v>119</v>
      </c>
      <c r="F374" s="8">
        <v>18.399999999999999</v>
      </c>
      <c r="G374" s="8">
        <v>49.2</v>
      </c>
      <c r="H374" s="8">
        <v>47.5</v>
      </c>
    </row>
    <row r="375" spans="1:9" x14ac:dyDescent="0.25">
      <c r="A375" t="s">
        <v>132</v>
      </c>
      <c r="B375">
        <v>5</v>
      </c>
      <c r="C375">
        <v>2023</v>
      </c>
      <c r="D375" s="1" t="s">
        <v>12</v>
      </c>
      <c r="E375" s="1" t="s">
        <v>119</v>
      </c>
      <c r="F375" s="8">
        <v>18.8</v>
      </c>
      <c r="G375" s="8">
        <v>49.2</v>
      </c>
      <c r="H375" s="8">
        <v>46.7</v>
      </c>
    </row>
    <row r="376" spans="1:9" x14ac:dyDescent="0.25">
      <c r="A376" t="s">
        <v>64</v>
      </c>
      <c r="B376">
        <v>7</v>
      </c>
      <c r="C376">
        <v>2023</v>
      </c>
      <c r="D376" s="1" t="s">
        <v>12</v>
      </c>
      <c r="E376" s="1" t="s">
        <v>119</v>
      </c>
      <c r="F376" s="8">
        <v>18.399999999999999</v>
      </c>
      <c r="G376" s="8">
        <v>48.9</v>
      </c>
      <c r="H376" s="8">
        <v>47.8</v>
      </c>
    </row>
    <row r="377" spans="1:9" x14ac:dyDescent="0.25">
      <c r="A377" t="s">
        <v>65</v>
      </c>
      <c r="B377">
        <v>9</v>
      </c>
      <c r="C377">
        <v>2023</v>
      </c>
      <c r="D377" s="1" t="s">
        <v>12</v>
      </c>
      <c r="E377" s="1" t="s">
        <v>119</v>
      </c>
      <c r="F377" s="8">
        <v>18.399999999999999</v>
      </c>
      <c r="G377" s="8">
        <v>49</v>
      </c>
      <c r="H377" s="8">
        <v>49.2</v>
      </c>
    </row>
    <row r="378" spans="1:9" x14ac:dyDescent="0.25">
      <c r="A378" t="s">
        <v>65</v>
      </c>
      <c r="B378">
        <v>9</v>
      </c>
      <c r="C378">
        <v>2022</v>
      </c>
      <c r="D378" s="1" t="s">
        <v>11</v>
      </c>
      <c r="E378" s="1" t="s">
        <v>119</v>
      </c>
      <c r="F378" s="8">
        <v>15.6</v>
      </c>
      <c r="G378" s="8">
        <v>53.4</v>
      </c>
      <c r="H378" s="183">
        <v>43.9</v>
      </c>
    </row>
    <row r="379" spans="1:9" x14ac:dyDescent="0.25">
      <c r="A379" t="s">
        <v>7</v>
      </c>
      <c r="B379">
        <v>4</v>
      </c>
      <c r="C379">
        <v>2022</v>
      </c>
      <c r="D379" s="1" t="s">
        <v>11</v>
      </c>
      <c r="E379" s="1" t="s">
        <v>119</v>
      </c>
      <c r="F379" s="8">
        <v>16</v>
      </c>
      <c r="G379" s="8">
        <v>54.7</v>
      </c>
      <c r="H379" s="8">
        <v>45</v>
      </c>
    </row>
    <row r="380" spans="1:9" x14ac:dyDescent="0.25">
      <c r="A380" t="s">
        <v>49</v>
      </c>
      <c r="B380">
        <v>6</v>
      </c>
      <c r="C380">
        <v>2022</v>
      </c>
      <c r="D380" s="1" t="s">
        <v>11</v>
      </c>
      <c r="E380" s="1" t="s">
        <v>119</v>
      </c>
      <c r="F380" s="8">
        <v>15.4</v>
      </c>
      <c r="G380" s="8">
        <v>53.400000000000006</v>
      </c>
      <c r="H380" s="8">
        <v>43.7</v>
      </c>
    </row>
    <row r="381" spans="1:9" x14ac:dyDescent="0.25">
      <c r="A381" t="s">
        <v>64</v>
      </c>
      <c r="B381">
        <v>7</v>
      </c>
      <c r="C381">
        <v>2022</v>
      </c>
      <c r="D381" s="1" t="s">
        <v>11</v>
      </c>
      <c r="E381" s="1" t="s">
        <v>119</v>
      </c>
      <c r="F381" s="8">
        <v>15.2</v>
      </c>
      <c r="G381" s="8">
        <v>53.8</v>
      </c>
      <c r="H381" s="8">
        <v>43.2</v>
      </c>
    </row>
    <row r="382" spans="1:9" x14ac:dyDescent="0.25">
      <c r="A382" t="s">
        <v>67</v>
      </c>
      <c r="B382">
        <v>11</v>
      </c>
      <c r="C382">
        <v>2022</v>
      </c>
      <c r="D382" s="1" t="s">
        <v>11</v>
      </c>
      <c r="E382" s="1" t="s">
        <v>119</v>
      </c>
      <c r="F382" s="8">
        <v>15.6</v>
      </c>
      <c r="G382" s="8">
        <v>52.9</v>
      </c>
      <c r="H382" s="8">
        <v>43.4</v>
      </c>
    </row>
    <row r="383" spans="1:9" x14ac:dyDescent="0.25">
      <c r="A383" t="s">
        <v>70</v>
      </c>
      <c r="B383">
        <v>1</v>
      </c>
      <c r="C383">
        <v>2023</v>
      </c>
      <c r="D383" s="1" t="s">
        <v>11</v>
      </c>
      <c r="E383" s="1" t="s">
        <v>119</v>
      </c>
      <c r="F383" s="8">
        <v>15.9</v>
      </c>
      <c r="G383" s="8">
        <v>53.2</v>
      </c>
      <c r="H383" s="8">
        <v>45.6</v>
      </c>
    </row>
    <row r="384" spans="1:9" x14ac:dyDescent="0.25">
      <c r="A384" t="s">
        <v>72</v>
      </c>
      <c r="B384">
        <v>3</v>
      </c>
      <c r="C384">
        <v>2023</v>
      </c>
      <c r="D384" s="1" t="s">
        <v>11</v>
      </c>
      <c r="E384" s="1" t="s">
        <v>119</v>
      </c>
      <c r="F384" s="8">
        <v>16.600000000000001</v>
      </c>
      <c r="G384" s="8">
        <v>53.9</v>
      </c>
      <c r="H384" s="8">
        <v>46.6</v>
      </c>
    </row>
    <row r="385" spans="1:8" x14ac:dyDescent="0.25">
      <c r="A385" t="s">
        <v>132</v>
      </c>
      <c r="B385">
        <v>5</v>
      </c>
      <c r="C385">
        <v>2023</v>
      </c>
      <c r="D385" s="1" t="s">
        <v>11</v>
      </c>
      <c r="E385" s="1" t="s">
        <v>119</v>
      </c>
      <c r="F385" s="8">
        <v>16.5</v>
      </c>
      <c r="G385" s="8">
        <v>54.1</v>
      </c>
      <c r="H385" s="8">
        <v>47.6</v>
      </c>
    </row>
    <row r="386" spans="1:8" x14ac:dyDescent="0.25">
      <c r="A386" t="s">
        <v>64</v>
      </c>
      <c r="B386">
        <v>7</v>
      </c>
      <c r="C386">
        <v>2023</v>
      </c>
      <c r="D386" s="1" t="s">
        <v>11</v>
      </c>
      <c r="E386" s="1" t="s">
        <v>119</v>
      </c>
      <c r="F386" s="8">
        <v>16.3</v>
      </c>
      <c r="G386" s="8">
        <v>54.1</v>
      </c>
      <c r="H386" s="8">
        <v>48.7</v>
      </c>
    </row>
    <row r="387" spans="1:8" x14ac:dyDescent="0.25">
      <c r="A387" t="s">
        <v>65</v>
      </c>
      <c r="B387">
        <v>9</v>
      </c>
      <c r="C387">
        <v>2023</v>
      </c>
      <c r="D387" s="1" t="s">
        <v>11</v>
      </c>
      <c r="E387" s="1" t="s">
        <v>119</v>
      </c>
      <c r="F387" s="8">
        <v>16.2</v>
      </c>
      <c r="G387" s="8">
        <v>53.3</v>
      </c>
      <c r="H387" s="8">
        <v>50</v>
      </c>
    </row>
    <row r="388" spans="1:8" x14ac:dyDescent="0.25">
      <c r="A388" t="s">
        <v>65</v>
      </c>
      <c r="B388">
        <v>9</v>
      </c>
      <c r="C388">
        <v>2022</v>
      </c>
      <c r="D388" s="1" t="s">
        <v>133</v>
      </c>
      <c r="E388" s="1" t="s">
        <v>119</v>
      </c>
      <c r="F388" s="8">
        <v>20.100000000000001</v>
      </c>
      <c r="G388" s="8">
        <v>47.5</v>
      </c>
      <c r="H388" s="183">
        <v>53</v>
      </c>
    </row>
    <row r="389" spans="1:8" x14ac:dyDescent="0.25">
      <c r="A389" t="s">
        <v>7</v>
      </c>
      <c r="B389">
        <v>4</v>
      </c>
      <c r="C389">
        <v>2022</v>
      </c>
      <c r="D389" s="1" t="s">
        <v>133</v>
      </c>
      <c r="E389" s="1" t="s">
        <v>119</v>
      </c>
      <c r="F389" s="8">
        <v>22</v>
      </c>
      <c r="G389" s="8">
        <v>52.6</v>
      </c>
      <c r="H389" s="8">
        <v>54.800000000000004</v>
      </c>
    </row>
    <row r="390" spans="1:8" x14ac:dyDescent="0.25">
      <c r="A390" t="s">
        <v>49</v>
      </c>
      <c r="B390">
        <v>6</v>
      </c>
      <c r="C390">
        <v>2022</v>
      </c>
      <c r="D390" s="1" t="s">
        <v>133</v>
      </c>
      <c r="E390" s="1" t="s">
        <v>119</v>
      </c>
      <c r="F390" s="8">
        <v>21</v>
      </c>
      <c r="G390" s="8">
        <v>50.9</v>
      </c>
      <c r="H390" s="8">
        <v>55.000000000000007</v>
      </c>
    </row>
    <row r="391" spans="1:8" x14ac:dyDescent="0.25">
      <c r="A391" t="s">
        <v>64</v>
      </c>
      <c r="B391">
        <v>7</v>
      </c>
      <c r="C391">
        <v>2022</v>
      </c>
      <c r="D391" s="1" t="s">
        <v>133</v>
      </c>
      <c r="E391" s="1" t="s">
        <v>119</v>
      </c>
      <c r="F391" s="8">
        <v>21.1</v>
      </c>
      <c r="G391" s="8">
        <v>49</v>
      </c>
      <c r="H391" s="8">
        <v>54.5</v>
      </c>
    </row>
    <row r="392" spans="1:8" x14ac:dyDescent="0.25">
      <c r="A392" t="s">
        <v>67</v>
      </c>
      <c r="B392">
        <v>11</v>
      </c>
      <c r="C392">
        <v>2022</v>
      </c>
      <c r="D392" s="1" t="s">
        <v>133</v>
      </c>
      <c r="E392" s="1" t="s">
        <v>119</v>
      </c>
      <c r="F392" s="8">
        <v>20</v>
      </c>
      <c r="G392" s="8">
        <v>47.1</v>
      </c>
      <c r="H392" s="8">
        <v>52.8</v>
      </c>
    </row>
    <row r="393" spans="1:8" x14ac:dyDescent="0.25">
      <c r="A393" t="s">
        <v>70</v>
      </c>
      <c r="B393">
        <v>1</v>
      </c>
      <c r="C393">
        <v>2023</v>
      </c>
      <c r="D393" s="1" t="s">
        <v>133</v>
      </c>
      <c r="E393" s="1" t="s">
        <v>119</v>
      </c>
      <c r="F393" s="8">
        <v>20.2</v>
      </c>
      <c r="G393" s="8">
        <v>48.1</v>
      </c>
      <c r="H393" s="8">
        <v>55.8</v>
      </c>
    </row>
    <row r="394" spans="1:8" x14ac:dyDescent="0.25">
      <c r="A394" t="s">
        <v>72</v>
      </c>
      <c r="B394">
        <v>3</v>
      </c>
      <c r="C394">
        <v>2023</v>
      </c>
      <c r="D394" s="1" t="s">
        <v>133</v>
      </c>
      <c r="E394" s="1" t="s">
        <v>119</v>
      </c>
      <c r="F394" s="8">
        <v>20.399999999999999</v>
      </c>
      <c r="G394" s="8">
        <v>50.9</v>
      </c>
      <c r="H394" s="8">
        <v>58.8</v>
      </c>
    </row>
    <row r="395" spans="1:8" x14ac:dyDescent="0.25">
      <c r="A395" t="s">
        <v>132</v>
      </c>
      <c r="B395">
        <v>5</v>
      </c>
      <c r="C395">
        <v>2023</v>
      </c>
      <c r="D395" s="1" t="s">
        <v>133</v>
      </c>
      <c r="E395" s="1" t="s">
        <v>119</v>
      </c>
      <c r="F395" s="8">
        <v>20.5</v>
      </c>
      <c r="G395" s="8">
        <v>51.3</v>
      </c>
      <c r="H395" s="8">
        <v>60.9</v>
      </c>
    </row>
    <row r="396" spans="1:8" x14ac:dyDescent="0.25">
      <c r="A396" t="s">
        <v>64</v>
      </c>
      <c r="B396">
        <v>7</v>
      </c>
      <c r="C396">
        <v>2023</v>
      </c>
      <c r="D396" s="1" t="s">
        <v>133</v>
      </c>
      <c r="E396" s="1" t="s">
        <v>119</v>
      </c>
      <c r="F396" s="8">
        <v>20.2</v>
      </c>
      <c r="G396" s="8">
        <v>51</v>
      </c>
      <c r="H396" s="8">
        <v>61.9</v>
      </c>
    </row>
    <row r="397" spans="1:8" x14ac:dyDescent="0.25">
      <c r="A397" t="s">
        <v>65</v>
      </c>
      <c r="B397">
        <v>9</v>
      </c>
      <c r="C397">
        <v>2023</v>
      </c>
      <c r="D397" s="1" t="s">
        <v>133</v>
      </c>
      <c r="E397" s="1" t="s">
        <v>119</v>
      </c>
      <c r="F397" s="8">
        <v>19.399999999999999</v>
      </c>
      <c r="G397" s="8">
        <v>49</v>
      </c>
      <c r="H397" s="8">
        <v>65.599999999999994</v>
      </c>
    </row>
    <row r="398" spans="1:8" x14ac:dyDescent="0.25">
      <c r="A398" t="s">
        <v>65</v>
      </c>
      <c r="B398">
        <v>9</v>
      </c>
      <c r="C398">
        <v>2022</v>
      </c>
      <c r="D398" s="1" t="s">
        <v>16</v>
      </c>
      <c r="E398" s="1" t="s">
        <v>119</v>
      </c>
      <c r="F398" s="8">
        <v>15.2</v>
      </c>
      <c r="G398" s="8" t="s">
        <v>17</v>
      </c>
      <c r="H398" s="183">
        <v>42.6</v>
      </c>
    </row>
    <row r="399" spans="1:8" x14ac:dyDescent="0.25">
      <c r="A399" t="s">
        <v>7</v>
      </c>
      <c r="B399">
        <v>4</v>
      </c>
      <c r="C399">
        <v>2022</v>
      </c>
      <c r="D399" s="1" t="s">
        <v>16</v>
      </c>
      <c r="E399" s="1" t="s">
        <v>119</v>
      </c>
      <c r="F399" s="8">
        <v>15.4</v>
      </c>
      <c r="G399" s="8" t="s">
        <v>17</v>
      </c>
      <c r="H399" s="8">
        <v>44.4</v>
      </c>
    </row>
    <row r="400" spans="1:8" x14ac:dyDescent="0.25">
      <c r="A400" t="s">
        <v>49</v>
      </c>
      <c r="B400">
        <v>6</v>
      </c>
      <c r="C400">
        <v>2022</v>
      </c>
      <c r="D400" s="1" t="s">
        <v>16</v>
      </c>
      <c r="E400" s="1" t="s">
        <v>119</v>
      </c>
      <c r="F400" s="8">
        <v>15.6</v>
      </c>
      <c r="G400" s="8" t="s">
        <v>17</v>
      </c>
      <c r="H400" s="8">
        <v>44.7</v>
      </c>
    </row>
    <row r="401" spans="1:8" x14ac:dyDescent="0.25">
      <c r="A401" t="s">
        <v>64</v>
      </c>
      <c r="B401">
        <v>7</v>
      </c>
      <c r="C401">
        <v>2022</v>
      </c>
      <c r="D401" s="1" t="s">
        <v>16</v>
      </c>
      <c r="E401" s="1" t="s">
        <v>119</v>
      </c>
      <c r="F401" s="8">
        <v>15.4</v>
      </c>
      <c r="G401" s="8" t="s">
        <v>17</v>
      </c>
      <c r="H401" s="8">
        <v>44.4</v>
      </c>
    </row>
    <row r="402" spans="1:8" x14ac:dyDescent="0.25">
      <c r="A402" t="s">
        <v>67</v>
      </c>
      <c r="B402">
        <v>11</v>
      </c>
      <c r="C402">
        <v>2022</v>
      </c>
      <c r="D402" s="1" t="s">
        <v>16</v>
      </c>
      <c r="E402" s="1" t="s">
        <v>119</v>
      </c>
      <c r="F402" s="8">
        <v>15.4</v>
      </c>
      <c r="G402" s="8" t="s">
        <v>17</v>
      </c>
      <c r="H402" s="8">
        <v>42.4</v>
      </c>
    </row>
    <row r="403" spans="1:8" x14ac:dyDescent="0.25">
      <c r="A403" t="s">
        <v>70</v>
      </c>
      <c r="B403">
        <v>1</v>
      </c>
      <c r="C403">
        <v>2023</v>
      </c>
      <c r="D403" s="1" t="s">
        <v>16</v>
      </c>
      <c r="E403" s="1" t="s">
        <v>119</v>
      </c>
      <c r="F403" s="8">
        <v>15.1</v>
      </c>
      <c r="G403" s="8" t="s">
        <v>17</v>
      </c>
      <c r="H403" s="8">
        <v>44.6</v>
      </c>
    </row>
    <row r="404" spans="1:8" x14ac:dyDescent="0.25">
      <c r="A404" t="s">
        <v>72</v>
      </c>
      <c r="B404">
        <v>3</v>
      </c>
      <c r="C404">
        <v>2023</v>
      </c>
      <c r="D404" s="1" t="s">
        <v>16</v>
      </c>
      <c r="E404" s="1" t="s">
        <v>119</v>
      </c>
      <c r="F404" s="8">
        <v>15.1</v>
      </c>
      <c r="G404" s="8" t="s">
        <v>17</v>
      </c>
      <c r="H404" s="8">
        <v>45.1</v>
      </c>
    </row>
    <row r="405" spans="1:8" x14ac:dyDescent="0.25">
      <c r="A405" t="s">
        <v>132</v>
      </c>
      <c r="B405">
        <v>5</v>
      </c>
      <c r="C405">
        <v>2023</v>
      </c>
      <c r="D405" s="1" t="s">
        <v>16</v>
      </c>
      <c r="E405" s="1" t="s">
        <v>119</v>
      </c>
      <c r="F405" s="8">
        <v>15</v>
      </c>
      <c r="G405" s="8" t="s">
        <v>17</v>
      </c>
      <c r="H405" s="8">
        <v>45.1</v>
      </c>
    </row>
    <row r="406" spans="1:8" x14ac:dyDescent="0.25">
      <c r="A406" t="s">
        <v>64</v>
      </c>
      <c r="B406">
        <v>7</v>
      </c>
      <c r="C406">
        <v>2023</v>
      </c>
      <c r="D406" s="1" t="s">
        <v>16</v>
      </c>
      <c r="E406" s="1" t="s">
        <v>119</v>
      </c>
      <c r="F406" s="8">
        <v>15</v>
      </c>
      <c r="G406" s="8" t="s">
        <v>17</v>
      </c>
      <c r="H406" s="8">
        <v>45.2</v>
      </c>
    </row>
    <row r="407" spans="1:8" x14ac:dyDescent="0.25">
      <c r="A407" t="s">
        <v>65</v>
      </c>
      <c r="B407">
        <v>9</v>
      </c>
      <c r="C407">
        <v>2023</v>
      </c>
      <c r="D407" s="1" t="s">
        <v>16</v>
      </c>
      <c r="E407" s="1" t="s">
        <v>119</v>
      </c>
      <c r="F407" s="8">
        <v>15.1</v>
      </c>
      <c r="G407" s="8" t="s">
        <v>17</v>
      </c>
      <c r="H407" s="8">
        <v>64.2</v>
      </c>
    </row>
  </sheetData>
  <sortState xmlns:xlrd2="http://schemas.microsoft.com/office/spreadsheetml/2017/richdata2" ref="A2:H407">
    <sortCondition ref="D2:D407"/>
    <sortCondition ref="C2:C407"/>
  </sortState>
  <phoneticPr fontId="1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FDCC-4FC1-4AE0-B0DD-68164293C3C6}">
  <dimension ref="A1:C43"/>
  <sheetViews>
    <sheetView workbookViewId="0">
      <selection activeCell="A44" sqref="A44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45</v>
      </c>
      <c r="B5" t="s">
        <v>118</v>
      </c>
      <c r="C5" t="s">
        <v>158</v>
      </c>
    </row>
    <row r="6" spans="1:3" x14ac:dyDescent="0.25">
      <c r="A6" s="120" t="s">
        <v>38</v>
      </c>
      <c r="B6" t="s">
        <v>118</v>
      </c>
      <c r="C6" t="s">
        <v>156</v>
      </c>
    </row>
    <row r="7" spans="1:3" x14ac:dyDescent="0.25">
      <c r="A7" s="120" t="s">
        <v>39</v>
      </c>
      <c r="B7" t="s">
        <v>118</v>
      </c>
      <c r="C7" t="s">
        <v>157</v>
      </c>
    </row>
    <row r="8" spans="1:3" x14ac:dyDescent="0.25">
      <c r="A8" s="120" t="s">
        <v>37</v>
      </c>
      <c r="B8" t="s">
        <v>118</v>
      </c>
      <c r="C8" t="s">
        <v>157</v>
      </c>
    </row>
    <row r="9" spans="1:3" x14ac:dyDescent="0.25">
      <c r="A9" s="120" t="s">
        <v>36</v>
      </c>
      <c r="B9" t="s">
        <v>118</v>
      </c>
      <c r="C9" t="s">
        <v>157</v>
      </c>
    </row>
    <row r="10" spans="1:3" x14ac:dyDescent="0.25">
      <c r="A10" s="120" t="s">
        <v>40</v>
      </c>
      <c r="B10" t="s">
        <v>118</v>
      </c>
      <c r="C10" t="s">
        <v>158</v>
      </c>
    </row>
    <row r="11" spans="1:3" x14ac:dyDescent="0.25">
      <c r="A11" s="120" t="s">
        <v>62</v>
      </c>
      <c r="B11" t="s">
        <v>118</v>
      </c>
      <c r="C11" t="s">
        <v>156</v>
      </c>
    </row>
    <row r="12" spans="1:3" x14ac:dyDescent="0.25">
      <c r="A12" s="120" t="s">
        <v>61</v>
      </c>
      <c r="B12" t="s">
        <v>118</v>
      </c>
      <c r="C12" t="s">
        <v>156</v>
      </c>
    </row>
    <row r="13" spans="1:3" x14ac:dyDescent="0.25">
      <c r="A13" s="120" t="s">
        <v>159</v>
      </c>
      <c r="B13" t="s">
        <v>118</v>
      </c>
      <c r="C13" t="s">
        <v>156</v>
      </c>
    </row>
    <row r="14" spans="1:3" x14ac:dyDescent="0.25">
      <c r="A14" s="120" t="s">
        <v>32</v>
      </c>
      <c r="B14" t="s">
        <v>118</v>
      </c>
      <c r="C14" t="s">
        <v>156</v>
      </c>
    </row>
    <row r="15" spans="1:3" x14ac:dyDescent="0.25">
      <c r="A15" s="120" t="s">
        <v>59</v>
      </c>
      <c r="B15" t="s">
        <v>118</v>
      </c>
      <c r="C15" t="s">
        <v>156</v>
      </c>
    </row>
    <row r="16" spans="1:3" x14ac:dyDescent="0.25">
      <c r="A16" s="120" t="s">
        <v>33</v>
      </c>
      <c r="B16" t="s">
        <v>118</v>
      </c>
      <c r="C16" t="s">
        <v>157</v>
      </c>
    </row>
    <row r="17" spans="1:3" x14ac:dyDescent="0.25">
      <c r="A17" s="120" t="s">
        <v>31</v>
      </c>
      <c r="B17" t="s">
        <v>118</v>
      </c>
      <c r="C17" t="s">
        <v>157</v>
      </c>
    </row>
    <row r="18" spans="1:3" x14ac:dyDescent="0.25">
      <c r="A18" s="120" t="s">
        <v>30</v>
      </c>
      <c r="B18" t="s">
        <v>118</v>
      </c>
      <c r="C18" t="s">
        <v>157</v>
      </c>
    </row>
    <row r="19" spans="1:3" x14ac:dyDescent="0.25">
      <c r="A19" s="120" t="s">
        <v>28</v>
      </c>
      <c r="B19" t="s">
        <v>118</v>
      </c>
      <c r="C19" t="s">
        <v>157</v>
      </c>
    </row>
    <row r="20" spans="1:3" x14ac:dyDescent="0.25">
      <c r="A20" s="120" t="s">
        <v>29</v>
      </c>
      <c r="B20" t="s">
        <v>118</v>
      </c>
      <c r="C20" t="s">
        <v>157</v>
      </c>
    </row>
    <row r="21" spans="1:3" ht="15.75" thickBot="1" x14ac:dyDescent="0.3">
      <c r="A21" s="122" t="s">
        <v>27</v>
      </c>
      <c r="B21" s="123" t="s">
        <v>118</v>
      </c>
      <c r="C21" t="s">
        <v>158</v>
      </c>
    </row>
    <row r="22" spans="1:3" x14ac:dyDescent="0.25">
      <c r="A22" s="117" t="s">
        <v>58</v>
      </c>
      <c r="B22" s="116" t="s">
        <v>119</v>
      </c>
      <c r="C22" t="s">
        <v>156</v>
      </c>
    </row>
    <row r="23" spans="1:3" x14ac:dyDescent="0.25">
      <c r="A23" s="120" t="s">
        <v>57</v>
      </c>
      <c r="B23" t="s">
        <v>119</v>
      </c>
      <c r="C23" t="s">
        <v>156</v>
      </c>
    </row>
    <row r="24" spans="1:3" x14ac:dyDescent="0.25">
      <c r="A24" s="120" t="s">
        <v>56</v>
      </c>
      <c r="B24" t="s">
        <v>119</v>
      </c>
      <c r="C24" t="s">
        <v>156</v>
      </c>
    </row>
    <row r="25" spans="1:3" x14ac:dyDescent="0.25">
      <c r="A25" s="120" t="s">
        <v>20</v>
      </c>
      <c r="B25" t="s">
        <v>119</v>
      </c>
      <c r="C25" t="s">
        <v>156</v>
      </c>
    </row>
    <row r="26" spans="1:3" x14ac:dyDescent="0.25">
      <c r="A26" s="120" t="s">
        <v>24</v>
      </c>
      <c r="B26" t="s">
        <v>119</v>
      </c>
      <c r="C26" t="s">
        <v>157</v>
      </c>
    </row>
    <row r="27" spans="1:3" x14ac:dyDescent="0.25">
      <c r="A27" s="120" t="s">
        <v>23</v>
      </c>
      <c r="B27" t="s">
        <v>119</v>
      </c>
      <c r="C27" t="s">
        <v>157</v>
      </c>
    </row>
    <row r="28" spans="1:3" x14ac:dyDescent="0.25">
      <c r="A28" s="120" t="s">
        <v>22</v>
      </c>
      <c r="B28" t="s">
        <v>119</v>
      </c>
      <c r="C28" t="s">
        <v>157</v>
      </c>
    </row>
    <row r="29" spans="1:3" x14ac:dyDescent="0.25">
      <c r="A29" s="120" t="s">
        <v>55</v>
      </c>
      <c r="B29" t="s">
        <v>119</v>
      </c>
      <c r="C29" t="s">
        <v>157</v>
      </c>
    </row>
    <row r="30" spans="1:3" x14ac:dyDescent="0.25">
      <c r="A30" s="120" t="s">
        <v>21</v>
      </c>
      <c r="B30" t="s">
        <v>119</v>
      </c>
      <c r="C30" t="s">
        <v>157</v>
      </c>
    </row>
    <row r="31" spans="1:3" x14ac:dyDescent="0.25">
      <c r="A31" s="120" t="s">
        <v>19</v>
      </c>
      <c r="B31" t="s">
        <v>119</v>
      </c>
      <c r="C31" t="s">
        <v>157</v>
      </c>
    </row>
    <row r="32" spans="1:3" x14ac:dyDescent="0.25">
      <c r="A32" s="120" t="s">
        <v>54</v>
      </c>
      <c r="B32" t="s">
        <v>119</v>
      </c>
      <c r="C32" t="s">
        <v>156</v>
      </c>
    </row>
    <row r="33" spans="1:3" x14ac:dyDescent="0.25">
      <c r="A33" s="120" t="s">
        <v>53</v>
      </c>
      <c r="B33" t="s">
        <v>119</v>
      </c>
      <c r="C33" t="s">
        <v>156</v>
      </c>
    </row>
    <row r="34" spans="1:3" x14ac:dyDescent="0.25">
      <c r="A34" s="120" t="s">
        <v>52</v>
      </c>
      <c r="B34" t="s">
        <v>119</v>
      </c>
      <c r="C34" t="s">
        <v>156</v>
      </c>
    </row>
    <row r="35" spans="1:3" x14ac:dyDescent="0.25">
      <c r="A35" s="120" t="s">
        <v>51</v>
      </c>
      <c r="B35" t="s">
        <v>119</v>
      </c>
      <c r="C35" t="s">
        <v>156</v>
      </c>
    </row>
    <row r="36" spans="1:3" x14ac:dyDescent="0.25">
      <c r="A36" s="120" t="s">
        <v>50</v>
      </c>
      <c r="B36" t="s">
        <v>119</v>
      </c>
      <c r="C36" t="s">
        <v>156</v>
      </c>
    </row>
    <row r="37" spans="1:3" x14ac:dyDescent="0.25">
      <c r="A37" s="120" t="s">
        <v>15</v>
      </c>
      <c r="B37" t="s">
        <v>119</v>
      </c>
      <c r="C37" t="s">
        <v>157</v>
      </c>
    </row>
    <row r="38" spans="1:3" x14ac:dyDescent="0.25">
      <c r="A38" s="120" t="s">
        <v>14</v>
      </c>
      <c r="B38" t="s">
        <v>119</v>
      </c>
      <c r="C38" t="s">
        <v>157</v>
      </c>
    </row>
    <row r="39" spans="1:3" x14ac:dyDescent="0.25">
      <c r="A39" s="120" t="s">
        <v>13</v>
      </c>
      <c r="B39" t="s">
        <v>119</v>
      </c>
      <c r="C39" t="s">
        <v>157</v>
      </c>
    </row>
    <row r="40" spans="1:3" x14ac:dyDescent="0.25">
      <c r="A40" s="120" t="s">
        <v>12</v>
      </c>
      <c r="B40" t="s">
        <v>119</v>
      </c>
      <c r="C40" t="s">
        <v>157</v>
      </c>
    </row>
    <row r="41" spans="1:3" x14ac:dyDescent="0.25">
      <c r="A41" s="120" t="s">
        <v>11</v>
      </c>
      <c r="B41" t="s">
        <v>119</v>
      </c>
      <c r="C41" t="s">
        <v>157</v>
      </c>
    </row>
    <row r="42" spans="1:3" x14ac:dyDescent="0.25">
      <c r="A42" s="120" t="s">
        <v>133</v>
      </c>
      <c r="B42" t="s">
        <v>119</v>
      </c>
      <c r="C42" t="s">
        <v>157</v>
      </c>
    </row>
    <row r="43" spans="1:3" ht="15.75" thickBot="1" x14ac:dyDescent="0.3">
      <c r="A43" s="122" t="s">
        <v>16</v>
      </c>
      <c r="B43" s="123" t="s">
        <v>119</v>
      </c>
      <c r="C43" t="s">
        <v>158</v>
      </c>
    </row>
  </sheetData>
  <autoFilter ref="A1:A43" xr:uid="{7F1BFDCC-4FC1-4AE0-B0DD-68164293C3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9748-E5F1-4CC3-B706-481F309BB1B4}">
  <dimension ref="A1:I367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49</v>
      </c>
      <c r="B2">
        <v>6</v>
      </c>
      <c r="C2">
        <v>2022</v>
      </c>
      <c r="D2" s="1" t="s">
        <v>63</v>
      </c>
      <c r="E2" s="1" t="s">
        <v>118</v>
      </c>
      <c r="F2" s="8">
        <v>24.2</v>
      </c>
      <c r="G2" s="8">
        <v>51</v>
      </c>
      <c r="H2" s="8">
        <v>53.2</v>
      </c>
    </row>
    <row r="3" spans="1:9" x14ac:dyDescent="0.25">
      <c r="A3" t="s">
        <v>64</v>
      </c>
      <c r="B3">
        <v>7</v>
      </c>
      <c r="C3">
        <v>2022</v>
      </c>
      <c r="D3" s="1" t="s">
        <v>63</v>
      </c>
      <c r="E3" s="1" t="s">
        <v>118</v>
      </c>
      <c r="F3" s="8">
        <v>25.4</v>
      </c>
      <c r="G3" s="8">
        <v>49.8</v>
      </c>
      <c r="H3" s="8">
        <v>51.1</v>
      </c>
    </row>
    <row r="4" spans="1:9" x14ac:dyDescent="0.25">
      <c r="A4" t="s">
        <v>65</v>
      </c>
      <c r="B4">
        <v>9</v>
      </c>
      <c r="C4">
        <v>2022</v>
      </c>
      <c r="D4" s="1" t="s">
        <v>63</v>
      </c>
      <c r="E4" s="1" t="s">
        <v>118</v>
      </c>
      <c r="F4" s="8">
        <v>27</v>
      </c>
      <c r="G4" s="8">
        <v>50.6</v>
      </c>
      <c r="H4" s="8">
        <v>51.5</v>
      </c>
    </row>
    <row r="5" spans="1:9" x14ac:dyDescent="0.25">
      <c r="A5" t="s">
        <v>67</v>
      </c>
      <c r="B5">
        <v>11</v>
      </c>
      <c r="C5">
        <v>2022</v>
      </c>
      <c r="D5" s="1" t="s">
        <v>63</v>
      </c>
      <c r="E5" s="1" t="s">
        <v>118</v>
      </c>
      <c r="F5" s="8">
        <v>27.2</v>
      </c>
      <c r="G5" s="8">
        <v>50.4</v>
      </c>
      <c r="H5" s="8">
        <v>51.1</v>
      </c>
    </row>
    <row r="6" spans="1:9" x14ac:dyDescent="0.25">
      <c r="A6" t="s">
        <v>70</v>
      </c>
      <c r="B6">
        <v>1</v>
      </c>
      <c r="C6">
        <v>2023</v>
      </c>
      <c r="D6" s="1" t="s">
        <v>63</v>
      </c>
      <c r="E6" s="1" t="s">
        <v>118</v>
      </c>
      <c r="F6" s="8">
        <v>26.8</v>
      </c>
      <c r="G6" s="8">
        <v>50.6</v>
      </c>
      <c r="H6" s="8">
        <v>51</v>
      </c>
    </row>
    <row r="7" spans="1:9" x14ac:dyDescent="0.25">
      <c r="A7" t="s">
        <v>72</v>
      </c>
      <c r="B7">
        <v>3</v>
      </c>
      <c r="C7">
        <v>2023</v>
      </c>
      <c r="D7" s="1" t="s">
        <v>63</v>
      </c>
      <c r="E7" s="1" t="s">
        <v>118</v>
      </c>
      <c r="F7" s="8">
        <v>25.9</v>
      </c>
      <c r="G7" s="8">
        <v>51.5</v>
      </c>
      <c r="H7" s="8">
        <v>51.5</v>
      </c>
    </row>
    <row r="8" spans="1:9" x14ac:dyDescent="0.25">
      <c r="A8" t="s">
        <v>132</v>
      </c>
      <c r="B8">
        <v>5</v>
      </c>
      <c r="C8">
        <v>2023</v>
      </c>
      <c r="D8" s="1" t="s">
        <v>63</v>
      </c>
      <c r="E8" s="1" t="s">
        <v>118</v>
      </c>
      <c r="F8" s="8">
        <v>26.9</v>
      </c>
      <c r="G8" s="8">
        <v>51.8</v>
      </c>
      <c r="H8" s="8">
        <v>51.3</v>
      </c>
      <c r="I8" t="s">
        <v>135</v>
      </c>
    </row>
    <row r="9" spans="1:9" x14ac:dyDescent="0.25">
      <c r="A9" t="s">
        <v>64</v>
      </c>
      <c r="B9">
        <v>7</v>
      </c>
      <c r="C9">
        <v>2023</v>
      </c>
      <c r="D9" s="1" t="s">
        <v>63</v>
      </c>
      <c r="E9" s="1" t="s">
        <v>118</v>
      </c>
      <c r="F9" s="8">
        <v>27.4</v>
      </c>
      <c r="G9" s="8">
        <v>51.5</v>
      </c>
      <c r="H9" s="8">
        <v>51.6</v>
      </c>
      <c r="I9" t="s">
        <v>138</v>
      </c>
    </row>
    <row r="10" spans="1:9" x14ac:dyDescent="0.25">
      <c r="A10" t="s">
        <v>65</v>
      </c>
      <c r="B10">
        <v>9</v>
      </c>
      <c r="C10">
        <v>2023</v>
      </c>
      <c r="D10" s="1" t="s">
        <v>63</v>
      </c>
      <c r="E10" s="1" t="s">
        <v>118</v>
      </c>
      <c r="F10" s="8" t="s">
        <v>17</v>
      </c>
      <c r="G10" s="8">
        <v>50.1</v>
      </c>
      <c r="H10" s="8">
        <v>52.2</v>
      </c>
    </row>
    <row r="11" spans="1:9" x14ac:dyDescent="0.25">
      <c r="A11" t="s">
        <v>7</v>
      </c>
      <c r="B11">
        <v>4</v>
      </c>
      <c r="C11">
        <v>2022</v>
      </c>
      <c r="D11" s="1" t="s">
        <v>43</v>
      </c>
      <c r="E11" s="1" t="s">
        <v>118</v>
      </c>
      <c r="F11" s="8">
        <v>36.199999999999996</v>
      </c>
      <c r="G11" s="8">
        <v>63.5</v>
      </c>
      <c r="H11" s="8">
        <v>63.1</v>
      </c>
    </row>
    <row r="12" spans="1:9" x14ac:dyDescent="0.25">
      <c r="A12" t="s">
        <v>49</v>
      </c>
      <c r="B12">
        <v>6</v>
      </c>
      <c r="C12">
        <v>2022</v>
      </c>
      <c r="D12" s="1" t="s">
        <v>43</v>
      </c>
      <c r="E12" s="1" t="s">
        <v>118</v>
      </c>
      <c r="F12" s="8">
        <v>32.200000000000003</v>
      </c>
      <c r="G12" s="8">
        <v>61.199999999999996</v>
      </c>
      <c r="H12" s="8">
        <v>60.8</v>
      </c>
    </row>
    <row r="13" spans="1:9" x14ac:dyDescent="0.25">
      <c r="A13" t="s">
        <v>64</v>
      </c>
      <c r="B13">
        <v>7</v>
      </c>
      <c r="C13">
        <v>2022</v>
      </c>
      <c r="D13" s="1" t="s">
        <v>43</v>
      </c>
      <c r="E13" s="1" t="s">
        <v>118</v>
      </c>
      <c r="F13" s="8">
        <v>32.299999999999997</v>
      </c>
      <c r="G13" s="8">
        <v>61.5</v>
      </c>
      <c r="H13" s="8">
        <v>59.9</v>
      </c>
    </row>
    <row r="14" spans="1:9" x14ac:dyDescent="0.25">
      <c r="A14" t="s">
        <v>65</v>
      </c>
      <c r="B14">
        <v>9</v>
      </c>
      <c r="C14">
        <v>2022</v>
      </c>
      <c r="D14" s="1" t="s">
        <v>43</v>
      </c>
      <c r="E14" s="1" t="s">
        <v>118</v>
      </c>
      <c r="F14" s="8">
        <v>31.8</v>
      </c>
      <c r="G14" s="8">
        <v>62.6</v>
      </c>
      <c r="H14" s="8">
        <v>58.5</v>
      </c>
    </row>
    <row r="15" spans="1:9" x14ac:dyDescent="0.25">
      <c r="A15" t="s">
        <v>67</v>
      </c>
      <c r="B15">
        <v>11</v>
      </c>
      <c r="C15">
        <v>2022</v>
      </c>
      <c r="D15" s="1" t="s">
        <v>43</v>
      </c>
      <c r="E15" s="1" t="s">
        <v>118</v>
      </c>
      <c r="F15" s="8">
        <v>32.200000000000003</v>
      </c>
      <c r="G15" s="8">
        <v>62.5</v>
      </c>
      <c r="H15" s="8">
        <v>67.7</v>
      </c>
      <c r="I15" t="s">
        <v>136</v>
      </c>
    </row>
    <row r="16" spans="1:9" x14ac:dyDescent="0.25">
      <c r="A16" t="s">
        <v>70</v>
      </c>
      <c r="B16">
        <v>1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62.1</v>
      </c>
      <c r="H16" s="8">
        <v>58.4</v>
      </c>
    </row>
    <row r="17" spans="1:9" x14ac:dyDescent="0.25">
      <c r="A17" t="s">
        <v>72</v>
      </c>
      <c r="B17">
        <v>3</v>
      </c>
      <c r="C17">
        <v>2023</v>
      </c>
      <c r="D17" s="1" t="s">
        <v>43</v>
      </c>
      <c r="E17" s="1" t="s">
        <v>118</v>
      </c>
      <c r="F17" s="8">
        <v>32</v>
      </c>
      <c r="G17" s="8">
        <v>62.3</v>
      </c>
      <c r="H17" s="8">
        <v>57.5</v>
      </c>
    </row>
    <row r="18" spans="1:9" x14ac:dyDescent="0.25">
      <c r="A18" t="s">
        <v>132</v>
      </c>
      <c r="B18">
        <v>5</v>
      </c>
      <c r="C18">
        <v>2023</v>
      </c>
      <c r="D18" s="1" t="s">
        <v>43</v>
      </c>
      <c r="E18" s="1" t="s">
        <v>118</v>
      </c>
      <c r="F18" s="8">
        <v>32.200000000000003</v>
      </c>
      <c r="G18" s="8">
        <v>62.5</v>
      </c>
      <c r="H18" s="8">
        <v>56.3</v>
      </c>
    </row>
    <row r="19" spans="1:9" x14ac:dyDescent="0.25">
      <c r="A19" t="s">
        <v>64</v>
      </c>
      <c r="B19">
        <v>7</v>
      </c>
      <c r="C19">
        <v>2023</v>
      </c>
      <c r="D19" s="1" t="s">
        <v>43</v>
      </c>
      <c r="E19" s="1" t="s">
        <v>118</v>
      </c>
      <c r="F19" s="8">
        <v>32.9</v>
      </c>
      <c r="G19" s="8">
        <v>62.4</v>
      </c>
      <c r="H19" s="8">
        <v>57.3</v>
      </c>
    </row>
    <row r="20" spans="1:9" x14ac:dyDescent="0.25">
      <c r="A20" t="s">
        <v>65</v>
      </c>
      <c r="B20">
        <v>9</v>
      </c>
      <c r="C20">
        <v>2023</v>
      </c>
      <c r="D20" s="1" t="s">
        <v>43</v>
      </c>
      <c r="E20" s="1" t="s">
        <v>118</v>
      </c>
      <c r="F20" s="8">
        <v>32.5</v>
      </c>
      <c r="G20" s="8">
        <v>62.2</v>
      </c>
      <c r="H20" s="8">
        <v>56.9</v>
      </c>
    </row>
    <row r="21" spans="1:9" x14ac:dyDescent="0.25">
      <c r="A21" t="s">
        <v>7</v>
      </c>
      <c r="B21">
        <v>4</v>
      </c>
      <c r="C21">
        <v>2022</v>
      </c>
      <c r="D21" s="1" t="s">
        <v>44</v>
      </c>
      <c r="E21" s="1" t="s">
        <v>118</v>
      </c>
      <c r="F21" s="8">
        <v>28.299999999999997</v>
      </c>
      <c r="G21" s="8">
        <v>55.600000000000009</v>
      </c>
      <c r="H21" s="8">
        <v>65.8</v>
      </c>
    </row>
    <row r="22" spans="1:9" x14ac:dyDescent="0.25">
      <c r="A22" t="s">
        <v>49</v>
      </c>
      <c r="B22">
        <v>6</v>
      </c>
      <c r="C22">
        <v>2022</v>
      </c>
      <c r="D22" s="1" t="s">
        <v>44</v>
      </c>
      <c r="E22" s="1" t="s">
        <v>118</v>
      </c>
      <c r="F22" s="8">
        <v>25.1</v>
      </c>
      <c r="G22" s="8">
        <v>52.6</v>
      </c>
      <c r="H22" s="8">
        <v>63.5</v>
      </c>
    </row>
    <row r="23" spans="1:9" x14ac:dyDescent="0.25">
      <c r="A23" t="s">
        <v>64</v>
      </c>
      <c r="B23">
        <v>7</v>
      </c>
      <c r="C23">
        <v>2022</v>
      </c>
      <c r="D23" s="1" t="s">
        <v>44</v>
      </c>
      <c r="E23" s="1" t="s">
        <v>118</v>
      </c>
      <c r="F23" s="8">
        <v>25.1</v>
      </c>
      <c r="G23" s="8">
        <v>55.3</v>
      </c>
      <c r="H23" s="8">
        <v>65.400000000000006</v>
      </c>
    </row>
    <row r="24" spans="1:9" x14ac:dyDescent="0.25">
      <c r="A24" t="s">
        <v>65</v>
      </c>
      <c r="B24">
        <v>9</v>
      </c>
      <c r="C24">
        <v>2022</v>
      </c>
      <c r="D24" s="1" t="s">
        <v>44</v>
      </c>
      <c r="E24" s="1" t="s">
        <v>118</v>
      </c>
      <c r="F24" s="8">
        <v>25</v>
      </c>
      <c r="G24" s="8">
        <v>55.8</v>
      </c>
      <c r="H24" s="8">
        <v>66</v>
      </c>
    </row>
    <row r="25" spans="1:9" x14ac:dyDescent="0.25">
      <c r="A25" t="s">
        <v>67</v>
      </c>
      <c r="B25">
        <v>11</v>
      </c>
      <c r="C25">
        <v>2022</v>
      </c>
      <c r="D25" s="1" t="s">
        <v>44</v>
      </c>
      <c r="E25" s="1" t="s">
        <v>118</v>
      </c>
      <c r="F25" s="8">
        <v>25</v>
      </c>
      <c r="G25" s="8">
        <v>54.9</v>
      </c>
      <c r="H25" s="8">
        <v>45.8</v>
      </c>
    </row>
    <row r="26" spans="1:9" x14ac:dyDescent="0.25">
      <c r="A26" t="s">
        <v>70</v>
      </c>
      <c r="B26">
        <v>1</v>
      </c>
      <c r="C26">
        <v>2023</v>
      </c>
      <c r="D26" s="1" t="s">
        <v>44</v>
      </c>
      <c r="E26" s="1" t="s">
        <v>118</v>
      </c>
      <c r="F26" s="8">
        <v>24.3</v>
      </c>
      <c r="G26" s="8">
        <v>54.9</v>
      </c>
      <c r="H26" s="8">
        <v>64.2</v>
      </c>
    </row>
    <row r="27" spans="1:9" x14ac:dyDescent="0.25">
      <c r="A27" t="s">
        <v>72</v>
      </c>
      <c r="B27">
        <v>3</v>
      </c>
      <c r="C27">
        <v>2023</v>
      </c>
      <c r="D27" s="1" t="s">
        <v>44</v>
      </c>
      <c r="E27" s="1" t="s">
        <v>118</v>
      </c>
      <c r="F27" s="8">
        <v>21.1</v>
      </c>
      <c r="G27" s="8">
        <v>56.9</v>
      </c>
      <c r="H27" s="8">
        <v>64.900000000000006</v>
      </c>
    </row>
    <row r="28" spans="1:9" x14ac:dyDescent="0.25">
      <c r="A28" t="s">
        <v>132</v>
      </c>
      <c r="B28">
        <v>5</v>
      </c>
      <c r="C28">
        <v>2023</v>
      </c>
      <c r="D28" s="1" t="s">
        <v>44</v>
      </c>
      <c r="E28" s="1" t="s">
        <v>118</v>
      </c>
      <c r="F28" s="8">
        <v>21</v>
      </c>
      <c r="G28" s="8">
        <v>57.1</v>
      </c>
      <c r="H28" s="8">
        <v>64.400000000000006</v>
      </c>
      <c r="I28" t="s">
        <v>135</v>
      </c>
    </row>
    <row r="29" spans="1:9" x14ac:dyDescent="0.25">
      <c r="A29" t="s">
        <v>64</v>
      </c>
      <c r="B29">
        <v>7</v>
      </c>
      <c r="C29">
        <v>2023</v>
      </c>
      <c r="D29" s="1" t="s">
        <v>44</v>
      </c>
      <c r="E29" s="1" t="s">
        <v>118</v>
      </c>
      <c r="F29" s="8">
        <v>22</v>
      </c>
      <c r="G29" s="8">
        <v>57</v>
      </c>
      <c r="H29" s="8">
        <v>65.400000000000006</v>
      </c>
      <c r="I29" t="s">
        <v>138</v>
      </c>
    </row>
    <row r="30" spans="1:9" x14ac:dyDescent="0.25">
      <c r="A30" t="s">
        <v>65</v>
      </c>
      <c r="B30">
        <v>9</v>
      </c>
      <c r="C30">
        <v>2023</v>
      </c>
      <c r="D30" s="1" t="s">
        <v>44</v>
      </c>
      <c r="E30" s="1" t="s">
        <v>118</v>
      </c>
      <c r="F30" s="8" t="s">
        <v>17</v>
      </c>
      <c r="G30" s="8">
        <v>57</v>
      </c>
      <c r="H30" s="8">
        <v>64.8</v>
      </c>
    </row>
    <row r="31" spans="1:9" x14ac:dyDescent="0.25">
      <c r="A31" t="s">
        <v>7</v>
      </c>
      <c r="B31">
        <v>4</v>
      </c>
      <c r="C31">
        <v>2022</v>
      </c>
      <c r="D31" s="1" t="s">
        <v>38</v>
      </c>
      <c r="E31" s="1" t="s">
        <v>118</v>
      </c>
      <c r="F31" s="8">
        <v>23.1</v>
      </c>
      <c r="G31" s="8">
        <v>57.3</v>
      </c>
      <c r="H31" s="8">
        <v>61.199999999999996</v>
      </c>
    </row>
    <row r="32" spans="1:9" x14ac:dyDescent="0.25">
      <c r="A32" t="s">
        <v>49</v>
      </c>
      <c r="B32">
        <v>6</v>
      </c>
      <c r="C32">
        <v>2022</v>
      </c>
      <c r="D32" s="1" t="s">
        <v>38</v>
      </c>
      <c r="E32" s="1" t="s">
        <v>118</v>
      </c>
      <c r="F32" s="8">
        <v>28.299999999999997</v>
      </c>
      <c r="G32" s="8">
        <v>54.7</v>
      </c>
      <c r="H32" s="8">
        <v>56.8</v>
      </c>
    </row>
    <row r="33" spans="1:8" x14ac:dyDescent="0.25">
      <c r="A33" t="s">
        <v>64</v>
      </c>
      <c r="B33">
        <v>7</v>
      </c>
      <c r="C33">
        <v>2022</v>
      </c>
      <c r="D33" s="1" t="s">
        <v>38</v>
      </c>
      <c r="E33" s="1" t="s">
        <v>118</v>
      </c>
      <c r="F33" s="8">
        <v>27.7</v>
      </c>
      <c r="G33" s="8">
        <v>54.7</v>
      </c>
      <c r="H33" s="8">
        <v>56.8</v>
      </c>
    </row>
    <row r="34" spans="1:8" x14ac:dyDescent="0.25">
      <c r="A34" t="s">
        <v>65</v>
      </c>
      <c r="B34">
        <v>9</v>
      </c>
      <c r="C34">
        <v>2022</v>
      </c>
      <c r="D34" s="1" t="s">
        <v>38</v>
      </c>
      <c r="E34" s="1" t="s">
        <v>118</v>
      </c>
      <c r="F34" s="8">
        <v>27.3</v>
      </c>
      <c r="G34" s="8">
        <v>53.1</v>
      </c>
      <c r="H34" s="8">
        <v>57.8</v>
      </c>
    </row>
    <row r="35" spans="1:8" x14ac:dyDescent="0.25">
      <c r="A35" t="s">
        <v>67</v>
      </c>
      <c r="B35">
        <v>11</v>
      </c>
      <c r="C35">
        <v>2022</v>
      </c>
      <c r="D35" s="1" t="s">
        <v>38</v>
      </c>
      <c r="E35" s="1" t="s">
        <v>118</v>
      </c>
      <c r="F35" s="8">
        <v>27.1</v>
      </c>
      <c r="G35" s="8">
        <v>53</v>
      </c>
      <c r="H35" s="8">
        <v>56.1</v>
      </c>
    </row>
    <row r="36" spans="1:8" x14ac:dyDescent="0.25">
      <c r="A36" t="s">
        <v>70</v>
      </c>
      <c r="B36">
        <v>1</v>
      </c>
      <c r="C36">
        <v>2023</v>
      </c>
      <c r="D36" s="1" t="s">
        <v>38</v>
      </c>
      <c r="E36" s="1" t="s">
        <v>118</v>
      </c>
      <c r="F36" s="8">
        <v>26.4</v>
      </c>
      <c r="G36" s="8">
        <v>52.5</v>
      </c>
      <c r="H36" s="8">
        <v>56.8</v>
      </c>
    </row>
    <row r="37" spans="1:8" x14ac:dyDescent="0.25">
      <c r="A37" t="s">
        <v>72</v>
      </c>
      <c r="B37">
        <v>3</v>
      </c>
      <c r="C37">
        <v>2023</v>
      </c>
      <c r="D37" s="1" t="s">
        <v>38</v>
      </c>
      <c r="E37" s="1" t="s">
        <v>118</v>
      </c>
      <c r="F37" s="8">
        <v>26.4</v>
      </c>
      <c r="G37" s="8">
        <v>52.9</v>
      </c>
      <c r="H37" s="8">
        <v>60.8</v>
      </c>
    </row>
    <row r="38" spans="1:8" x14ac:dyDescent="0.25">
      <c r="A38" t="s">
        <v>132</v>
      </c>
      <c r="B38">
        <v>5</v>
      </c>
      <c r="C38">
        <v>2023</v>
      </c>
      <c r="D38" s="1" t="s">
        <v>38</v>
      </c>
      <c r="E38" s="1" t="s">
        <v>118</v>
      </c>
      <c r="F38" s="8">
        <v>26.8</v>
      </c>
      <c r="G38" s="8">
        <v>53</v>
      </c>
      <c r="H38" s="8">
        <v>59.9</v>
      </c>
    </row>
    <row r="39" spans="1:8" x14ac:dyDescent="0.25">
      <c r="A39" t="s">
        <v>64</v>
      </c>
      <c r="B39">
        <v>7</v>
      </c>
      <c r="C39">
        <v>2023</v>
      </c>
      <c r="D39" s="1" t="s">
        <v>38</v>
      </c>
      <c r="E39" s="1" t="s">
        <v>118</v>
      </c>
      <c r="F39" s="8">
        <v>26.7</v>
      </c>
      <c r="G39" s="8">
        <v>52.6</v>
      </c>
      <c r="H39" s="8">
        <v>61.5</v>
      </c>
    </row>
    <row r="40" spans="1:8" x14ac:dyDescent="0.25">
      <c r="A40" t="s">
        <v>65</v>
      </c>
      <c r="B40">
        <v>9</v>
      </c>
      <c r="C40">
        <v>2023</v>
      </c>
      <c r="D40" s="1" t="s">
        <v>38</v>
      </c>
      <c r="E40" s="1" t="s">
        <v>118</v>
      </c>
      <c r="F40" s="8">
        <v>25.7</v>
      </c>
      <c r="G40" s="8">
        <v>49.1</v>
      </c>
      <c r="H40" s="8">
        <v>65.2</v>
      </c>
    </row>
    <row r="41" spans="1:8" x14ac:dyDescent="0.25">
      <c r="A41" t="s">
        <v>7</v>
      </c>
      <c r="B41">
        <v>4</v>
      </c>
      <c r="C41">
        <v>2022</v>
      </c>
      <c r="D41" s="1" t="s">
        <v>39</v>
      </c>
      <c r="E41" s="1" t="s">
        <v>118</v>
      </c>
      <c r="F41" s="8">
        <v>28.499999999999996</v>
      </c>
      <c r="G41" s="8">
        <v>56.8</v>
      </c>
      <c r="H41" s="8">
        <v>56.100000000000009</v>
      </c>
    </row>
    <row r="42" spans="1:8" x14ac:dyDescent="0.25">
      <c r="A42" t="s">
        <v>49</v>
      </c>
      <c r="B42">
        <v>6</v>
      </c>
      <c r="C42">
        <v>2022</v>
      </c>
      <c r="D42" s="1" t="s">
        <v>39</v>
      </c>
      <c r="E42" s="1" t="s">
        <v>118</v>
      </c>
      <c r="F42" s="8">
        <v>25.8</v>
      </c>
      <c r="G42" s="8">
        <v>51.800000000000004</v>
      </c>
      <c r="H42" s="8">
        <v>53.1</v>
      </c>
    </row>
    <row r="43" spans="1:8" x14ac:dyDescent="0.25">
      <c r="A43" t="s">
        <v>64</v>
      </c>
      <c r="B43">
        <v>7</v>
      </c>
      <c r="C43">
        <v>2022</v>
      </c>
      <c r="D43" s="1" t="s">
        <v>39</v>
      </c>
      <c r="E43" s="1" t="s">
        <v>118</v>
      </c>
      <c r="F43" s="8">
        <v>26.1</v>
      </c>
      <c r="G43" s="8">
        <v>52.3</v>
      </c>
      <c r="H43" s="8">
        <v>52.6</v>
      </c>
    </row>
    <row r="44" spans="1:8" x14ac:dyDescent="0.25">
      <c r="A44" t="s">
        <v>65</v>
      </c>
      <c r="B44">
        <v>9</v>
      </c>
      <c r="C44">
        <v>2022</v>
      </c>
      <c r="D44" s="1" t="s">
        <v>39</v>
      </c>
      <c r="E44" s="1" t="s">
        <v>118</v>
      </c>
      <c r="F44" s="8">
        <v>25.9</v>
      </c>
      <c r="G44" s="8">
        <v>52.3</v>
      </c>
      <c r="H44" s="8">
        <v>49.7</v>
      </c>
    </row>
    <row r="45" spans="1:8" x14ac:dyDescent="0.25">
      <c r="A45" t="s">
        <v>67</v>
      </c>
      <c r="B45">
        <v>11</v>
      </c>
      <c r="C45">
        <v>2022</v>
      </c>
      <c r="D45" s="1" t="s">
        <v>39</v>
      </c>
      <c r="E45" s="1" t="s">
        <v>118</v>
      </c>
      <c r="F45" s="8">
        <v>26.1</v>
      </c>
      <c r="G45" s="8">
        <v>52.1</v>
      </c>
      <c r="H45" s="8">
        <v>48.9</v>
      </c>
    </row>
    <row r="46" spans="1:8" x14ac:dyDescent="0.25">
      <c r="A46" t="s">
        <v>70</v>
      </c>
      <c r="B46">
        <v>1</v>
      </c>
      <c r="C46">
        <v>2023</v>
      </c>
      <c r="D46" s="1" t="s">
        <v>39</v>
      </c>
      <c r="E46" s="1" t="s">
        <v>118</v>
      </c>
      <c r="F46" s="8">
        <v>25.9</v>
      </c>
      <c r="G46" s="8">
        <v>52.1</v>
      </c>
      <c r="H46" s="8">
        <v>49.3</v>
      </c>
    </row>
    <row r="47" spans="1:8" x14ac:dyDescent="0.25">
      <c r="A47" t="s">
        <v>72</v>
      </c>
      <c r="B47">
        <v>3</v>
      </c>
      <c r="C47">
        <v>2023</v>
      </c>
      <c r="D47" s="1" t="s">
        <v>39</v>
      </c>
      <c r="E47" s="1" t="s">
        <v>118</v>
      </c>
      <c r="F47" s="8">
        <v>30.5</v>
      </c>
      <c r="G47" s="8">
        <v>51.9</v>
      </c>
      <c r="H47" s="8">
        <v>50</v>
      </c>
    </row>
    <row r="48" spans="1:8" x14ac:dyDescent="0.25">
      <c r="A48" t="s">
        <v>132</v>
      </c>
      <c r="B48">
        <v>5</v>
      </c>
      <c r="C48">
        <v>2023</v>
      </c>
      <c r="D48" s="1" t="s">
        <v>39</v>
      </c>
      <c r="E48" s="1" t="s">
        <v>118</v>
      </c>
      <c r="F48" s="8">
        <v>30.4</v>
      </c>
      <c r="G48" s="8">
        <v>52</v>
      </c>
      <c r="H48" s="8">
        <v>49.3</v>
      </c>
    </row>
    <row r="49" spans="1:8" x14ac:dyDescent="0.25">
      <c r="A49" t="s">
        <v>64</v>
      </c>
      <c r="B49">
        <v>7</v>
      </c>
      <c r="C49">
        <v>2023</v>
      </c>
      <c r="D49" s="1" t="s">
        <v>39</v>
      </c>
      <c r="E49" s="1" t="s">
        <v>118</v>
      </c>
      <c r="F49" s="8">
        <v>30.8</v>
      </c>
      <c r="G49" s="8">
        <v>51.9</v>
      </c>
      <c r="H49" s="8">
        <v>58.1</v>
      </c>
    </row>
    <row r="50" spans="1:8" x14ac:dyDescent="0.25">
      <c r="A50" t="s">
        <v>65</v>
      </c>
      <c r="B50">
        <v>9</v>
      </c>
      <c r="C50">
        <v>2023</v>
      </c>
      <c r="D50" s="1" t="s">
        <v>39</v>
      </c>
      <c r="E50" s="1" t="s">
        <v>118</v>
      </c>
      <c r="F50" s="8">
        <v>30.9</v>
      </c>
      <c r="G50" s="8">
        <v>52.1</v>
      </c>
      <c r="H50" s="8">
        <v>48.8</v>
      </c>
    </row>
    <row r="51" spans="1:8" x14ac:dyDescent="0.25">
      <c r="A51" t="s">
        <v>7</v>
      </c>
      <c r="B51">
        <v>4</v>
      </c>
      <c r="C51">
        <v>2022</v>
      </c>
      <c r="D51" s="1" t="s">
        <v>37</v>
      </c>
      <c r="E51" s="1" t="s">
        <v>118</v>
      </c>
      <c r="F51" s="8">
        <v>32.4</v>
      </c>
      <c r="G51" s="8">
        <v>52.5</v>
      </c>
      <c r="H51" s="8">
        <v>59.3</v>
      </c>
    </row>
    <row r="52" spans="1:8" x14ac:dyDescent="0.25">
      <c r="A52" t="s">
        <v>49</v>
      </c>
      <c r="B52">
        <v>6</v>
      </c>
      <c r="C52">
        <v>2022</v>
      </c>
      <c r="D52" s="1" t="s">
        <v>37</v>
      </c>
      <c r="E52" s="1" t="s">
        <v>118</v>
      </c>
      <c r="F52" s="8">
        <v>28.1</v>
      </c>
      <c r="G52" s="8">
        <v>49.3</v>
      </c>
      <c r="H52" s="8">
        <v>57.999999999999993</v>
      </c>
    </row>
    <row r="53" spans="1:8" x14ac:dyDescent="0.25">
      <c r="A53" t="s">
        <v>64</v>
      </c>
      <c r="B53">
        <v>7</v>
      </c>
      <c r="C53">
        <v>2022</v>
      </c>
      <c r="D53" s="1" t="s">
        <v>37</v>
      </c>
      <c r="E53" s="1" t="s">
        <v>118</v>
      </c>
      <c r="F53" s="8">
        <v>25.4</v>
      </c>
      <c r="G53" s="8">
        <v>51.1</v>
      </c>
      <c r="H53" s="8">
        <v>56.5</v>
      </c>
    </row>
    <row r="54" spans="1:8" x14ac:dyDescent="0.25">
      <c r="A54" t="s">
        <v>65</v>
      </c>
      <c r="B54">
        <v>9</v>
      </c>
      <c r="C54">
        <v>2022</v>
      </c>
      <c r="D54" s="1" t="s">
        <v>37</v>
      </c>
      <c r="E54" s="1" t="s">
        <v>118</v>
      </c>
      <c r="F54" s="8">
        <v>14.6</v>
      </c>
      <c r="G54" s="8">
        <v>51</v>
      </c>
      <c r="H54" s="8">
        <v>55.8</v>
      </c>
    </row>
    <row r="55" spans="1:8" x14ac:dyDescent="0.25">
      <c r="A55" t="s">
        <v>67</v>
      </c>
      <c r="B55">
        <v>11</v>
      </c>
      <c r="C55">
        <v>2022</v>
      </c>
      <c r="D55" s="1" t="s">
        <v>37</v>
      </c>
      <c r="E55" s="1" t="s">
        <v>118</v>
      </c>
      <c r="F55" s="8">
        <v>14.6</v>
      </c>
      <c r="G55" s="8">
        <v>50.9</v>
      </c>
      <c r="H55" s="8">
        <v>55.4</v>
      </c>
    </row>
    <row r="56" spans="1:8" x14ac:dyDescent="0.25">
      <c r="A56" t="s">
        <v>70</v>
      </c>
      <c r="B56">
        <v>1</v>
      </c>
      <c r="C56">
        <v>2023</v>
      </c>
      <c r="D56" s="1" t="s">
        <v>37</v>
      </c>
      <c r="E56" s="1" t="s">
        <v>118</v>
      </c>
      <c r="F56" s="8">
        <v>14.6</v>
      </c>
      <c r="G56" s="8">
        <v>50.9</v>
      </c>
      <c r="H56" s="8">
        <v>56</v>
      </c>
    </row>
    <row r="57" spans="1:8" x14ac:dyDescent="0.25">
      <c r="A57" t="s">
        <v>72</v>
      </c>
      <c r="B57">
        <v>3</v>
      </c>
      <c r="C57">
        <v>2023</v>
      </c>
      <c r="D57" s="1" t="s">
        <v>37</v>
      </c>
      <c r="E57" s="1" t="s">
        <v>118</v>
      </c>
      <c r="F57" s="8">
        <v>19.600000000000001</v>
      </c>
      <c r="G57" s="8">
        <v>51.3</v>
      </c>
      <c r="H57" s="8">
        <v>58.1</v>
      </c>
    </row>
    <row r="58" spans="1:8" x14ac:dyDescent="0.25">
      <c r="A58" t="s">
        <v>132</v>
      </c>
      <c r="B58">
        <v>5</v>
      </c>
      <c r="C58">
        <v>2023</v>
      </c>
      <c r="D58" s="1" t="s">
        <v>37</v>
      </c>
      <c r="E58" s="1" t="s">
        <v>118</v>
      </c>
      <c r="F58" s="8">
        <v>15.1</v>
      </c>
      <c r="G58" s="8">
        <v>51.7</v>
      </c>
      <c r="H58" s="8">
        <v>58.2</v>
      </c>
    </row>
    <row r="59" spans="1:8" x14ac:dyDescent="0.25">
      <c r="A59" t="s">
        <v>64</v>
      </c>
      <c r="B59">
        <v>7</v>
      </c>
      <c r="C59">
        <v>2023</v>
      </c>
      <c r="D59" s="1" t="s">
        <v>37</v>
      </c>
      <c r="E59" s="1" t="s">
        <v>118</v>
      </c>
      <c r="F59" s="8">
        <v>15</v>
      </c>
      <c r="G59" s="8">
        <v>51.7</v>
      </c>
      <c r="H59" s="8">
        <v>60.2</v>
      </c>
    </row>
    <row r="60" spans="1:8" x14ac:dyDescent="0.25">
      <c r="A60" t="s">
        <v>65</v>
      </c>
      <c r="B60">
        <v>9</v>
      </c>
      <c r="C60">
        <v>2023</v>
      </c>
      <c r="D60" s="1" t="s">
        <v>37</v>
      </c>
      <c r="E60" s="1" t="s">
        <v>118</v>
      </c>
      <c r="F60" s="8">
        <v>14.7</v>
      </c>
      <c r="G60" s="8">
        <v>50.8</v>
      </c>
      <c r="H60" s="8">
        <v>60.2</v>
      </c>
    </row>
    <row r="61" spans="1:8" x14ac:dyDescent="0.25">
      <c r="A61" t="s">
        <v>7</v>
      </c>
      <c r="B61">
        <v>4</v>
      </c>
      <c r="C61">
        <v>2022</v>
      </c>
      <c r="D61" s="1" t="s">
        <v>36</v>
      </c>
      <c r="E61" s="1" t="s">
        <v>118</v>
      </c>
      <c r="F61" s="8">
        <v>26.400000000000002</v>
      </c>
      <c r="G61" s="8">
        <v>53.800000000000004</v>
      </c>
      <c r="H61" s="8">
        <v>51.1</v>
      </c>
    </row>
    <row r="62" spans="1:8" x14ac:dyDescent="0.25">
      <c r="A62" t="s">
        <v>49</v>
      </c>
      <c r="B62">
        <v>6</v>
      </c>
      <c r="C62">
        <v>2022</v>
      </c>
      <c r="D62" s="1" t="s">
        <v>36</v>
      </c>
      <c r="E62" s="1" t="s">
        <v>118</v>
      </c>
      <c r="F62" s="8">
        <v>23.799999999999997</v>
      </c>
      <c r="G62" s="8">
        <v>51.300000000000004</v>
      </c>
      <c r="H62" s="8">
        <v>48</v>
      </c>
    </row>
    <row r="63" spans="1:8" x14ac:dyDescent="0.25">
      <c r="A63" t="s">
        <v>64</v>
      </c>
      <c r="B63">
        <v>7</v>
      </c>
      <c r="C63">
        <v>2022</v>
      </c>
      <c r="D63" s="1" t="s">
        <v>36</v>
      </c>
      <c r="E63" s="1" t="s">
        <v>118</v>
      </c>
      <c r="F63" s="8">
        <v>25.3</v>
      </c>
      <c r="G63" s="8">
        <v>52.7</v>
      </c>
      <c r="H63" s="8">
        <v>47</v>
      </c>
    </row>
    <row r="64" spans="1:8" x14ac:dyDescent="0.25">
      <c r="A64" t="s">
        <v>65</v>
      </c>
      <c r="B64">
        <v>9</v>
      </c>
      <c r="C64">
        <v>2022</v>
      </c>
      <c r="D64" s="1" t="s">
        <v>36</v>
      </c>
      <c r="E64" s="1" t="s">
        <v>118</v>
      </c>
      <c r="F64" s="8">
        <v>25.2</v>
      </c>
      <c r="G64" s="8">
        <v>52.2</v>
      </c>
      <c r="H64" s="8">
        <v>50.1</v>
      </c>
    </row>
    <row r="65" spans="1:8" x14ac:dyDescent="0.25">
      <c r="A65" t="s">
        <v>67</v>
      </c>
      <c r="B65">
        <v>11</v>
      </c>
      <c r="C65">
        <v>2022</v>
      </c>
      <c r="D65" s="1" t="s">
        <v>36</v>
      </c>
      <c r="E65" s="1" t="s">
        <v>118</v>
      </c>
      <c r="F65" s="8">
        <v>25.3</v>
      </c>
      <c r="G65" s="8">
        <v>52.2</v>
      </c>
      <c r="H65" s="8">
        <v>50.2</v>
      </c>
    </row>
    <row r="66" spans="1:8" x14ac:dyDescent="0.25">
      <c r="A66" t="s">
        <v>70</v>
      </c>
      <c r="B66">
        <v>1</v>
      </c>
      <c r="C66">
        <v>2023</v>
      </c>
      <c r="D66" s="1" t="s">
        <v>36</v>
      </c>
      <c r="E66" s="1" t="s">
        <v>118</v>
      </c>
      <c r="F66" s="8">
        <v>24.9</v>
      </c>
      <c r="G66" s="8">
        <v>52.3</v>
      </c>
      <c r="H66" s="8">
        <v>51.3</v>
      </c>
    </row>
    <row r="67" spans="1:8" x14ac:dyDescent="0.25">
      <c r="A67" t="s">
        <v>72</v>
      </c>
      <c r="B67">
        <v>3</v>
      </c>
      <c r="C67">
        <v>2023</v>
      </c>
      <c r="D67" s="1" t="s">
        <v>36</v>
      </c>
      <c r="E67" s="1" t="s">
        <v>118</v>
      </c>
      <c r="F67" s="8">
        <v>24.9</v>
      </c>
      <c r="G67" s="8">
        <v>52.5</v>
      </c>
      <c r="H67" s="8">
        <v>52.5</v>
      </c>
    </row>
    <row r="68" spans="1:8" x14ac:dyDescent="0.25">
      <c r="A68" t="s">
        <v>132</v>
      </c>
      <c r="B68">
        <v>5</v>
      </c>
      <c r="C68">
        <v>2023</v>
      </c>
      <c r="D68" s="1" t="s">
        <v>36</v>
      </c>
      <c r="E68" s="1" t="s">
        <v>118</v>
      </c>
      <c r="F68" s="8">
        <v>25</v>
      </c>
      <c r="G68" s="8">
        <v>52.5</v>
      </c>
      <c r="H68" s="8">
        <v>53.5</v>
      </c>
    </row>
    <row r="69" spans="1:8" x14ac:dyDescent="0.25">
      <c r="A69" t="s">
        <v>64</v>
      </c>
      <c r="B69">
        <v>7</v>
      </c>
      <c r="C69">
        <v>2023</v>
      </c>
      <c r="D69" s="1" t="s">
        <v>36</v>
      </c>
      <c r="E69" s="1" t="s">
        <v>118</v>
      </c>
      <c r="F69" s="8">
        <v>25</v>
      </c>
      <c r="G69" s="8">
        <v>52</v>
      </c>
      <c r="H69" s="8">
        <v>54.6</v>
      </c>
    </row>
    <row r="70" spans="1:8" x14ac:dyDescent="0.25">
      <c r="A70" t="s">
        <v>65</v>
      </c>
      <c r="B70">
        <v>9</v>
      </c>
      <c r="C70">
        <v>2023</v>
      </c>
      <c r="D70" s="1" t="s">
        <v>36</v>
      </c>
      <c r="E70" s="1" t="s">
        <v>118</v>
      </c>
      <c r="F70" s="8">
        <v>24.9</v>
      </c>
      <c r="G70" s="8">
        <v>51</v>
      </c>
      <c r="H70" s="8">
        <v>54.4</v>
      </c>
    </row>
    <row r="71" spans="1:8" x14ac:dyDescent="0.25">
      <c r="A71" t="s">
        <v>49</v>
      </c>
      <c r="B71">
        <v>6</v>
      </c>
      <c r="C71">
        <v>2022</v>
      </c>
      <c r="D71" s="1" t="s">
        <v>62</v>
      </c>
      <c r="E71" s="1" t="s">
        <v>118</v>
      </c>
      <c r="F71" s="8">
        <v>30.099999999999998</v>
      </c>
      <c r="G71" s="8">
        <v>53.5</v>
      </c>
      <c r="H71" s="8">
        <v>61.199999999999996</v>
      </c>
    </row>
    <row r="72" spans="1:8" x14ac:dyDescent="0.25">
      <c r="A72" t="s">
        <v>64</v>
      </c>
      <c r="B72">
        <v>7</v>
      </c>
      <c r="C72">
        <v>2022</v>
      </c>
      <c r="D72" s="1" t="s">
        <v>62</v>
      </c>
      <c r="E72" s="1" t="s">
        <v>118</v>
      </c>
      <c r="F72" s="8">
        <v>27.8</v>
      </c>
      <c r="G72" s="8">
        <v>51.8</v>
      </c>
      <c r="H72" s="8">
        <v>58.9</v>
      </c>
    </row>
    <row r="73" spans="1:8" x14ac:dyDescent="0.25">
      <c r="A73" t="s">
        <v>65</v>
      </c>
      <c r="B73">
        <v>9</v>
      </c>
      <c r="C73">
        <v>2022</v>
      </c>
      <c r="D73" s="1" t="s">
        <v>62</v>
      </c>
      <c r="E73" s="1" t="s">
        <v>118</v>
      </c>
      <c r="F73" s="149">
        <v>28.5</v>
      </c>
      <c r="G73" s="8">
        <v>45.5</v>
      </c>
      <c r="H73" s="149">
        <v>55.4</v>
      </c>
    </row>
    <row r="74" spans="1:8" x14ac:dyDescent="0.25">
      <c r="A74" t="s">
        <v>67</v>
      </c>
      <c r="B74">
        <v>11</v>
      </c>
      <c r="C74">
        <v>2022</v>
      </c>
      <c r="D74" s="1" t="s">
        <v>62</v>
      </c>
      <c r="E74" s="1" t="s">
        <v>118</v>
      </c>
      <c r="F74" s="8">
        <v>26.4</v>
      </c>
      <c r="G74" s="8">
        <v>49.4</v>
      </c>
      <c r="H74" s="8">
        <v>55.5</v>
      </c>
    </row>
    <row r="75" spans="1:8" x14ac:dyDescent="0.25">
      <c r="A75" t="s">
        <v>70</v>
      </c>
      <c r="B75">
        <v>1</v>
      </c>
      <c r="C75">
        <v>2023</v>
      </c>
      <c r="D75" s="1" t="s">
        <v>62</v>
      </c>
      <c r="E75" s="1" t="s">
        <v>118</v>
      </c>
      <c r="F75" s="8">
        <v>22.8</v>
      </c>
      <c r="G75" s="8">
        <v>49.3</v>
      </c>
      <c r="H75" s="8">
        <v>45.5</v>
      </c>
    </row>
    <row r="76" spans="1:8" x14ac:dyDescent="0.25">
      <c r="A76" t="s">
        <v>72</v>
      </c>
      <c r="B76">
        <v>3</v>
      </c>
      <c r="C76">
        <v>2023</v>
      </c>
      <c r="D76" s="1" t="s">
        <v>62</v>
      </c>
      <c r="E76" s="1" t="s">
        <v>118</v>
      </c>
      <c r="F76" s="8">
        <v>27</v>
      </c>
      <c r="G76" s="8">
        <v>51.4</v>
      </c>
      <c r="H76" s="8">
        <v>62</v>
      </c>
    </row>
    <row r="77" spans="1:8" x14ac:dyDescent="0.25">
      <c r="A77" t="s">
        <v>132</v>
      </c>
      <c r="B77">
        <v>5</v>
      </c>
      <c r="C77">
        <v>2023</v>
      </c>
      <c r="D77" s="1" t="s">
        <v>62</v>
      </c>
      <c r="E77" s="1" t="s">
        <v>118</v>
      </c>
      <c r="F77" s="8">
        <v>27.2</v>
      </c>
      <c r="G77" s="8">
        <v>51</v>
      </c>
      <c r="H77" s="8">
        <v>62.5</v>
      </c>
    </row>
    <row r="78" spans="1:8" x14ac:dyDescent="0.25">
      <c r="A78" t="s">
        <v>64</v>
      </c>
      <c r="B78">
        <v>7</v>
      </c>
      <c r="C78">
        <v>2023</v>
      </c>
      <c r="D78" s="1" t="s">
        <v>62</v>
      </c>
      <c r="E78" s="1" t="s">
        <v>118</v>
      </c>
      <c r="F78" s="8">
        <v>27.3</v>
      </c>
      <c r="G78" s="8">
        <v>50.3</v>
      </c>
      <c r="H78" s="8">
        <v>63.9</v>
      </c>
    </row>
    <row r="79" spans="1:8" x14ac:dyDescent="0.25">
      <c r="A79" t="s">
        <v>65</v>
      </c>
      <c r="B79">
        <v>9</v>
      </c>
      <c r="C79">
        <v>2023</v>
      </c>
      <c r="D79" s="1" t="s">
        <v>62</v>
      </c>
      <c r="E79" s="1" t="s">
        <v>118</v>
      </c>
      <c r="F79" s="8">
        <v>23.5</v>
      </c>
      <c r="G79" s="8">
        <v>47.5</v>
      </c>
      <c r="H79" s="8">
        <v>66.2</v>
      </c>
    </row>
    <row r="80" spans="1:8" x14ac:dyDescent="0.25">
      <c r="A80" t="s">
        <v>49</v>
      </c>
      <c r="B80">
        <v>6</v>
      </c>
      <c r="C80">
        <v>2022</v>
      </c>
      <c r="D80" s="1" t="s">
        <v>61</v>
      </c>
      <c r="E80" s="1" t="s">
        <v>118</v>
      </c>
      <c r="F80" s="8">
        <v>33</v>
      </c>
      <c r="G80" s="8">
        <v>52.300000000000004</v>
      </c>
      <c r="H80" s="8">
        <v>53.2</v>
      </c>
    </row>
    <row r="81" spans="1:8" x14ac:dyDescent="0.25">
      <c r="A81" t="s">
        <v>64</v>
      </c>
      <c r="B81">
        <v>7</v>
      </c>
      <c r="C81">
        <v>2022</v>
      </c>
      <c r="D81" s="1" t="s">
        <v>61</v>
      </c>
      <c r="E81" s="1" t="s">
        <v>118</v>
      </c>
      <c r="F81" s="8">
        <v>31.6</v>
      </c>
      <c r="G81" s="8">
        <v>48.8</v>
      </c>
      <c r="H81" s="8">
        <v>49.4</v>
      </c>
    </row>
    <row r="82" spans="1:8" x14ac:dyDescent="0.25">
      <c r="A82" t="s">
        <v>65</v>
      </c>
      <c r="B82">
        <v>9</v>
      </c>
      <c r="C82">
        <v>2022</v>
      </c>
      <c r="D82" s="1" t="s">
        <v>61</v>
      </c>
      <c r="E82" s="1" t="s">
        <v>118</v>
      </c>
      <c r="F82" s="8">
        <v>26.7</v>
      </c>
      <c r="G82" s="8">
        <v>50</v>
      </c>
      <c r="H82" s="8">
        <v>56.5</v>
      </c>
    </row>
    <row r="83" spans="1:8" x14ac:dyDescent="0.25">
      <c r="A83" t="s">
        <v>67</v>
      </c>
      <c r="B83">
        <v>11</v>
      </c>
      <c r="C83">
        <v>2022</v>
      </c>
      <c r="D83" s="1" t="s">
        <v>61</v>
      </c>
      <c r="E83" s="1" t="s">
        <v>118</v>
      </c>
      <c r="F83" s="8">
        <v>30.5</v>
      </c>
      <c r="G83" s="8">
        <v>49.5</v>
      </c>
      <c r="H83" s="8">
        <v>47</v>
      </c>
    </row>
    <row r="84" spans="1:8" x14ac:dyDescent="0.25">
      <c r="A84" t="s">
        <v>70</v>
      </c>
      <c r="B84">
        <v>1</v>
      </c>
      <c r="C84">
        <v>2023</v>
      </c>
      <c r="D84" s="1" t="s">
        <v>61</v>
      </c>
      <c r="E84" s="1" t="s">
        <v>118</v>
      </c>
      <c r="F84" s="8">
        <v>28.1</v>
      </c>
      <c r="G84" s="8">
        <v>49.7</v>
      </c>
      <c r="H84" s="8">
        <v>47.3</v>
      </c>
    </row>
    <row r="85" spans="1:8" x14ac:dyDescent="0.25">
      <c r="A85" t="s">
        <v>72</v>
      </c>
      <c r="B85">
        <v>3</v>
      </c>
      <c r="C85">
        <v>2023</v>
      </c>
      <c r="D85" s="1" t="s">
        <v>61</v>
      </c>
      <c r="E85" s="1" t="s">
        <v>118</v>
      </c>
      <c r="F85" s="8">
        <v>27.7</v>
      </c>
      <c r="G85" s="8">
        <v>49.6</v>
      </c>
      <c r="H85" s="8">
        <v>49.8</v>
      </c>
    </row>
    <row r="86" spans="1:8" x14ac:dyDescent="0.25">
      <c r="A86" t="s">
        <v>132</v>
      </c>
      <c r="B86">
        <v>5</v>
      </c>
      <c r="C86">
        <v>2023</v>
      </c>
      <c r="D86" s="1" t="s">
        <v>61</v>
      </c>
      <c r="E86" s="1" t="s">
        <v>118</v>
      </c>
      <c r="F86" s="8">
        <v>27.1</v>
      </c>
      <c r="G86" s="8">
        <v>49.8</v>
      </c>
      <c r="H86" s="8">
        <v>49.6</v>
      </c>
    </row>
    <row r="87" spans="1:8" x14ac:dyDescent="0.25">
      <c r="A87" t="s">
        <v>64</v>
      </c>
      <c r="B87">
        <v>7</v>
      </c>
      <c r="C87">
        <v>2023</v>
      </c>
      <c r="D87" s="1" t="s">
        <v>61</v>
      </c>
      <c r="E87" s="1" t="s">
        <v>118</v>
      </c>
      <c r="F87" s="8">
        <v>25.8</v>
      </c>
      <c r="G87" s="8">
        <v>49.6</v>
      </c>
      <c r="H87" s="8">
        <v>51.5</v>
      </c>
    </row>
    <row r="88" spans="1:8" x14ac:dyDescent="0.25">
      <c r="A88" t="s">
        <v>65</v>
      </c>
      <c r="B88">
        <v>9</v>
      </c>
      <c r="C88">
        <v>2023</v>
      </c>
      <c r="D88" s="1" t="s">
        <v>61</v>
      </c>
      <c r="E88" s="1" t="s">
        <v>118</v>
      </c>
      <c r="F88" s="8">
        <v>22</v>
      </c>
      <c r="G88" s="8">
        <v>49.1</v>
      </c>
      <c r="H88" s="8">
        <v>52.1</v>
      </c>
    </row>
    <row r="89" spans="1:8" x14ac:dyDescent="0.25">
      <c r="A89" t="s">
        <v>49</v>
      </c>
      <c r="B89">
        <v>6</v>
      </c>
      <c r="C89">
        <v>2022</v>
      </c>
      <c r="D89" s="1" t="s">
        <v>159</v>
      </c>
      <c r="E89" s="1" t="s">
        <v>118</v>
      </c>
      <c r="F89" s="8">
        <v>30</v>
      </c>
      <c r="G89" s="8">
        <v>53</v>
      </c>
      <c r="H89" s="8">
        <v>51.5</v>
      </c>
    </row>
    <row r="90" spans="1:8" x14ac:dyDescent="0.25">
      <c r="A90" t="s">
        <v>64</v>
      </c>
      <c r="B90">
        <v>7</v>
      </c>
      <c r="C90">
        <v>2022</v>
      </c>
      <c r="D90" s="1" t="s">
        <v>159</v>
      </c>
      <c r="E90" s="1" t="s">
        <v>118</v>
      </c>
      <c r="F90" s="8">
        <v>28.1</v>
      </c>
      <c r="G90" s="8">
        <v>49.7</v>
      </c>
      <c r="H90" s="8">
        <v>48.8</v>
      </c>
    </row>
    <row r="91" spans="1:8" x14ac:dyDescent="0.25">
      <c r="A91" t="s">
        <v>65</v>
      </c>
      <c r="B91">
        <v>9</v>
      </c>
      <c r="C91">
        <v>2022</v>
      </c>
      <c r="D91" s="1" t="s">
        <v>159</v>
      </c>
      <c r="E91" s="1" t="s">
        <v>118</v>
      </c>
      <c r="F91" s="8">
        <v>26.4</v>
      </c>
      <c r="G91" s="8">
        <v>47.1</v>
      </c>
      <c r="H91" s="8">
        <v>49.1</v>
      </c>
    </row>
    <row r="92" spans="1:8" x14ac:dyDescent="0.25">
      <c r="A92" t="s">
        <v>67</v>
      </c>
      <c r="B92">
        <v>11</v>
      </c>
      <c r="C92">
        <v>2022</v>
      </c>
      <c r="D92" s="1" t="s">
        <v>159</v>
      </c>
      <c r="E92" s="1" t="s">
        <v>118</v>
      </c>
      <c r="F92" s="8">
        <v>25.9</v>
      </c>
      <c r="G92" s="8">
        <v>47.4</v>
      </c>
      <c r="H92" s="8">
        <v>49.7</v>
      </c>
    </row>
    <row r="93" spans="1:8" x14ac:dyDescent="0.25">
      <c r="A93" t="s">
        <v>70</v>
      </c>
      <c r="B93">
        <v>1</v>
      </c>
      <c r="C93">
        <v>2023</v>
      </c>
      <c r="D93" s="1" t="s">
        <v>159</v>
      </c>
      <c r="E93" s="1" t="s">
        <v>118</v>
      </c>
      <c r="F93" s="8">
        <v>24.1</v>
      </c>
      <c r="G93" s="8">
        <v>45.8</v>
      </c>
      <c r="H93" s="8">
        <v>49.1</v>
      </c>
    </row>
    <row r="94" spans="1:8" x14ac:dyDescent="0.25">
      <c r="A94" t="s">
        <v>72</v>
      </c>
      <c r="B94">
        <v>3</v>
      </c>
      <c r="C94">
        <v>2023</v>
      </c>
      <c r="D94" s="1" t="s">
        <v>159</v>
      </c>
      <c r="E94" s="1" t="s">
        <v>118</v>
      </c>
      <c r="F94" s="8">
        <v>25.2</v>
      </c>
      <c r="G94" s="8">
        <v>46.8</v>
      </c>
      <c r="H94" s="8">
        <v>49.5</v>
      </c>
    </row>
    <row r="95" spans="1:8" x14ac:dyDescent="0.25">
      <c r="A95" t="s">
        <v>132</v>
      </c>
      <c r="B95">
        <v>5</v>
      </c>
      <c r="C95">
        <v>2023</v>
      </c>
      <c r="D95" s="1" t="s">
        <v>159</v>
      </c>
      <c r="E95" s="1" t="s">
        <v>118</v>
      </c>
      <c r="F95" s="8">
        <v>25.5</v>
      </c>
      <c r="G95" s="8">
        <v>48.1</v>
      </c>
      <c r="H95" s="8">
        <v>48.4</v>
      </c>
    </row>
    <row r="96" spans="1:8" x14ac:dyDescent="0.25">
      <c r="A96" t="s">
        <v>64</v>
      </c>
      <c r="B96">
        <v>7</v>
      </c>
      <c r="C96">
        <v>2023</v>
      </c>
      <c r="D96" s="1" t="s">
        <v>159</v>
      </c>
      <c r="E96" s="1" t="s">
        <v>118</v>
      </c>
      <c r="F96" s="8">
        <v>24.9</v>
      </c>
      <c r="G96" s="8">
        <v>45.8</v>
      </c>
      <c r="H96" s="8">
        <v>49.5</v>
      </c>
    </row>
    <row r="97" spans="1:8" x14ac:dyDescent="0.25">
      <c r="A97" t="s">
        <v>65</v>
      </c>
      <c r="B97">
        <v>9</v>
      </c>
      <c r="C97">
        <v>2023</v>
      </c>
      <c r="D97" s="1" t="s">
        <v>159</v>
      </c>
      <c r="E97" s="1" t="s">
        <v>118</v>
      </c>
      <c r="F97" s="8">
        <v>25.5</v>
      </c>
      <c r="G97" s="8">
        <v>42.4</v>
      </c>
      <c r="H97" s="8">
        <v>50.2</v>
      </c>
    </row>
    <row r="98" spans="1:8" x14ac:dyDescent="0.25">
      <c r="A98" t="s">
        <v>7</v>
      </c>
      <c r="B98">
        <v>4</v>
      </c>
      <c r="C98">
        <v>2022</v>
      </c>
      <c r="D98" s="1" t="s">
        <v>32</v>
      </c>
      <c r="E98" s="1" t="s">
        <v>118</v>
      </c>
      <c r="F98" s="8">
        <v>32.1</v>
      </c>
      <c r="G98" s="8">
        <v>51.9</v>
      </c>
      <c r="H98" s="8">
        <v>48.9</v>
      </c>
    </row>
    <row r="99" spans="1:8" x14ac:dyDescent="0.25">
      <c r="A99" t="s">
        <v>49</v>
      </c>
      <c r="B99">
        <v>6</v>
      </c>
      <c r="C99">
        <v>2022</v>
      </c>
      <c r="D99" s="1" t="s">
        <v>32</v>
      </c>
      <c r="E99" s="1" t="s">
        <v>118</v>
      </c>
      <c r="F99" s="8">
        <v>30.599999999999998</v>
      </c>
      <c r="G99" s="8">
        <v>49.8</v>
      </c>
      <c r="H99" s="8">
        <v>46.800000000000004</v>
      </c>
    </row>
    <row r="100" spans="1:8" x14ac:dyDescent="0.25">
      <c r="A100" t="s">
        <v>64</v>
      </c>
      <c r="B100">
        <v>7</v>
      </c>
      <c r="C100">
        <v>2022</v>
      </c>
      <c r="D100" s="1" t="s">
        <v>32</v>
      </c>
      <c r="E100" s="1" t="s">
        <v>118</v>
      </c>
      <c r="F100" s="8">
        <v>29</v>
      </c>
      <c r="G100" s="8">
        <v>49.4</v>
      </c>
      <c r="H100" s="8">
        <v>46.4</v>
      </c>
    </row>
    <row r="101" spans="1:8" x14ac:dyDescent="0.25">
      <c r="A101" t="s">
        <v>65</v>
      </c>
      <c r="B101">
        <v>9</v>
      </c>
      <c r="C101">
        <v>2022</v>
      </c>
      <c r="D101" s="1" t="s">
        <v>32</v>
      </c>
      <c r="E101" s="1" t="s">
        <v>118</v>
      </c>
      <c r="F101" s="8">
        <v>28.3</v>
      </c>
      <c r="G101" s="8">
        <v>49</v>
      </c>
      <c r="H101" s="8">
        <v>48</v>
      </c>
    </row>
    <row r="102" spans="1:8" x14ac:dyDescent="0.25">
      <c r="A102" t="s">
        <v>67</v>
      </c>
      <c r="B102">
        <v>11</v>
      </c>
      <c r="C102">
        <v>2022</v>
      </c>
      <c r="D102" s="1" t="s">
        <v>32</v>
      </c>
      <c r="E102" s="1" t="s">
        <v>118</v>
      </c>
      <c r="F102" s="8">
        <v>26.7</v>
      </c>
      <c r="G102" s="8">
        <v>48.8</v>
      </c>
      <c r="H102" s="133">
        <v>47.9</v>
      </c>
    </row>
    <row r="103" spans="1:8" x14ac:dyDescent="0.25">
      <c r="A103" t="s">
        <v>70</v>
      </c>
      <c r="B103">
        <v>1</v>
      </c>
      <c r="C103">
        <v>2023</v>
      </c>
      <c r="D103" s="1" t="s">
        <v>32</v>
      </c>
      <c r="E103" s="1" t="s">
        <v>118</v>
      </c>
      <c r="F103" s="8">
        <v>25.4</v>
      </c>
      <c r="G103" s="8">
        <v>49.3</v>
      </c>
      <c r="H103" s="133">
        <v>48.9</v>
      </c>
    </row>
    <row r="104" spans="1:8" x14ac:dyDescent="0.25">
      <c r="A104" t="s">
        <v>72</v>
      </c>
      <c r="B104">
        <v>3</v>
      </c>
      <c r="C104">
        <v>2023</v>
      </c>
      <c r="D104" s="1" t="s">
        <v>32</v>
      </c>
      <c r="E104" s="1" t="s">
        <v>118</v>
      </c>
      <c r="F104" s="8">
        <v>25.3</v>
      </c>
      <c r="G104" s="8">
        <v>49</v>
      </c>
      <c r="H104" s="133">
        <v>50.5</v>
      </c>
    </row>
    <row r="105" spans="1:8" x14ac:dyDescent="0.25">
      <c r="A105" t="s">
        <v>132</v>
      </c>
      <c r="B105">
        <v>5</v>
      </c>
      <c r="C105">
        <v>2023</v>
      </c>
      <c r="D105" s="1" t="s">
        <v>32</v>
      </c>
      <c r="E105" s="1" t="s">
        <v>118</v>
      </c>
      <c r="F105" s="8">
        <v>25.9</v>
      </c>
      <c r="G105" s="8">
        <v>48.9</v>
      </c>
      <c r="H105" s="133">
        <v>50.4</v>
      </c>
    </row>
    <row r="106" spans="1:8" x14ac:dyDescent="0.25">
      <c r="A106" t="s">
        <v>64</v>
      </c>
      <c r="B106">
        <v>7</v>
      </c>
      <c r="C106">
        <v>2023</v>
      </c>
      <c r="D106" s="1" t="s">
        <v>32</v>
      </c>
      <c r="E106" s="1" t="s">
        <v>118</v>
      </c>
      <c r="F106" s="8">
        <v>23.6</v>
      </c>
      <c r="G106" s="8">
        <v>48.5</v>
      </c>
      <c r="H106" s="133">
        <v>50.2</v>
      </c>
    </row>
    <row r="107" spans="1:8" x14ac:dyDescent="0.25">
      <c r="A107" t="s">
        <v>65</v>
      </c>
      <c r="B107">
        <v>9</v>
      </c>
      <c r="C107">
        <v>2023</v>
      </c>
      <c r="D107" s="1" t="s">
        <v>32</v>
      </c>
      <c r="E107" s="1" t="s">
        <v>118</v>
      </c>
      <c r="F107" s="8">
        <v>20.2</v>
      </c>
      <c r="G107" s="8">
        <v>47.8</v>
      </c>
      <c r="H107" s="133">
        <v>52.3</v>
      </c>
    </row>
    <row r="108" spans="1:8" x14ac:dyDescent="0.25">
      <c r="A108" t="s">
        <v>49</v>
      </c>
      <c r="B108">
        <v>6</v>
      </c>
      <c r="C108">
        <v>2022</v>
      </c>
      <c r="D108" s="1" t="s">
        <v>59</v>
      </c>
      <c r="E108" s="1" t="s">
        <v>118</v>
      </c>
      <c r="F108" s="8">
        <v>31.8</v>
      </c>
      <c r="G108" s="8">
        <v>56.2</v>
      </c>
      <c r="H108" s="133">
        <v>54</v>
      </c>
    </row>
    <row r="109" spans="1:8" x14ac:dyDescent="0.25">
      <c r="A109" t="s">
        <v>64</v>
      </c>
      <c r="B109">
        <v>7</v>
      </c>
      <c r="C109">
        <v>2022</v>
      </c>
      <c r="D109" s="1" t="s">
        <v>59</v>
      </c>
      <c r="E109" s="1" t="s">
        <v>118</v>
      </c>
      <c r="F109" s="8">
        <v>28.8</v>
      </c>
      <c r="G109" s="8">
        <v>52.6</v>
      </c>
      <c r="H109" s="133">
        <v>50.7</v>
      </c>
    </row>
    <row r="110" spans="1:8" x14ac:dyDescent="0.25">
      <c r="A110" t="s">
        <v>65</v>
      </c>
      <c r="B110">
        <v>9</v>
      </c>
      <c r="C110">
        <v>2022</v>
      </c>
      <c r="D110" s="1" t="s">
        <v>59</v>
      </c>
      <c r="E110" s="1" t="s">
        <v>118</v>
      </c>
      <c r="F110" s="8">
        <v>27.6</v>
      </c>
      <c r="G110" s="8">
        <v>52</v>
      </c>
      <c r="H110" s="133">
        <v>50.2</v>
      </c>
    </row>
    <row r="111" spans="1:8" x14ac:dyDescent="0.25">
      <c r="A111" t="s">
        <v>67</v>
      </c>
      <c r="B111">
        <v>11</v>
      </c>
      <c r="C111">
        <v>2022</v>
      </c>
      <c r="D111" s="1" t="s">
        <v>59</v>
      </c>
      <c r="E111" s="1" t="s">
        <v>118</v>
      </c>
      <c r="F111" s="8">
        <v>27.4</v>
      </c>
      <c r="G111" s="8">
        <v>52.1</v>
      </c>
      <c r="H111" s="133">
        <v>49.8</v>
      </c>
    </row>
    <row r="112" spans="1:8" x14ac:dyDescent="0.25">
      <c r="A112" t="s">
        <v>70</v>
      </c>
      <c r="B112">
        <v>1</v>
      </c>
      <c r="C112">
        <v>2023</v>
      </c>
      <c r="D112" s="1" t="s">
        <v>59</v>
      </c>
      <c r="E112" s="1" t="s">
        <v>118</v>
      </c>
      <c r="F112" s="8">
        <v>27.2</v>
      </c>
      <c r="G112" s="8">
        <v>51.8</v>
      </c>
      <c r="H112" s="133">
        <v>50.2</v>
      </c>
    </row>
    <row r="113" spans="1:8" x14ac:dyDescent="0.25">
      <c r="A113" t="s">
        <v>72</v>
      </c>
      <c r="B113">
        <v>3</v>
      </c>
      <c r="C113">
        <v>2023</v>
      </c>
      <c r="D113" s="1" t="s">
        <v>59</v>
      </c>
      <c r="E113" s="1" t="s">
        <v>118</v>
      </c>
      <c r="F113" s="8">
        <v>28.5</v>
      </c>
      <c r="G113" s="8">
        <v>52.7</v>
      </c>
      <c r="H113" s="133">
        <v>52.8</v>
      </c>
    </row>
    <row r="114" spans="1:8" x14ac:dyDescent="0.25">
      <c r="A114" t="s">
        <v>132</v>
      </c>
      <c r="B114">
        <v>5</v>
      </c>
      <c r="C114">
        <v>2023</v>
      </c>
      <c r="D114" s="1" t="s">
        <v>59</v>
      </c>
      <c r="E114" s="1" t="s">
        <v>118</v>
      </c>
      <c r="F114" s="8">
        <v>28.6</v>
      </c>
      <c r="G114" s="8">
        <v>49.2</v>
      </c>
      <c r="H114" s="133">
        <v>54.1</v>
      </c>
    </row>
    <row r="115" spans="1:8" x14ac:dyDescent="0.25">
      <c r="A115" t="s">
        <v>64</v>
      </c>
      <c r="B115">
        <v>7</v>
      </c>
      <c r="C115">
        <v>2023</v>
      </c>
      <c r="D115" s="1" t="s">
        <v>59</v>
      </c>
      <c r="E115" s="1" t="s">
        <v>118</v>
      </c>
      <c r="F115" s="8">
        <v>28</v>
      </c>
      <c r="G115" s="8">
        <v>52.9</v>
      </c>
      <c r="H115" s="133">
        <v>54.5</v>
      </c>
    </row>
    <row r="116" spans="1:8" x14ac:dyDescent="0.25">
      <c r="A116" t="s">
        <v>65</v>
      </c>
      <c r="B116">
        <v>9</v>
      </c>
      <c r="C116">
        <v>2023</v>
      </c>
      <c r="D116" s="1" t="s">
        <v>59</v>
      </c>
      <c r="E116" s="1" t="s">
        <v>118</v>
      </c>
      <c r="F116" s="8">
        <v>27.4</v>
      </c>
      <c r="G116" s="8">
        <v>50.6</v>
      </c>
      <c r="H116" s="133">
        <v>54.9</v>
      </c>
    </row>
    <row r="117" spans="1:8" x14ac:dyDescent="0.25">
      <c r="A117" t="s">
        <v>7</v>
      </c>
      <c r="B117">
        <v>4</v>
      </c>
      <c r="C117">
        <v>2022</v>
      </c>
      <c r="D117" s="1" t="s">
        <v>33</v>
      </c>
      <c r="E117" s="1" t="s">
        <v>118</v>
      </c>
      <c r="F117" s="8">
        <v>31.6</v>
      </c>
      <c r="G117" s="8">
        <v>40.699999999999996</v>
      </c>
      <c r="H117" s="133">
        <v>51.800000000000004</v>
      </c>
    </row>
    <row r="118" spans="1:8" x14ac:dyDescent="0.25">
      <c r="A118" t="s">
        <v>49</v>
      </c>
      <c r="B118">
        <v>6</v>
      </c>
      <c r="C118">
        <v>2022</v>
      </c>
      <c r="D118" s="1" t="s">
        <v>33</v>
      </c>
      <c r="E118" s="1" t="s">
        <v>118</v>
      </c>
      <c r="F118" s="8">
        <v>30</v>
      </c>
      <c r="G118" s="8">
        <v>46.5</v>
      </c>
      <c r="H118" s="133">
        <v>50.5</v>
      </c>
    </row>
    <row r="119" spans="1:8" x14ac:dyDescent="0.25">
      <c r="A119" t="s">
        <v>64</v>
      </c>
      <c r="B119">
        <v>7</v>
      </c>
      <c r="C119">
        <v>2022</v>
      </c>
      <c r="D119" s="1" t="s">
        <v>33</v>
      </c>
      <c r="E119" s="1" t="s">
        <v>118</v>
      </c>
      <c r="F119" s="8">
        <v>29.1</v>
      </c>
      <c r="G119" s="8">
        <v>46.4</v>
      </c>
      <c r="H119" s="133">
        <v>54.1</v>
      </c>
    </row>
    <row r="120" spans="1:8" x14ac:dyDescent="0.25">
      <c r="A120" t="s">
        <v>65</v>
      </c>
      <c r="B120">
        <v>9</v>
      </c>
      <c r="C120">
        <v>2022</v>
      </c>
      <c r="D120" s="1" t="s">
        <v>33</v>
      </c>
      <c r="E120" s="1" t="s">
        <v>118</v>
      </c>
      <c r="F120" s="8">
        <v>31.4</v>
      </c>
      <c r="G120" s="8">
        <v>49.5</v>
      </c>
      <c r="H120" s="133">
        <v>47.2</v>
      </c>
    </row>
    <row r="121" spans="1:8" x14ac:dyDescent="0.25">
      <c r="A121" t="s">
        <v>67</v>
      </c>
      <c r="B121">
        <v>11</v>
      </c>
      <c r="C121">
        <v>2022</v>
      </c>
      <c r="D121" s="1" t="s">
        <v>33</v>
      </c>
      <c r="E121" s="1" t="s">
        <v>118</v>
      </c>
      <c r="F121" s="8">
        <v>27.8</v>
      </c>
      <c r="G121" s="8">
        <v>45.4</v>
      </c>
      <c r="H121" s="133">
        <v>55.6</v>
      </c>
    </row>
    <row r="122" spans="1:8" x14ac:dyDescent="0.25">
      <c r="A122" t="s">
        <v>70</v>
      </c>
      <c r="B122">
        <v>1</v>
      </c>
      <c r="C122">
        <v>2023</v>
      </c>
      <c r="D122" s="1" t="s">
        <v>33</v>
      </c>
      <c r="E122" s="1" t="s">
        <v>118</v>
      </c>
      <c r="F122" s="8">
        <v>27.7</v>
      </c>
      <c r="G122" s="8">
        <v>45.6</v>
      </c>
      <c r="H122" s="133">
        <v>56.1</v>
      </c>
    </row>
    <row r="123" spans="1:8" x14ac:dyDescent="0.25">
      <c r="A123" t="s">
        <v>72</v>
      </c>
      <c r="B123">
        <v>3</v>
      </c>
      <c r="C123">
        <v>2023</v>
      </c>
      <c r="D123" s="1" t="s">
        <v>33</v>
      </c>
      <c r="E123" s="1" t="s">
        <v>118</v>
      </c>
      <c r="F123" s="8">
        <v>27.7</v>
      </c>
      <c r="G123" s="8">
        <v>47.4</v>
      </c>
      <c r="H123" s="133">
        <v>55.5</v>
      </c>
    </row>
    <row r="124" spans="1:8" x14ac:dyDescent="0.25">
      <c r="A124" t="s">
        <v>132</v>
      </c>
      <c r="B124">
        <v>5</v>
      </c>
      <c r="C124">
        <v>2023</v>
      </c>
      <c r="D124" s="1" t="s">
        <v>33</v>
      </c>
      <c r="E124" s="1" t="s">
        <v>118</v>
      </c>
      <c r="F124" s="8">
        <v>27.6</v>
      </c>
      <c r="G124" s="8">
        <v>47.4</v>
      </c>
      <c r="H124" s="133">
        <v>53.8</v>
      </c>
    </row>
    <row r="125" spans="1:8" x14ac:dyDescent="0.25">
      <c r="A125" t="s">
        <v>64</v>
      </c>
      <c r="B125">
        <v>7</v>
      </c>
      <c r="C125">
        <v>2023</v>
      </c>
      <c r="D125" s="1" t="s">
        <v>33</v>
      </c>
      <c r="E125" s="1" t="s">
        <v>118</v>
      </c>
      <c r="F125" s="8">
        <v>27.5</v>
      </c>
      <c r="G125" s="8">
        <v>47</v>
      </c>
      <c r="H125" s="133">
        <v>53.6</v>
      </c>
    </row>
    <row r="126" spans="1:8" x14ac:dyDescent="0.25">
      <c r="A126" t="s">
        <v>65</v>
      </c>
      <c r="B126">
        <v>9</v>
      </c>
      <c r="C126">
        <v>2023</v>
      </c>
      <c r="D126" s="1" t="s">
        <v>33</v>
      </c>
      <c r="E126" s="1" t="s">
        <v>118</v>
      </c>
      <c r="F126" s="8">
        <v>26.9</v>
      </c>
      <c r="G126" s="8">
        <v>45.6</v>
      </c>
      <c r="H126" s="133">
        <v>54.7</v>
      </c>
    </row>
    <row r="127" spans="1:8" x14ac:dyDescent="0.25">
      <c r="A127" t="s">
        <v>7</v>
      </c>
      <c r="B127">
        <v>4</v>
      </c>
      <c r="C127">
        <v>2022</v>
      </c>
      <c r="D127" s="1" t="s">
        <v>31</v>
      </c>
      <c r="E127" s="1" t="s">
        <v>118</v>
      </c>
      <c r="F127" s="8">
        <v>24.2</v>
      </c>
      <c r="G127" s="8">
        <v>51.1</v>
      </c>
      <c r="H127" s="133">
        <v>49.7</v>
      </c>
    </row>
    <row r="128" spans="1:8" x14ac:dyDescent="0.25">
      <c r="A128" t="s">
        <v>49</v>
      </c>
      <c r="B128">
        <v>6</v>
      </c>
      <c r="C128">
        <v>2022</v>
      </c>
      <c r="D128" s="1" t="s">
        <v>31</v>
      </c>
      <c r="E128" s="1" t="s">
        <v>118</v>
      </c>
      <c r="F128" s="8">
        <v>21.8</v>
      </c>
      <c r="G128" s="8">
        <v>48.3</v>
      </c>
      <c r="H128" s="133">
        <v>47</v>
      </c>
    </row>
    <row r="129" spans="1:8" x14ac:dyDescent="0.25">
      <c r="A129" t="s">
        <v>64</v>
      </c>
      <c r="B129">
        <v>7</v>
      </c>
      <c r="C129">
        <v>2022</v>
      </c>
      <c r="D129" s="1" t="s">
        <v>31</v>
      </c>
      <c r="E129" s="1" t="s">
        <v>118</v>
      </c>
      <c r="F129" s="8">
        <v>22.1</v>
      </c>
      <c r="G129" s="8">
        <v>49.9</v>
      </c>
      <c r="H129" s="133">
        <v>48</v>
      </c>
    </row>
    <row r="130" spans="1:8" x14ac:dyDescent="0.25">
      <c r="A130" t="s">
        <v>65</v>
      </c>
      <c r="B130">
        <v>9</v>
      </c>
      <c r="C130">
        <v>2022</v>
      </c>
      <c r="D130" s="1" t="s">
        <v>31</v>
      </c>
      <c r="E130" s="1" t="s">
        <v>118</v>
      </c>
      <c r="F130" s="8">
        <v>20.399999999999999</v>
      </c>
      <c r="G130" s="8">
        <v>49.5</v>
      </c>
      <c r="H130" s="133">
        <v>49.5</v>
      </c>
    </row>
    <row r="131" spans="1:8" x14ac:dyDescent="0.25">
      <c r="A131" t="s">
        <v>67</v>
      </c>
      <c r="B131">
        <v>11</v>
      </c>
      <c r="C131">
        <v>2022</v>
      </c>
      <c r="D131" s="1" t="s">
        <v>31</v>
      </c>
      <c r="E131" s="1" t="s">
        <v>118</v>
      </c>
      <c r="F131" s="8">
        <v>20.3</v>
      </c>
      <c r="G131" s="8">
        <v>49.2</v>
      </c>
      <c r="H131" s="133">
        <v>38.6</v>
      </c>
    </row>
    <row r="132" spans="1:8" x14ac:dyDescent="0.25">
      <c r="A132" t="s">
        <v>70</v>
      </c>
      <c r="B132">
        <v>1</v>
      </c>
      <c r="C132">
        <v>2023</v>
      </c>
      <c r="D132" s="1" t="s">
        <v>31</v>
      </c>
      <c r="E132" s="1" t="s">
        <v>118</v>
      </c>
      <c r="F132" s="150">
        <v>29.3</v>
      </c>
      <c r="G132" s="8">
        <v>49.1</v>
      </c>
      <c r="H132" s="133">
        <v>49.6</v>
      </c>
    </row>
    <row r="133" spans="1:8" x14ac:dyDescent="0.25">
      <c r="A133" t="s">
        <v>72</v>
      </c>
      <c r="B133">
        <v>3</v>
      </c>
      <c r="C133">
        <v>2023</v>
      </c>
      <c r="D133" s="1" t="s">
        <v>31</v>
      </c>
      <c r="E133" s="1" t="s">
        <v>118</v>
      </c>
      <c r="F133" s="8">
        <v>20.100000000000001</v>
      </c>
      <c r="G133" s="8">
        <v>49.6</v>
      </c>
      <c r="H133" s="133">
        <v>31.6</v>
      </c>
    </row>
    <row r="134" spans="1:8" x14ac:dyDescent="0.25">
      <c r="A134" t="s">
        <v>132</v>
      </c>
      <c r="B134">
        <v>5</v>
      </c>
      <c r="C134">
        <v>2023</v>
      </c>
      <c r="D134" s="1" t="s">
        <v>31</v>
      </c>
      <c r="E134" s="1" t="s">
        <v>118</v>
      </c>
      <c r="F134" s="8">
        <v>19</v>
      </c>
      <c r="G134" s="8">
        <v>49.5</v>
      </c>
      <c r="H134" s="133">
        <v>51.4</v>
      </c>
    </row>
    <row r="135" spans="1:8" x14ac:dyDescent="0.25">
      <c r="A135" t="s">
        <v>64</v>
      </c>
      <c r="B135">
        <v>7</v>
      </c>
      <c r="C135">
        <v>2023</v>
      </c>
      <c r="D135" s="1" t="s">
        <v>31</v>
      </c>
      <c r="E135" s="1" t="s">
        <v>118</v>
      </c>
      <c r="F135" s="8">
        <v>19.100000000000001</v>
      </c>
      <c r="G135" s="8">
        <v>49.4</v>
      </c>
      <c r="H135" s="133">
        <v>51.5</v>
      </c>
    </row>
    <row r="136" spans="1:8" x14ac:dyDescent="0.25">
      <c r="A136" t="s">
        <v>65</v>
      </c>
      <c r="B136">
        <v>9</v>
      </c>
      <c r="C136">
        <v>2023</v>
      </c>
      <c r="D136" s="1" t="s">
        <v>31</v>
      </c>
      <c r="E136" s="1" t="s">
        <v>118</v>
      </c>
      <c r="F136" s="8">
        <v>17.3</v>
      </c>
      <c r="G136" s="8">
        <v>59.3</v>
      </c>
      <c r="H136" s="133">
        <v>58.5</v>
      </c>
    </row>
    <row r="137" spans="1:8" x14ac:dyDescent="0.25">
      <c r="A137" t="s">
        <v>7</v>
      </c>
      <c r="B137">
        <v>4</v>
      </c>
      <c r="C137">
        <v>2022</v>
      </c>
      <c r="D137" s="1" t="s">
        <v>30</v>
      </c>
      <c r="E137" s="1" t="s">
        <v>118</v>
      </c>
      <c r="F137" s="8">
        <v>28.299999999999997</v>
      </c>
      <c r="G137" s="8">
        <v>50.1</v>
      </c>
      <c r="H137" s="133">
        <v>53.6</v>
      </c>
    </row>
    <row r="138" spans="1:8" x14ac:dyDescent="0.25">
      <c r="A138" t="s">
        <v>49</v>
      </c>
      <c r="B138">
        <v>6</v>
      </c>
      <c r="C138">
        <v>2022</v>
      </c>
      <c r="D138" s="1" t="s">
        <v>30</v>
      </c>
      <c r="E138" s="1" t="s">
        <v>118</v>
      </c>
      <c r="F138" s="8">
        <v>24.6</v>
      </c>
      <c r="G138" s="8">
        <v>47</v>
      </c>
      <c r="H138" s="133">
        <v>56.000000000000007</v>
      </c>
    </row>
    <row r="139" spans="1:8" x14ac:dyDescent="0.25">
      <c r="A139" t="s">
        <v>64</v>
      </c>
      <c r="B139">
        <v>7</v>
      </c>
      <c r="C139">
        <v>2022</v>
      </c>
      <c r="D139" s="1" t="s">
        <v>30</v>
      </c>
      <c r="E139" s="1" t="s">
        <v>118</v>
      </c>
      <c r="F139" s="8">
        <v>25.1</v>
      </c>
      <c r="G139" s="8">
        <v>48.3</v>
      </c>
      <c r="H139" s="133">
        <v>50</v>
      </c>
    </row>
    <row r="140" spans="1:8" x14ac:dyDescent="0.25">
      <c r="A140" t="s">
        <v>65</v>
      </c>
      <c r="B140">
        <v>9</v>
      </c>
      <c r="C140">
        <v>2022</v>
      </c>
      <c r="D140" s="1" t="s">
        <v>30</v>
      </c>
      <c r="E140" s="1" t="s">
        <v>118</v>
      </c>
      <c r="F140" s="8">
        <v>24.5</v>
      </c>
      <c r="G140" s="8">
        <v>47.7</v>
      </c>
      <c r="H140" s="8">
        <v>48.3</v>
      </c>
    </row>
    <row r="141" spans="1:8" x14ac:dyDescent="0.25">
      <c r="A141" t="s">
        <v>67</v>
      </c>
      <c r="B141">
        <v>11</v>
      </c>
      <c r="C141">
        <v>2022</v>
      </c>
      <c r="D141" s="1" t="s">
        <v>30</v>
      </c>
      <c r="E141" s="1" t="s">
        <v>118</v>
      </c>
      <c r="F141" s="8">
        <v>24.9</v>
      </c>
      <c r="G141" s="8">
        <v>49.3</v>
      </c>
      <c r="H141" s="8">
        <v>47</v>
      </c>
    </row>
    <row r="142" spans="1:8" x14ac:dyDescent="0.25">
      <c r="A142" t="s">
        <v>70</v>
      </c>
      <c r="B142">
        <v>1</v>
      </c>
      <c r="C142">
        <v>2023</v>
      </c>
      <c r="D142" s="1" t="s">
        <v>30</v>
      </c>
      <c r="E142" s="1" t="s">
        <v>118</v>
      </c>
      <c r="F142" s="8">
        <v>24.4</v>
      </c>
      <c r="G142" s="8">
        <v>47.3</v>
      </c>
      <c r="H142" s="8">
        <v>47.3</v>
      </c>
    </row>
    <row r="143" spans="1:8" x14ac:dyDescent="0.25">
      <c r="A143" t="s">
        <v>72</v>
      </c>
      <c r="B143">
        <v>3</v>
      </c>
      <c r="C143">
        <v>2023</v>
      </c>
      <c r="D143" s="1" t="s">
        <v>30</v>
      </c>
      <c r="E143" s="1" t="s">
        <v>118</v>
      </c>
      <c r="F143" s="8">
        <v>25.1</v>
      </c>
      <c r="G143" s="8">
        <v>47.7</v>
      </c>
      <c r="H143" s="8">
        <v>49.7</v>
      </c>
    </row>
    <row r="144" spans="1:8" x14ac:dyDescent="0.25">
      <c r="A144" t="s">
        <v>132</v>
      </c>
      <c r="B144">
        <v>5</v>
      </c>
      <c r="C144">
        <v>2023</v>
      </c>
      <c r="D144" s="1" t="s">
        <v>30</v>
      </c>
      <c r="E144" s="1" t="s">
        <v>118</v>
      </c>
      <c r="F144" s="8">
        <v>25.4</v>
      </c>
      <c r="G144" s="8">
        <v>48</v>
      </c>
      <c r="H144" s="8">
        <v>49.9</v>
      </c>
    </row>
    <row r="145" spans="1:8" x14ac:dyDescent="0.25">
      <c r="A145" t="s">
        <v>64</v>
      </c>
      <c r="B145">
        <v>7</v>
      </c>
      <c r="C145">
        <v>2023</v>
      </c>
      <c r="D145" s="1" t="s">
        <v>30</v>
      </c>
      <c r="E145" s="1" t="s">
        <v>118</v>
      </c>
      <c r="F145" s="8">
        <v>24.9</v>
      </c>
      <c r="G145" s="8">
        <v>47.7</v>
      </c>
      <c r="H145" s="8">
        <v>50.1</v>
      </c>
    </row>
    <row r="146" spans="1:8" x14ac:dyDescent="0.25">
      <c r="A146" t="s">
        <v>65</v>
      </c>
      <c r="B146">
        <v>9</v>
      </c>
      <c r="C146">
        <v>2023</v>
      </c>
      <c r="D146" s="1" t="s">
        <v>30</v>
      </c>
      <c r="E146" s="1" t="s">
        <v>118</v>
      </c>
      <c r="F146" s="8">
        <v>25.1</v>
      </c>
      <c r="G146" s="8">
        <v>46.8</v>
      </c>
      <c r="H146" s="8">
        <v>50.5</v>
      </c>
    </row>
    <row r="147" spans="1:8" x14ac:dyDescent="0.25">
      <c r="A147" t="s">
        <v>7</v>
      </c>
      <c r="B147">
        <v>4</v>
      </c>
      <c r="C147">
        <v>2022</v>
      </c>
      <c r="D147" s="1" t="s">
        <v>28</v>
      </c>
      <c r="E147" s="1" t="s">
        <v>118</v>
      </c>
      <c r="F147" s="8">
        <v>22.400000000000002</v>
      </c>
      <c r="G147" s="8">
        <v>56.100000000000009</v>
      </c>
      <c r="H147" s="8">
        <v>37.200000000000003</v>
      </c>
    </row>
    <row r="148" spans="1:8" x14ac:dyDescent="0.25">
      <c r="A148" t="s">
        <v>49</v>
      </c>
      <c r="B148">
        <v>6</v>
      </c>
      <c r="C148">
        <v>2022</v>
      </c>
      <c r="D148" s="1" t="s">
        <v>28</v>
      </c>
      <c r="E148" s="1" t="s">
        <v>118</v>
      </c>
      <c r="F148" s="8">
        <v>20</v>
      </c>
      <c r="G148" s="8">
        <v>53.5</v>
      </c>
      <c r="H148" s="8">
        <v>35.299999999999997</v>
      </c>
    </row>
    <row r="149" spans="1:8" x14ac:dyDescent="0.25">
      <c r="A149" t="s">
        <v>64</v>
      </c>
      <c r="B149">
        <v>7</v>
      </c>
      <c r="C149">
        <v>2022</v>
      </c>
      <c r="D149" s="1" t="s">
        <v>28</v>
      </c>
      <c r="E149" s="1" t="s">
        <v>118</v>
      </c>
      <c r="F149" s="8">
        <v>18.7</v>
      </c>
      <c r="G149" s="8">
        <v>53.1</v>
      </c>
      <c r="H149" s="8">
        <v>34.1</v>
      </c>
    </row>
    <row r="150" spans="1:8" x14ac:dyDescent="0.25">
      <c r="A150" t="s">
        <v>65</v>
      </c>
      <c r="B150">
        <v>9</v>
      </c>
      <c r="C150">
        <v>2022</v>
      </c>
      <c r="D150" s="1" t="s">
        <v>28</v>
      </c>
      <c r="E150" s="1" t="s">
        <v>118</v>
      </c>
      <c r="F150" s="8">
        <v>17.5</v>
      </c>
      <c r="G150" s="8">
        <v>52.2</v>
      </c>
      <c r="H150" s="8">
        <v>33.5</v>
      </c>
    </row>
    <row r="151" spans="1:8" x14ac:dyDescent="0.25">
      <c r="A151" t="s">
        <v>67</v>
      </c>
      <c r="B151">
        <v>11</v>
      </c>
      <c r="C151">
        <v>2022</v>
      </c>
      <c r="D151" s="1" t="s">
        <v>28</v>
      </c>
      <c r="E151" s="1" t="s">
        <v>118</v>
      </c>
      <c r="F151" s="8">
        <v>17</v>
      </c>
      <c r="G151" s="8">
        <v>52.1</v>
      </c>
      <c r="H151" s="8">
        <v>32.700000000000003</v>
      </c>
    </row>
    <row r="152" spans="1:8" x14ac:dyDescent="0.25">
      <c r="A152" t="s">
        <v>70</v>
      </c>
      <c r="B152">
        <v>1</v>
      </c>
      <c r="C152">
        <v>2023</v>
      </c>
      <c r="D152" s="1" t="s">
        <v>28</v>
      </c>
      <c r="E152" s="1" t="s">
        <v>118</v>
      </c>
      <c r="F152" s="8">
        <v>17.399999999999999</v>
      </c>
      <c r="G152" s="8">
        <v>52.7</v>
      </c>
      <c r="H152" s="8">
        <v>34.4</v>
      </c>
    </row>
    <row r="153" spans="1:8" x14ac:dyDescent="0.25">
      <c r="A153" t="s">
        <v>72</v>
      </c>
      <c r="B153">
        <v>3</v>
      </c>
      <c r="C153">
        <v>2023</v>
      </c>
      <c r="D153" s="1" t="s">
        <v>28</v>
      </c>
      <c r="E153" s="1" t="s">
        <v>118</v>
      </c>
      <c r="F153" s="8">
        <v>17.7</v>
      </c>
      <c r="G153" s="8">
        <v>53.1</v>
      </c>
      <c r="H153" s="8">
        <v>36</v>
      </c>
    </row>
    <row r="154" spans="1:8" x14ac:dyDescent="0.25">
      <c r="A154" t="s">
        <v>132</v>
      </c>
      <c r="B154">
        <v>5</v>
      </c>
      <c r="C154">
        <v>2023</v>
      </c>
      <c r="D154" s="1" t="s">
        <v>28</v>
      </c>
      <c r="E154" s="1" t="s">
        <v>118</v>
      </c>
      <c r="F154" s="8">
        <v>17.8</v>
      </c>
      <c r="G154" s="8">
        <v>53.2</v>
      </c>
      <c r="H154" s="8">
        <v>36.799999999999997</v>
      </c>
    </row>
    <row r="155" spans="1:8" x14ac:dyDescent="0.25">
      <c r="A155" t="s">
        <v>64</v>
      </c>
      <c r="B155">
        <v>7</v>
      </c>
      <c r="C155">
        <v>2023</v>
      </c>
      <c r="D155" s="1" t="s">
        <v>28</v>
      </c>
      <c r="E155" s="1" t="s">
        <v>118</v>
      </c>
      <c r="F155" s="8">
        <v>17.399999999999999</v>
      </c>
      <c r="G155" s="8">
        <v>53</v>
      </c>
      <c r="H155" s="8">
        <v>38.4</v>
      </c>
    </row>
    <row r="156" spans="1:8" x14ac:dyDescent="0.25">
      <c r="A156" t="s">
        <v>65</v>
      </c>
      <c r="B156">
        <v>9</v>
      </c>
      <c r="C156">
        <v>2023</v>
      </c>
      <c r="D156" s="1" t="s">
        <v>28</v>
      </c>
      <c r="E156" s="1" t="s">
        <v>118</v>
      </c>
      <c r="F156" s="8">
        <v>16.399999999999999</v>
      </c>
      <c r="G156" s="8">
        <v>51.6</v>
      </c>
      <c r="H156" s="8">
        <v>42.5</v>
      </c>
    </row>
    <row r="157" spans="1:8" x14ac:dyDescent="0.25">
      <c r="A157" t="s">
        <v>7</v>
      </c>
      <c r="B157">
        <v>4</v>
      </c>
      <c r="C157">
        <v>2022</v>
      </c>
      <c r="D157" s="1" t="s">
        <v>29</v>
      </c>
      <c r="E157" s="1" t="s">
        <v>118</v>
      </c>
      <c r="F157" s="8">
        <v>27.400000000000002</v>
      </c>
      <c r="G157" s="8">
        <v>56.3</v>
      </c>
      <c r="H157" s="8">
        <v>50.4</v>
      </c>
    </row>
    <row r="158" spans="1:8" x14ac:dyDescent="0.25">
      <c r="A158" t="s">
        <v>49</v>
      </c>
      <c r="B158">
        <v>6</v>
      </c>
      <c r="C158">
        <v>2022</v>
      </c>
      <c r="D158" s="1" t="s">
        <v>29</v>
      </c>
      <c r="E158" s="1" t="s">
        <v>118</v>
      </c>
      <c r="F158" s="8">
        <v>25</v>
      </c>
      <c r="G158" s="8">
        <v>50.9</v>
      </c>
      <c r="H158" s="8">
        <v>47.4</v>
      </c>
    </row>
    <row r="159" spans="1:8" x14ac:dyDescent="0.25">
      <c r="A159" t="s">
        <v>64</v>
      </c>
      <c r="B159">
        <v>7</v>
      </c>
      <c r="C159">
        <v>2022</v>
      </c>
      <c r="D159" s="1" t="s">
        <v>29</v>
      </c>
      <c r="E159" s="1" t="s">
        <v>118</v>
      </c>
      <c r="F159" s="8">
        <v>85.2</v>
      </c>
      <c r="G159" s="8">
        <v>58.4</v>
      </c>
      <c r="H159" s="8">
        <v>63.8</v>
      </c>
    </row>
    <row r="160" spans="1:8" x14ac:dyDescent="0.25">
      <c r="A160" t="s">
        <v>65</v>
      </c>
      <c r="B160">
        <v>9</v>
      </c>
      <c r="C160">
        <v>2022</v>
      </c>
      <c r="D160" s="1" t="s">
        <v>29</v>
      </c>
      <c r="E160" s="1" t="s">
        <v>118</v>
      </c>
      <c r="F160" s="8">
        <v>22.4</v>
      </c>
      <c r="G160" s="8">
        <v>47.7</v>
      </c>
      <c r="H160" s="8">
        <v>46.6</v>
      </c>
    </row>
    <row r="161" spans="1:9" x14ac:dyDescent="0.25">
      <c r="A161" t="s">
        <v>67</v>
      </c>
      <c r="B161">
        <v>11</v>
      </c>
      <c r="C161">
        <v>2022</v>
      </c>
      <c r="D161" s="1" t="s">
        <v>29</v>
      </c>
      <c r="E161" s="1" t="s">
        <v>118</v>
      </c>
      <c r="F161" s="8">
        <v>17.399999999999999</v>
      </c>
      <c r="G161" s="8">
        <v>47.2</v>
      </c>
      <c r="H161" s="8">
        <v>46.4</v>
      </c>
      <c r="I161" t="s">
        <v>68</v>
      </c>
    </row>
    <row r="162" spans="1:9" x14ac:dyDescent="0.25">
      <c r="A162" t="s">
        <v>70</v>
      </c>
      <c r="B162">
        <v>1</v>
      </c>
      <c r="C162">
        <v>2023</v>
      </c>
      <c r="D162" s="1" t="s">
        <v>29</v>
      </c>
      <c r="E162" s="1" t="s">
        <v>118</v>
      </c>
      <c r="F162" s="8">
        <v>14.8</v>
      </c>
      <c r="G162" s="8">
        <v>45</v>
      </c>
      <c r="H162" s="8">
        <v>46.3</v>
      </c>
    </row>
    <row r="163" spans="1:9" x14ac:dyDescent="0.25">
      <c r="A163" t="s">
        <v>72</v>
      </c>
      <c r="B163">
        <v>3</v>
      </c>
      <c r="C163">
        <v>2023</v>
      </c>
      <c r="D163" s="1" t="s">
        <v>29</v>
      </c>
      <c r="E163" s="1" t="s">
        <v>118</v>
      </c>
      <c r="F163" s="8">
        <v>20.8</v>
      </c>
      <c r="G163" s="8">
        <v>43.1</v>
      </c>
      <c r="H163" s="8">
        <v>47.4</v>
      </c>
    </row>
    <row r="164" spans="1:9" x14ac:dyDescent="0.25">
      <c r="A164" t="s">
        <v>132</v>
      </c>
      <c r="B164">
        <v>5</v>
      </c>
      <c r="C164">
        <v>2023</v>
      </c>
      <c r="D164" s="1" t="s">
        <v>29</v>
      </c>
      <c r="E164" s="1" t="s">
        <v>118</v>
      </c>
      <c r="F164" s="8">
        <v>21.6</v>
      </c>
      <c r="G164" s="8">
        <v>42.9</v>
      </c>
      <c r="H164" s="8">
        <v>48.4</v>
      </c>
    </row>
    <row r="165" spans="1:9" x14ac:dyDescent="0.25">
      <c r="A165" t="s">
        <v>64</v>
      </c>
      <c r="B165">
        <v>7</v>
      </c>
      <c r="C165">
        <v>2023</v>
      </c>
      <c r="D165" s="1" t="s">
        <v>29</v>
      </c>
      <c r="E165" s="1" t="s">
        <v>118</v>
      </c>
      <c r="F165" s="8">
        <v>21.4</v>
      </c>
      <c r="G165" s="8">
        <v>43</v>
      </c>
      <c r="H165" s="8">
        <v>49.1</v>
      </c>
    </row>
    <row r="166" spans="1:9" x14ac:dyDescent="0.25">
      <c r="A166" t="s">
        <v>65</v>
      </c>
      <c r="B166">
        <v>9</v>
      </c>
      <c r="C166">
        <v>2023</v>
      </c>
      <c r="D166" s="1" t="s">
        <v>29</v>
      </c>
      <c r="E166" s="1" t="s">
        <v>118</v>
      </c>
      <c r="F166" s="8">
        <v>20.399999999999999</v>
      </c>
      <c r="G166" s="8">
        <v>43.3</v>
      </c>
      <c r="H166" s="8">
        <v>48.3</v>
      </c>
    </row>
    <row r="167" spans="1:9" x14ac:dyDescent="0.25">
      <c r="A167" t="s">
        <v>49</v>
      </c>
      <c r="B167">
        <v>6</v>
      </c>
      <c r="C167">
        <v>2022</v>
      </c>
      <c r="D167" s="1" t="s">
        <v>58</v>
      </c>
      <c r="E167" s="1" t="s">
        <v>119</v>
      </c>
      <c r="F167" s="8">
        <v>35.6</v>
      </c>
      <c r="G167" s="8">
        <v>51.2</v>
      </c>
      <c r="H167" s="8">
        <v>43.6</v>
      </c>
    </row>
    <row r="168" spans="1:9" x14ac:dyDescent="0.25">
      <c r="A168" t="s">
        <v>64</v>
      </c>
      <c r="B168">
        <v>7</v>
      </c>
      <c r="C168">
        <v>2022</v>
      </c>
      <c r="D168" s="1" t="s">
        <v>58</v>
      </c>
      <c r="E168" s="1" t="s">
        <v>119</v>
      </c>
      <c r="F168" s="8">
        <v>32.299999999999997</v>
      </c>
      <c r="G168" s="8">
        <v>48</v>
      </c>
      <c r="H168" s="8">
        <v>39.5</v>
      </c>
    </row>
    <row r="169" spans="1:9" x14ac:dyDescent="0.25">
      <c r="A169" t="s">
        <v>65</v>
      </c>
      <c r="B169">
        <v>9</v>
      </c>
      <c r="C169">
        <v>2022</v>
      </c>
      <c r="D169" s="1" t="s">
        <v>58</v>
      </c>
      <c r="E169" s="1" t="s">
        <v>119</v>
      </c>
      <c r="F169" s="8">
        <v>32.1</v>
      </c>
      <c r="G169" s="8">
        <v>47.9</v>
      </c>
      <c r="H169" s="8">
        <v>45.1</v>
      </c>
    </row>
    <row r="170" spans="1:9" x14ac:dyDescent="0.25">
      <c r="A170" t="s">
        <v>67</v>
      </c>
      <c r="B170">
        <v>11</v>
      </c>
      <c r="C170">
        <v>2022</v>
      </c>
      <c r="D170" s="1" t="s">
        <v>58</v>
      </c>
      <c r="E170" s="1" t="s">
        <v>119</v>
      </c>
      <c r="F170" s="8">
        <v>31.8</v>
      </c>
      <c r="G170" s="8">
        <v>47.4</v>
      </c>
      <c r="H170" s="8">
        <v>40.1</v>
      </c>
    </row>
    <row r="171" spans="1:9" x14ac:dyDescent="0.25">
      <c r="A171" t="s">
        <v>70</v>
      </c>
      <c r="B171">
        <v>1</v>
      </c>
      <c r="C171">
        <v>2023</v>
      </c>
      <c r="D171" s="1" t="s">
        <v>58</v>
      </c>
      <c r="E171" s="1" t="s">
        <v>119</v>
      </c>
      <c r="F171" s="8">
        <v>31.7</v>
      </c>
      <c r="G171" s="8">
        <v>48.8</v>
      </c>
      <c r="H171" s="8">
        <v>41.1</v>
      </c>
    </row>
    <row r="172" spans="1:9" x14ac:dyDescent="0.25">
      <c r="A172" t="s">
        <v>72</v>
      </c>
      <c r="B172">
        <v>3</v>
      </c>
      <c r="C172">
        <v>2023</v>
      </c>
      <c r="D172" s="1" t="s">
        <v>58</v>
      </c>
      <c r="E172" s="1" t="s">
        <v>119</v>
      </c>
      <c r="F172" s="8">
        <v>32.5</v>
      </c>
      <c r="G172" s="8">
        <v>49.8</v>
      </c>
      <c r="H172" s="8">
        <v>43.4</v>
      </c>
      <c r="I172" t="s">
        <v>73</v>
      </c>
    </row>
    <row r="173" spans="1:9" x14ac:dyDescent="0.25">
      <c r="A173" t="s">
        <v>132</v>
      </c>
      <c r="B173">
        <v>5</v>
      </c>
      <c r="C173">
        <v>2023</v>
      </c>
      <c r="D173" s="1" t="s">
        <v>58</v>
      </c>
      <c r="E173" s="1" t="s">
        <v>119</v>
      </c>
      <c r="F173" s="8">
        <v>32.1</v>
      </c>
      <c r="G173" s="8" t="s">
        <v>17</v>
      </c>
      <c r="H173" s="8">
        <v>44</v>
      </c>
      <c r="I173" t="s">
        <v>134</v>
      </c>
    </row>
    <row r="174" spans="1:9" x14ac:dyDescent="0.25">
      <c r="A174" t="s">
        <v>64</v>
      </c>
      <c r="B174">
        <v>7</v>
      </c>
      <c r="C174">
        <v>2023</v>
      </c>
      <c r="D174" s="1" t="s">
        <v>58</v>
      </c>
      <c r="E174" s="1" t="s">
        <v>119</v>
      </c>
      <c r="F174" s="8">
        <v>32</v>
      </c>
      <c r="G174" s="8" t="s">
        <v>17</v>
      </c>
      <c r="H174" s="8">
        <v>45.9</v>
      </c>
      <c r="I174" t="s">
        <v>139</v>
      </c>
    </row>
    <row r="175" spans="1:9" x14ac:dyDescent="0.25">
      <c r="A175" t="s">
        <v>65</v>
      </c>
      <c r="B175">
        <v>9</v>
      </c>
      <c r="C175">
        <v>2023</v>
      </c>
      <c r="D175" s="1" t="s">
        <v>58</v>
      </c>
      <c r="E175" s="1" t="s">
        <v>119</v>
      </c>
      <c r="F175" s="8">
        <v>31</v>
      </c>
      <c r="G175" s="8" t="s">
        <v>17</v>
      </c>
      <c r="H175" s="8">
        <v>46.4</v>
      </c>
    </row>
    <row r="176" spans="1:9" x14ac:dyDescent="0.25">
      <c r="A176" t="s">
        <v>49</v>
      </c>
      <c r="B176">
        <v>6</v>
      </c>
      <c r="C176">
        <v>2022</v>
      </c>
      <c r="D176" s="1" t="s">
        <v>57</v>
      </c>
      <c r="E176" s="1" t="s">
        <v>119</v>
      </c>
      <c r="F176" s="8">
        <v>30.099999999999998</v>
      </c>
      <c r="G176" s="8">
        <v>46.9</v>
      </c>
      <c r="H176" s="8">
        <v>59.199999999999996</v>
      </c>
    </row>
    <row r="177" spans="1:8" x14ac:dyDescent="0.25">
      <c r="A177" t="s">
        <v>64</v>
      </c>
      <c r="B177">
        <v>7</v>
      </c>
      <c r="C177">
        <v>2022</v>
      </c>
      <c r="D177" s="1" t="s">
        <v>57</v>
      </c>
      <c r="E177" s="1" t="s">
        <v>119</v>
      </c>
      <c r="F177" s="8">
        <v>28.2</v>
      </c>
      <c r="G177" s="8">
        <v>44.5</v>
      </c>
      <c r="H177" s="8">
        <v>55.9</v>
      </c>
    </row>
    <row r="178" spans="1:8" x14ac:dyDescent="0.25">
      <c r="A178" t="s">
        <v>65</v>
      </c>
      <c r="B178">
        <v>9</v>
      </c>
      <c r="C178">
        <v>2022</v>
      </c>
      <c r="D178" s="1" t="s">
        <v>57</v>
      </c>
      <c r="E178" s="1" t="s">
        <v>119</v>
      </c>
      <c r="F178" s="8">
        <v>28.6</v>
      </c>
      <c r="G178" s="8">
        <v>42.5</v>
      </c>
      <c r="H178" s="8">
        <v>57.5</v>
      </c>
    </row>
    <row r="179" spans="1:8" x14ac:dyDescent="0.25">
      <c r="A179" t="s">
        <v>67</v>
      </c>
      <c r="B179">
        <v>11</v>
      </c>
      <c r="C179">
        <v>2022</v>
      </c>
      <c r="D179" s="1" t="s">
        <v>57</v>
      </c>
      <c r="E179" s="1" t="s">
        <v>119</v>
      </c>
      <c r="F179" s="8">
        <v>28.5</v>
      </c>
      <c r="G179" s="8">
        <v>43</v>
      </c>
      <c r="H179" s="8">
        <v>58.1</v>
      </c>
    </row>
    <row r="180" spans="1:8" x14ac:dyDescent="0.25">
      <c r="A180" t="s">
        <v>70</v>
      </c>
      <c r="B180">
        <v>1</v>
      </c>
      <c r="C180">
        <v>2023</v>
      </c>
      <c r="D180" s="1" t="s">
        <v>57</v>
      </c>
      <c r="E180" s="1" t="s">
        <v>119</v>
      </c>
      <c r="F180" s="8">
        <v>28.6</v>
      </c>
      <c r="G180" s="8">
        <v>43.6</v>
      </c>
      <c r="H180" s="8">
        <v>58.6</v>
      </c>
    </row>
    <row r="181" spans="1:8" x14ac:dyDescent="0.25">
      <c r="A181" t="s">
        <v>72</v>
      </c>
      <c r="B181">
        <v>3</v>
      </c>
      <c r="C181">
        <v>2023</v>
      </c>
      <c r="D181" s="1" t="s">
        <v>57</v>
      </c>
      <c r="E181" s="1" t="s">
        <v>119</v>
      </c>
      <c r="F181" s="8">
        <v>28.5</v>
      </c>
      <c r="G181" s="8">
        <v>34.200000000000003</v>
      </c>
      <c r="H181" s="8">
        <v>61.1</v>
      </c>
    </row>
    <row r="182" spans="1:8" x14ac:dyDescent="0.25">
      <c r="A182" t="s">
        <v>132</v>
      </c>
      <c r="B182">
        <v>5</v>
      </c>
      <c r="C182">
        <v>2023</v>
      </c>
      <c r="D182" s="1" t="s">
        <v>57</v>
      </c>
      <c r="E182" s="1" t="s">
        <v>119</v>
      </c>
      <c r="F182" s="8">
        <v>28.5</v>
      </c>
      <c r="G182" s="8">
        <v>45.5</v>
      </c>
      <c r="H182" s="8">
        <v>61.6</v>
      </c>
    </row>
    <row r="183" spans="1:8" x14ac:dyDescent="0.25">
      <c r="A183" t="s">
        <v>64</v>
      </c>
      <c r="B183">
        <v>7</v>
      </c>
      <c r="C183">
        <v>2023</v>
      </c>
      <c r="D183" s="1" t="s">
        <v>57</v>
      </c>
      <c r="E183" s="1" t="s">
        <v>119</v>
      </c>
      <c r="F183" s="8">
        <v>27.1</v>
      </c>
      <c r="G183" s="8">
        <v>44.6</v>
      </c>
      <c r="H183" s="8">
        <v>62.1</v>
      </c>
    </row>
    <row r="184" spans="1:8" x14ac:dyDescent="0.25">
      <c r="A184" t="s">
        <v>65</v>
      </c>
      <c r="B184">
        <v>9</v>
      </c>
      <c r="C184">
        <v>2023</v>
      </c>
      <c r="D184" s="1" t="s">
        <v>57</v>
      </c>
      <c r="E184" s="1" t="s">
        <v>119</v>
      </c>
      <c r="F184" s="8">
        <v>26</v>
      </c>
      <c r="G184" s="8">
        <v>45.6</v>
      </c>
      <c r="H184" s="8">
        <v>63.5</v>
      </c>
    </row>
    <row r="185" spans="1:8" x14ac:dyDescent="0.25">
      <c r="A185" t="s">
        <v>49</v>
      </c>
      <c r="B185">
        <v>6</v>
      </c>
      <c r="C185">
        <v>2022</v>
      </c>
      <c r="D185" s="1" t="s">
        <v>56</v>
      </c>
      <c r="E185" s="1" t="s">
        <v>119</v>
      </c>
      <c r="F185" s="8">
        <v>26</v>
      </c>
      <c r="G185" s="8">
        <v>49.9</v>
      </c>
      <c r="H185" s="8">
        <v>57.199999999999996</v>
      </c>
    </row>
    <row r="186" spans="1:8" x14ac:dyDescent="0.25">
      <c r="A186" t="s">
        <v>64</v>
      </c>
      <c r="B186">
        <v>7</v>
      </c>
      <c r="C186">
        <v>2022</v>
      </c>
      <c r="D186" s="1" t="s">
        <v>56</v>
      </c>
      <c r="E186" s="1" t="s">
        <v>119</v>
      </c>
      <c r="F186" s="8">
        <v>23.9</v>
      </c>
      <c r="G186" s="8">
        <v>47.5</v>
      </c>
      <c r="H186" s="8">
        <v>54.2</v>
      </c>
    </row>
    <row r="187" spans="1:8" x14ac:dyDescent="0.25">
      <c r="A187" t="s">
        <v>65</v>
      </c>
      <c r="B187">
        <v>9</v>
      </c>
      <c r="C187">
        <v>2022</v>
      </c>
      <c r="D187" s="1" t="s">
        <v>56</v>
      </c>
      <c r="E187" s="1" t="s">
        <v>119</v>
      </c>
      <c r="F187" s="8">
        <v>23.7</v>
      </c>
      <c r="G187" s="8">
        <v>45.2</v>
      </c>
      <c r="H187" s="8">
        <v>54.6</v>
      </c>
    </row>
    <row r="188" spans="1:8" x14ac:dyDescent="0.25">
      <c r="A188" t="s">
        <v>67</v>
      </c>
      <c r="B188">
        <v>11</v>
      </c>
      <c r="C188">
        <v>2022</v>
      </c>
      <c r="D188" s="1" t="s">
        <v>56</v>
      </c>
      <c r="E188" s="1" t="s">
        <v>119</v>
      </c>
      <c r="F188" s="8">
        <v>23.5</v>
      </c>
      <c r="G188" s="8">
        <v>45.1</v>
      </c>
      <c r="H188" s="8">
        <v>55.7</v>
      </c>
    </row>
    <row r="189" spans="1:8" x14ac:dyDescent="0.25">
      <c r="A189" t="s">
        <v>70</v>
      </c>
      <c r="B189">
        <v>1</v>
      </c>
      <c r="C189">
        <v>2023</v>
      </c>
      <c r="D189" s="1" t="s">
        <v>56</v>
      </c>
      <c r="E189" s="1" t="s">
        <v>119</v>
      </c>
      <c r="F189" s="8">
        <v>23.5</v>
      </c>
      <c r="G189" s="8">
        <v>45.6</v>
      </c>
      <c r="H189" s="8">
        <v>55.7</v>
      </c>
    </row>
    <row r="190" spans="1:8" x14ac:dyDescent="0.25">
      <c r="A190" t="s">
        <v>72</v>
      </c>
      <c r="B190">
        <v>3</v>
      </c>
      <c r="C190">
        <v>2023</v>
      </c>
      <c r="D190" s="1" t="s">
        <v>56</v>
      </c>
      <c r="E190" s="1" t="s">
        <v>119</v>
      </c>
      <c r="F190" s="8">
        <v>23.5</v>
      </c>
      <c r="G190" s="8">
        <v>47.9</v>
      </c>
      <c r="H190" s="8">
        <v>56.1</v>
      </c>
    </row>
    <row r="191" spans="1:8" x14ac:dyDescent="0.25">
      <c r="A191" t="s">
        <v>132</v>
      </c>
      <c r="B191">
        <v>5</v>
      </c>
      <c r="C191">
        <v>2023</v>
      </c>
      <c r="D191" s="1" t="s">
        <v>56</v>
      </c>
      <c r="E191" s="1" t="s">
        <v>119</v>
      </c>
      <c r="F191" s="8">
        <v>23.7</v>
      </c>
      <c r="G191" s="8">
        <v>47.2</v>
      </c>
      <c r="H191" s="8">
        <v>56.8</v>
      </c>
    </row>
    <row r="192" spans="1:8" x14ac:dyDescent="0.25">
      <c r="A192" t="s">
        <v>64</v>
      </c>
      <c r="B192">
        <v>7</v>
      </c>
      <c r="C192">
        <v>2023</v>
      </c>
      <c r="D192" s="1" t="s">
        <v>56</v>
      </c>
      <c r="E192" s="1" t="s">
        <v>119</v>
      </c>
      <c r="F192" s="8">
        <v>23.5</v>
      </c>
      <c r="G192" s="8">
        <v>45.4</v>
      </c>
      <c r="H192" s="8">
        <v>57.9</v>
      </c>
    </row>
    <row r="193" spans="1:8" x14ac:dyDescent="0.25">
      <c r="A193" t="s">
        <v>65</v>
      </c>
      <c r="B193">
        <v>9</v>
      </c>
      <c r="C193">
        <v>2023</v>
      </c>
      <c r="D193" s="1" t="s">
        <v>56</v>
      </c>
      <c r="E193" s="1" t="s">
        <v>119</v>
      </c>
      <c r="F193" s="8">
        <v>22.7</v>
      </c>
      <c r="G193" s="8">
        <v>45.2</v>
      </c>
      <c r="H193" s="8">
        <v>58.4</v>
      </c>
    </row>
    <row r="194" spans="1:8" x14ac:dyDescent="0.25">
      <c r="A194" t="s">
        <v>7</v>
      </c>
      <c r="B194">
        <v>4</v>
      </c>
      <c r="C194">
        <v>2022</v>
      </c>
      <c r="D194" s="1" t="s">
        <v>20</v>
      </c>
      <c r="E194" s="1" t="s">
        <v>119</v>
      </c>
      <c r="F194" s="8">
        <v>26.2</v>
      </c>
      <c r="G194" s="8">
        <v>48.7</v>
      </c>
      <c r="H194" s="8">
        <v>46.9</v>
      </c>
    </row>
    <row r="195" spans="1:8" x14ac:dyDescent="0.25">
      <c r="A195" t="s">
        <v>49</v>
      </c>
      <c r="B195">
        <v>6</v>
      </c>
      <c r="C195">
        <v>2022</v>
      </c>
      <c r="D195" s="1" t="s">
        <v>20</v>
      </c>
      <c r="E195" s="1" t="s">
        <v>119</v>
      </c>
      <c r="F195" s="8">
        <v>26.2</v>
      </c>
      <c r="G195" s="8">
        <v>48.7</v>
      </c>
      <c r="H195" s="8">
        <v>46.9</v>
      </c>
    </row>
    <row r="196" spans="1:8" x14ac:dyDescent="0.25">
      <c r="A196" t="s">
        <v>64</v>
      </c>
      <c r="B196">
        <v>7</v>
      </c>
      <c r="C196">
        <v>2022</v>
      </c>
      <c r="D196" s="1" t="s">
        <v>20</v>
      </c>
      <c r="E196" s="1" t="s">
        <v>119</v>
      </c>
      <c r="F196" s="8">
        <v>27.5</v>
      </c>
      <c r="G196" s="8">
        <v>51.3</v>
      </c>
      <c r="H196" s="8">
        <v>62.4</v>
      </c>
    </row>
    <row r="197" spans="1:8" x14ac:dyDescent="0.25">
      <c r="A197" t="s">
        <v>65</v>
      </c>
      <c r="B197">
        <v>9</v>
      </c>
      <c r="C197">
        <v>2022</v>
      </c>
      <c r="D197" s="1" t="s">
        <v>20</v>
      </c>
      <c r="E197" s="1" t="s">
        <v>119</v>
      </c>
      <c r="F197" s="8">
        <v>27.2</v>
      </c>
      <c r="G197" s="8">
        <v>50.2</v>
      </c>
      <c r="H197" s="8">
        <v>64.099999999999994</v>
      </c>
    </row>
    <row r="198" spans="1:8" x14ac:dyDescent="0.25">
      <c r="A198" t="s">
        <v>67</v>
      </c>
      <c r="B198">
        <v>11</v>
      </c>
      <c r="C198">
        <v>2022</v>
      </c>
      <c r="D198" s="1" t="s">
        <v>20</v>
      </c>
      <c r="E198" s="1" t="s">
        <v>119</v>
      </c>
      <c r="F198" s="8">
        <v>28</v>
      </c>
      <c r="G198" s="8">
        <v>54.2</v>
      </c>
      <c r="H198" s="8">
        <v>50.1</v>
      </c>
    </row>
    <row r="199" spans="1:8" x14ac:dyDescent="0.25">
      <c r="A199" t="s">
        <v>70</v>
      </c>
      <c r="B199">
        <v>1</v>
      </c>
      <c r="C199">
        <v>2023</v>
      </c>
      <c r="D199" s="1" t="s">
        <v>20</v>
      </c>
      <c r="E199" s="1" t="s">
        <v>119</v>
      </c>
      <c r="F199" s="8">
        <v>26.9</v>
      </c>
      <c r="G199" s="8">
        <v>51.4</v>
      </c>
      <c r="H199" s="8">
        <v>63.1</v>
      </c>
    </row>
    <row r="200" spans="1:8" x14ac:dyDescent="0.25">
      <c r="A200" t="s">
        <v>72</v>
      </c>
      <c r="B200">
        <v>3</v>
      </c>
      <c r="C200">
        <v>2023</v>
      </c>
      <c r="D200" s="1" t="s">
        <v>20</v>
      </c>
      <c r="E200" s="1" t="s">
        <v>119</v>
      </c>
      <c r="F200" s="8">
        <v>26.5</v>
      </c>
      <c r="G200" s="8">
        <v>51.8</v>
      </c>
      <c r="H200" s="8">
        <v>64.599999999999994</v>
      </c>
    </row>
    <row r="201" spans="1:8" x14ac:dyDescent="0.25">
      <c r="A201" t="s">
        <v>132</v>
      </c>
      <c r="B201">
        <v>5</v>
      </c>
      <c r="C201">
        <v>2023</v>
      </c>
      <c r="D201" s="1" t="s">
        <v>20</v>
      </c>
      <c r="E201" s="1" t="s">
        <v>119</v>
      </c>
      <c r="F201" s="8">
        <v>26.5</v>
      </c>
      <c r="G201" s="8">
        <v>21.1</v>
      </c>
      <c r="H201" s="8">
        <v>64.400000000000006</v>
      </c>
    </row>
    <row r="202" spans="1:8" x14ac:dyDescent="0.25">
      <c r="A202" t="s">
        <v>64</v>
      </c>
      <c r="B202">
        <v>7</v>
      </c>
      <c r="C202">
        <v>2023</v>
      </c>
      <c r="D202" s="1" t="s">
        <v>20</v>
      </c>
      <c r="E202" s="1" t="s">
        <v>119</v>
      </c>
      <c r="F202" s="8">
        <v>26.4</v>
      </c>
      <c r="G202" s="8">
        <v>51.3</v>
      </c>
      <c r="H202" s="8">
        <v>65.099999999999994</v>
      </c>
    </row>
    <row r="203" spans="1:8" x14ac:dyDescent="0.25">
      <c r="A203" t="s">
        <v>65</v>
      </c>
      <c r="B203">
        <v>9</v>
      </c>
      <c r="C203">
        <v>2023</v>
      </c>
      <c r="D203" s="1" t="s">
        <v>20</v>
      </c>
      <c r="E203" s="1" t="s">
        <v>119</v>
      </c>
      <c r="F203" s="8">
        <v>25.3</v>
      </c>
      <c r="G203" s="8">
        <v>50.7</v>
      </c>
      <c r="H203" s="8">
        <v>67.599999999999994</v>
      </c>
    </row>
    <row r="204" spans="1:8" x14ac:dyDescent="0.25">
      <c r="A204" t="s">
        <v>7</v>
      </c>
      <c r="B204">
        <v>4</v>
      </c>
      <c r="C204">
        <v>2022</v>
      </c>
      <c r="D204" s="1" t="s">
        <v>24</v>
      </c>
      <c r="E204" s="1" t="s">
        <v>119</v>
      </c>
      <c r="F204" s="8">
        <v>30</v>
      </c>
      <c r="G204" s="8">
        <v>51.5</v>
      </c>
      <c r="H204" s="8">
        <v>48.5</v>
      </c>
    </row>
    <row r="205" spans="1:8" x14ac:dyDescent="0.25">
      <c r="A205" t="s">
        <v>49</v>
      </c>
      <c r="B205">
        <v>6</v>
      </c>
      <c r="C205">
        <v>2022</v>
      </c>
      <c r="D205" s="1" t="s">
        <v>24</v>
      </c>
      <c r="E205" s="1" t="s">
        <v>119</v>
      </c>
      <c r="F205" s="8">
        <v>27.900000000000002</v>
      </c>
      <c r="G205" s="8">
        <v>48.699999999999996</v>
      </c>
      <c r="H205" s="8">
        <v>45.9</v>
      </c>
    </row>
    <row r="206" spans="1:8" x14ac:dyDescent="0.25">
      <c r="A206" t="s">
        <v>64</v>
      </c>
      <c r="B206">
        <v>7</v>
      </c>
      <c r="C206">
        <v>2022</v>
      </c>
      <c r="D206" s="1" t="s">
        <v>24</v>
      </c>
      <c r="E206" s="1" t="s">
        <v>119</v>
      </c>
      <c r="F206" s="8">
        <v>27.2</v>
      </c>
      <c r="G206" s="8">
        <v>47.8</v>
      </c>
      <c r="H206" s="8">
        <v>44.9</v>
      </c>
    </row>
    <row r="207" spans="1:8" x14ac:dyDescent="0.25">
      <c r="A207" t="s">
        <v>65</v>
      </c>
      <c r="B207">
        <v>9</v>
      </c>
      <c r="C207">
        <v>2022</v>
      </c>
      <c r="D207" s="1" t="s">
        <v>24</v>
      </c>
      <c r="E207" s="1" t="s">
        <v>119</v>
      </c>
      <c r="F207" s="8">
        <v>26.7</v>
      </c>
      <c r="G207" s="8">
        <v>46.3</v>
      </c>
      <c r="H207" s="8">
        <v>45.9</v>
      </c>
    </row>
    <row r="208" spans="1:8" x14ac:dyDescent="0.25">
      <c r="A208" t="s">
        <v>67</v>
      </c>
      <c r="B208">
        <v>11</v>
      </c>
      <c r="C208">
        <v>2022</v>
      </c>
      <c r="D208" s="1" t="s">
        <v>24</v>
      </c>
      <c r="E208" s="1" t="s">
        <v>119</v>
      </c>
      <c r="F208" s="8">
        <v>26.4</v>
      </c>
      <c r="G208" s="8">
        <v>46</v>
      </c>
      <c r="H208" s="8">
        <v>45.6</v>
      </c>
    </row>
    <row r="209" spans="1:8" x14ac:dyDescent="0.25">
      <c r="A209" t="s">
        <v>70</v>
      </c>
      <c r="B209">
        <v>1</v>
      </c>
      <c r="C209">
        <v>2023</v>
      </c>
      <c r="D209" s="1" t="s">
        <v>24</v>
      </c>
      <c r="E209" s="1" t="s">
        <v>119</v>
      </c>
      <c r="F209" s="8">
        <v>26.4</v>
      </c>
      <c r="G209" s="8">
        <v>45.9</v>
      </c>
      <c r="H209" s="8">
        <v>47.7</v>
      </c>
    </row>
    <row r="210" spans="1:8" x14ac:dyDescent="0.25">
      <c r="A210" t="s">
        <v>72</v>
      </c>
      <c r="B210">
        <v>3</v>
      </c>
      <c r="C210">
        <v>2023</v>
      </c>
      <c r="D210" s="1" t="s">
        <v>24</v>
      </c>
      <c r="E210" s="1" t="s">
        <v>119</v>
      </c>
      <c r="F210" s="8">
        <v>28.4</v>
      </c>
      <c r="G210" s="8">
        <v>47.7</v>
      </c>
      <c r="H210" s="8">
        <v>50</v>
      </c>
    </row>
    <row r="211" spans="1:8" x14ac:dyDescent="0.25">
      <c r="A211" t="s">
        <v>132</v>
      </c>
      <c r="B211">
        <v>5</v>
      </c>
      <c r="C211">
        <v>2023</v>
      </c>
      <c r="D211" s="1" t="s">
        <v>24</v>
      </c>
      <c r="E211" s="1" t="s">
        <v>119</v>
      </c>
      <c r="F211" s="8">
        <v>27.6</v>
      </c>
      <c r="G211" s="8">
        <v>47.1</v>
      </c>
      <c r="H211" s="8">
        <v>51.1</v>
      </c>
    </row>
    <row r="212" spans="1:8" x14ac:dyDescent="0.25">
      <c r="A212" t="s">
        <v>64</v>
      </c>
      <c r="B212">
        <v>7</v>
      </c>
      <c r="C212">
        <v>2023</v>
      </c>
      <c r="D212" s="1" t="s">
        <v>24</v>
      </c>
      <c r="E212" s="1" t="s">
        <v>119</v>
      </c>
      <c r="F212" s="8">
        <v>27.8</v>
      </c>
      <c r="G212" s="8">
        <v>48</v>
      </c>
      <c r="H212" s="8">
        <v>52.3</v>
      </c>
    </row>
    <row r="213" spans="1:8" x14ac:dyDescent="0.25">
      <c r="A213" t="s">
        <v>65</v>
      </c>
      <c r="B213">
        <v>9</v>
      </c>
      <c r="C213">
        <v>2023</v>
      </c>
      <c r="D213" s="1" t="s">
        <v>24</v>
      </c>
      <c r="E213" s="1" t="s">
        <v>119</v>
      </c>
      <c r="F213" s="8">
        <v>27.4</v>
      </c>
      <c r="G213" s="8">
        <v>48</v>
      </c>
      <c r="H213" s="8">
        <v>52.6</v>
      </c>
    </row>
    <row r="214" spans="1:8" x14ac:dyDescent="0.25">
      <c r="A214" t="s">
        <v>7</v>
      </c>
      <c r="B214">
        <v>4</v>
      </c>
      <c r="C214">
        <v>2022</v>
      </c>
      <c r="D214" s="1" t="s">
        <v>23</v>
      </c>
      <c r="E214" s="1" t="s">
        <v>119</v>
      </c>
      <c r="F214" s="8">
        <v>28.9</v>
      </c>
      <c r="G214" s="8">
        <v>52.1</v>
      </c>
      <c r="H214" s="8">
        <v>45.2</v>
      </c>
    </row>
    <row r="215" spans="1:8" x14ac:dyDescent="0.25">
      <c r="A215" t="s">
        <v>49</v>
      </c>
      <c r="B215">
        <v>6</v>
      </c>
      <c r="C215">
        <v>2022</v>
      </c>
      <c r="D215" s="1" t="s">
        <v>23</v>
      </c>
      <c r="E215" s="1" t="s">
        <v>119</v>
      </c>
      <c r="F215" s="8">
        <v>24.6</v>
      </c>
      <c r="G215" s="8">
        <v>49.2</v>
      </c>
      <c r="H215" s="8">
        <v>42.4</v>
      </c>
    </row>
    <row r="216" spans="1:8" x14ac:dyDescent="0.25">
      <c r="A216" t="s">
        <v>64</v>
      </c>
      <c r="B216">
        <v>7</v>
      </c>
      <c r="C216">
        <v>2022</v>
      </c>
      <c r="D216" s="1" t="s">
        <v>23</v>
      </c>
      <c r="E216" s="1" t="s">
        <v>119</v>
      </c>
      <c r="F216" s="8">
        <v>26.4</v>
      </c>
      <c r="G216" s="8">
        <v>48.7</v>
      </c>
      <c r="H216" s="8">
        <v>39.299999999999997</v>
      </c>
    </row>
    <row r="217" spans="1:8" x14ac:dyDescent="0.25">
      <c r="A217" t="s">
        <v>65</v>
      </c>
      <c r="B217">
        <v>9</v>
      </c>
      <c r="C217">
        <v>2022</v>
      </c>
      <c r="D217" s="1" t="s">
        <v>23</v>
      </c>
      <c r="E217" s="1" t="s">
        <v>119</v>
      </c>
      <c r="F217" s="8">
        <v>25.9</v>
      </c>
      <c r="G217" s="8">
        <v>48.5</v>
      </c>
      <c r="H217" s="8">
        <v>42.1</v>
      </c>
    </row>
    <row r="218" spans="1:8" x14ac:dyDescent="0.25">
      <c r="A218" t="s">
        <v>67</v>
      </c>
      <c r="B218">
        <v>11</v>
      </c>
      <c r="C218">
        <v>2022</v>
      </c>
      <c r="D218" s="1" t="s">
        <v>23</v>
      </c>
      <c r="E218" s="1" t="s">
        <v>119</v>
      </c>
      <c r="F218" s="8">
        <v>24.5</v>
      </c>
      <c r="G218" s="8">
        <v>48.4</v>
      </c>
      <c r="H218" s="8">
        <v>41.3</v>
      </c>
    </row>
    <row r="219" spans="1:8" x14ac:dyDescent="0.25">
      <c r="A219" t="s">
        <v>70</v>
      </c>
      <c r="B219">
        <v>1</v>
      </c>
      <c r="C219">
        <v>2023</v>
      </c>
      <c r="D219" s="1" t="s">
        <v>23</v>
      </c>
      <c r="E219" s="1" t="s">
        <v>119</v>
      </c>
      <c r="F219" s="8">
        <v>24.8</v>
      </c>
      <c r="G219" s="8">
        <v>48.4</v>
      </c>
      <c r="H219" s="8">
        <v>43.8</v>
      </c>
    </row>
    <row r="220" spans="1:8" x14ac:dyDescent="0.25">
      <c r="A220" t="s">
        <v>72</v>
      </c>
      <c r="B220">
        <v>3</v>
      </c>
      <c r="C220">
        <v>2023</v>
      </c>
      <c r="D220" s="1" t="s">
        <v>23</v>
      </c>
      <c r="E220" s="1" t="s">
        <v>119</v>
      </c>
      <c r="F220" s="8">
        <v>26.1</v>
      </c>
      <c r="G220" s="8">
        <v>48.4</v>
      </c>
      <c r="H220" s="8">
        <v>45.1</v>
      </c>
    </row>
    <row r="221" spans="1:8" x14ac:dyDescent="0.25">
      <c r="A221" t="s">
        <v>132</v>
      </c>
      <c r="B221">
        <v>5</v>
      </c>
      <c r="C221">
        <v>2023</v>
      </c>
      <c r="D221" s="1" t="s">
        <v>23</v>
      </c>
      <c r="E221" s="1" t="s">
        <v>119</v>
      </c>
      <c r="F221" s="8">
        <v>24.2</v>
      </c>
      <c r="G221" s="8">
        <v>47.7</v>
      </c>
      <c r="H221" s="8">
        <v>44.6</v>
      </c>
    </row>
    <row r="222" spans="1:8" x14ac:dyDescent="0.25">
      <c r="A222" t="s">
        <v>64</v>
      </c>
      <c r="B222">
        <v>7</v>
      </c>
      <c r="C222">
        <v>2023</v>
      </c>
      <c r="D222" s="1" t="s">
        <v>23</v>
      </c>
      <c r="E222" s="1" t="s">
        <v>119</v>
      </c>
      <c r="F222" s="8">
        <v>24.8</v>
      </c>
      <c r="G222" s="8">
        <v>47.8</v>
      </c>
      <c r="H222" s="8">
        <v>44.8</v>
      </c>
    </row>
    <row r="223" spans="1:8" x14ac:dyDescent="0.25">
      <c r="A223" t="s">
        <v>65</v>
      </c>
      <c r="B223">
        <v>9</v>
      </c>
      <c r="C223">
        <v>2023</v>
      </c>
      <c r="D223" s="1" t="s">
        <v>23</v>
      </c>
      <c r="E223" s="1" t="s">
        <v>119</v>
      </c>
      <c r="F223" s="8">
        <v>22.4</v>
      </c>
      <c r="G223" s="8">
        <v>46.1</v>
      </c>
      <c r="H223" s="8">
        <v>45.9</v>
      </c>
    </row>
    <row r="224" spans="1:8" x14ac:dyDescent="0.25">
      <c r="A224" t="s">
        <v>7</v>
      </c>
      <c r="B224">
        <v>4</v>
      </c>
      <c r="C224">
        <v>2022</v>
      </c>
      <c r="D224" s="1" t="s">
        <v>22</v>
      </c>
      <c r="E224" s="1" t="s">
        <v>119</v>
      </c>
      <c r="F224" s="8">
        <v>26.1</v>
      </c>
      <c r="G224" s="8">
        <v>59.4</v>
      </c>
      <c r="H224" s="8">
        <v>43.9</v>
      </c>
    </row>
    <row r="225" spans="1:8" x14ac:dyDescent="0.25">
      <c r="A225" t="s">
        <v>49</v>
      </c>
      <c r="B225">
        <v>6</v>
      </c>
      <c r="C225">
        <v>2022</v>
      </c>
      <c r="D225" s="1" t="s">
        <v>22</v>
      </c>
      <c r="E225" s="1" t="s">
        <v>119</v>
      </c>
      <c r="F225" s="8">
        <v>23.2</v>
      </c>
      <c r="G225" s="8">
        <v>56.599999999999994</v>
      </c>
      <c r="H225" s="8">
        <v>42.9</v>
      </c>
    </row>
    <row r="226" spans="1:8" x14ac:dyDescent="0.25">
      <c r="A226" t="s">
        <v>64</v>
      </c>
      <c r="B226">
        <v>7</v>
      </c>
      <c r="C226">
        <v>2022</v>
      </c>
      <c r="D226" s="1" t="s">
        <v>22</v>
      </c>
      <c r="E226" s="1" t="s">
        <v>119</v>
      </c>
      <c r="F226" s="8">
        <v>23</v>
      </c>
      <c r="G226" s="8">
        <v>55.7</v>
      </c>
      <c r="H226" s="8">
        <v>40.5</v>
      </c>
    </row>
    <row r="227" spans="1:8" x14ac:dyDescent="0.25">
      <c r="A227" t="s">
        <v>65</v>
      </c>
      <c r="B227">
        <v>9</v>
      </c>
      <c r="C227">
        <v>2022</v>
      </c>
      <c r="D227" s="1" t="s">
        <v>22</v>
      </c>
      <c r="E227" s="1" t="s">
        <v>119</v>
      </c>
      <c r="F227" s="8">
        <v>22.6</v>
      </c>
      <c r="G227" s="8">
        <v>55.1</v>
      </c>
      <c r="H227" s="8">
        <v>40</v>
      </c>
    </row>
    <row r="228" spans="1:8" x14ac:dyDescent="0.25">
      <c r="A228" t="s">
        <v>67</v>
      </c>
      <c r="B228">
        <v>11</v>
      </c>
      <c r="C228">
        <v>2022</v>
      </c>
      <c r="D228" s="1" t="s">
        <v>22</v>
      </c>
      <c r="E228" s="1" t="s">
        <v>119</v>
      </c>
      <c r="F228" s="8">
        <v>23.2</v>
      </c>
      <c r="G228" s="8">
        <v>54.7</v>
      </c>
      <c r="H228" s="8">
        <v>39.299999999999997</v>
      </c>
    </row>
    <row r="229" spans="1:8" x14ac:dyDescent="0.25">
      <c r="A229" t="s">
        <v>70</v>
      </c>
      <c r="B229">
        <v>1</v>
      </c>
      <c r="C229">
        <v>2023</v>
      </c>
      <c r="D229" s="1" t="s">
        <v>22</v>
      </c>
      <c r="E229" s="1" t="s">
        <v>119</v>
      </c>
      <c r="F229" s="8">
        <v>22.2</v>
      </c>
      <c r="G229" s="8">
        <v>54.9</v>
      </c>
      <c r="H229" s="8">
        <v>41.9</v>
      </c>
    </row>
    <row r="230" spans="1:8" x14ac:dyDescent="0.25">
      <c r="A230" t="s">
        <v>72</v>
      </c>
      <c r="B230">
        <v>3</v>
      </c>
      <c r="C230">
        <v>2023</v>
      </c>
      <c r="D230" s="1" t="s">
        <v>22</v>
      </c>
      <c r="E230" s="1" t="s">
        <v>119</v>
      </c>
      <c r="F230" s="8">
        <v>22</v>
      </c>
      <c r="G230" s="8">
        <v>55.8</v>
      </c>
      <c r="H230" s="8">
        <v>45.1</v>
      </c>
    </row>
    <row r="231" spans="1:8" x14ac:dyDescent="0.25">
      <c r="A231" t="s">
        <v>132</v>
      </c>
      <c r="B231">
        <v>5</v>
      </c>
      <c r="C231">
        <v>2023</v>
      </c>
      <c r="D231" s="1" t="s">
        <v>22</v>
      </c>
      <c r="E231" s="1" t="s">
        <v>119</v>
      </c>
      <c r="F231" s="8">
        <v>22.6</v>
      </c>
      <c r="G231" s="8">
        <v>55.5</v>
      </c>
      <c r="H231" s="8">
        <v>46.7</v>
      </c>
    </row>
    <row r="232" spans="1:8" x14ac:dyDescent="0.25">
      <c r="A232" t="s">
        <v>64</v>
      </c>
      <c r="B232">
        <v>7</v>
      </c>
      <c r="C232">
        <v>2023</v>
      </c>
      <c r="D232" s="1" t="s">
        <v>22</v>
      </c>
      <c r="E232" s="1" t="s">
        <v>119</v>
      </c>
      <c r="F232" s="8">
        <v>21.7</v>
      </c>
      <c r="G232" s="8">
        <v>55.1</v>
      </c>
      <c r="H232" s="8">
        <v>49.6</v>
      </c>
    </row>
    <row r="233" spans="1:8" x14ac:dyDescent="0.25">
      <c r="A233" t="s">
        <v>65</v>
      </c>
      <c r="B233">
        <v>9</v>
      </c>
      <c r="C233">
        <v>2023</v>
      </c>
      <c r="D233" s="1" t="s">
        <v>22</v>
      </c>
      <c r="E233" s="1" t="s">
        <v>119</v>
      </c>
      <c r="F233" s="8">
        <v>22.4</v>
      </c>
      <c r="G233" s="8">
        <v>50.8</v>
      </c>
      <c r="H233" s="8">
        <v>51.1</v>
      </c>
    </row>
    <row r="234" spans="1:8" x14ac:dyDescent="0.25">
      <c r="A234" t="s">
        <v>49</v>
      </c>
      <c r="B234">
        <v>6</v>
      </c>
      <c r="C234">
        <v>2022</v>
      </c>
      <c r="D234" s="1" t="s">
        <v>55</v>
      </c>
      <c r="E234" s="1" t="s">
        <v>119</v>
      </c>
      <c r="F234" s="8">
        <v>29.7</v>
      </c>
      <c r="G234" s="8">
        <v>53.6</v>
      </c>
      <c r="H234" s="8">
        <v>61.9</v>
      </c>
    </row>
    <row r="235" spans="1:8" x14ac:dyDescent="0.25">
      <c r="A235" t="s">
        <v>64</v>
      </c>
      <c r="B235">
        <v>7</v>
      </c>
      <c r="C235">
        <v>2022</v>
      </c>
      <c r="D235" s="1" t="s">
        <v>55</v>
      </c>
      <c r="E235" s="1" t="s">
        <v>119</v>
      </c>
      <c r="F235" s="8">
        <v>27.1</v>
      </c>
      <c r="G235" s="8">
        <v>51.1</v>
      </c>
      <c r="H235" s="8">
        <v>58.8</v>
      </c>
    </row>
    <row r="236" spans="1:8" x14ac:dyDescent="0.25">
      <c r="A236" t="s">
        <v>65</v>
      </c>
      <c r="B236">
        <v>9</v>
      </c>
      <c r="C236">
        <v>2022</v>
      </c>
      <c r="D236" s="1" t="s">
        <v>55</v>
      </c>
      <c r="E236" s="1" t="s">
        <v>119</v>
      </c>
      <c r="F236" s="8">
        <v>27</v>
      </c>
      <c r="G236" s="8">
        <v>52.1</v>
      </c>
      <c r="H236" s="8">
        <v>59.5</v>
      </c>
    </row>
    <row r="237" spans="1:8" x14ac:dyDescent="0.25">
      <c r="A237" t="s">
        <v>67</v>
      </c>
      <c r="B237">
        <v>11</v>
      </c>
      <c r="C237">
        <v>2022</v>
      </c>
      <c r="D237" s="1" t="s">
        <v>55</v>
      </c>
      <c r="E237" s="1" t="s">
        <v>119</v>
      </c>
      <c r="F237" s="8">
        <v>27</v>
      </c>
      <c r="G237" s="8">
        <v>51.5</v>
      </c>
      <c r="H237" s="8">
        <v>59.4</v>
      </c>
    </row>
    <row r="238" spans="1:8" x14ac:dyDescent="0.25">
      <c r="A238" t="s">
        <v>70</v>
      </c>
      <c r="B238">
        <v>1</v>
      </c>
      <c r="C238">
        <v>2023</v>
      </c>
      <c r="D238" s="1" t="s">
        <v>55</v>
      </c>
      <c r="E238" s="1" t="s">
        <v>119</v>
      </c>
      <c r="F238" s="8">
        <v>27</v>
      </c>
      <c r="G238" s="8">
        <v>52</v>
      </c>
      <c r="H238" s="8">
        <v>59.4</v>
      </c>
    </row>
    <row r="239" spans="1:8" x14ac:dyDescent="0.25">
      <c r="A239" t="s">
        <v>72</v>
      </c>
      <c r="B239">
        <v>3</v>
      </c>
      <c r="C239">
        <v>2023</v>
      </c>
      <c r="D239" s="1" t="s">
        <v>55</v>
      </c>
      <c r="E239" s="1" t="s">
        <v>119</v>
      </c>
      <c r="F239" s="8">
        <v>26.1</v>
      </c>
      <c r="G239" s="8">
        <v>52.4</v>
      </c>
      <c r="H239" s="8">
        <v>59.5</v>
      </c>
    </row>
    <row r="240" spans="1:8" x14ac:dyDescent="0.25">
      <c r="A240" t="s">
        <v>132</v>
      </c>
      <c r="B240">
        <v>5</v>
      </c>
      <c r="C240">
        <v>2023</v>
      </c>
      <c r="D240" s="1" t="s">
        <v>55</v>
      </c>
      <c r="E240" s="1" t="s">
        <v>119</v>
      </c>
      <c r="F240" s="8">
        <v>26.7</v>
      </c>
      <c r="G240" s="8">
        <v>52.3</v>
      </c>
      <c r="H240" s="8">
        <v>58.9</v>
      </c>
    </row>
    <row r="241" spans="1:8" x14ac:dyDescent="0.25">
      <c r="A241" t="s">
        <v>64</v>
      </c>
      <c r="B241">
        <v>7</v>
      </c>
      <c r="C241">
        <v>2023</v>
      </c>
      <c r="D241" s="1" t="s">
        <v>55</v>
      </c>
      <c r="E241" s="1" t="s">
        <v>119</v>
      </c>
      <c r="F241" s="8">
        <v>27.1</v>
      </c>
      <c r="G241" s="8">
        <v>51.6</v>
      </c>
      <c r="H241" s="8">
        <v>59.4</v>
      </c>
    </row>
    <row r="242" spans="1:8" x14ac:dyDescent="0.25">
      <c r="A242" t="s">
        <v>65</v>
      </c>
      <c r="B242">
        <v>9</v>
      </c>
      <c r="C242">
        <v>2023</v>
      </c>
      <c r="D242" s="1" t="s">
        <v>55</v>
      </c>
      <c r="E242" s="1" t="s">
        <v>119</v>
      </c>
      <c r="F242" s="8">
        <v>26.3</v>
      </c>
      <c r="G242" s="8">
        <v>51.2</v>
      </c>
      <c r="H242" s="8">
        <v>62.1</v>
      </c>
    </row>
    <row r="243" spans="1:8" x14ac:dyDescent="0.25">
      <c r="A243" t="s">
        <v>7</v>
      </c>
      <c r="B243">
        <v>4</v>
      </c>
      <c r="C243">
        <v>2022</v>
      </c>
      <c r="D243" s="1" t="s">
        <v>21</v>
      </c>
      <c r="E243" s="1" t="s">
        <v>119</v>
      </c>
      <c r="F243" s="8">
        <v>30.6</v>
      </c>
      <c r="G243" s="8">
        <v>58.2</v>
      </c>
      <c r="H243" s="8">
        <v>51.9</v>
      </c>
    </row>
    <row r="244" spans="1:8" x14ac:dyDescent="0.25">
      <c r="A244" t="s">
        <v>49</v>
      </c>
      <c r="B244">
        <v>6</v>
      </c>
      <c r="C244">
        <v>2022</v>
      </c>
      <c r="D244" s="1" t="s">
        <v>21</v>
      </c>
      <c r="E244" s="1" t="s">
        <v>119</v>
      </c>
      <c r="F244" s="8">
        <v>30.6</v>
      </c>
      <c r="G244" s="8">
        <v>58.2</v>
      </c>
      <c r="H244" s="8">
        <v>51.9</v>
      </c>
    </row>
    <row r="245" spans="1:8" x14ac:dyDescent="0.25">
      <c r="A245" t="s">
        <v>64</v>
      </c>
      <c r="B245">
        <v>7</v>
      </c>
      <c r="C245">
        <v>2022</v>
      </c>
      <c r="D245" s="1" t="s">
        <v>21</v>
      </c>
      <c r="E245" s="1" t="s">
        <v>119</v>
      </c>
      <c r="F245" s="8">
        <v>28.2</v>
      </c>
      <c r="G245" s="8">
        <v>55.1</v>
      </c>
      <c r="H245" s="8">
        <v>48.7</v>
      </c>
    </row>
    <row r="246" spans="1:8" x14ac:dyDescent="0.25">
      <c r="A246" t="s">
        <v>65</v>
      </c>
      <c r="B246">
        <v>9</v>
      </c>
      <c r="C246">
        <v>2022</v>
      </c>
      <c r="D246" s="1" t="s">
        <v>21</v>
      </c>
      <c r="E246" s="1" t="s">
        <v>119</v>
      </c>
      <c r="F246" s="8">
        <v>28.2</v>
      </c>
      <c r="G246" s="8">
        <v>53.6</v>
      </c>
      <c r="H246" s="8">
        <v>50</v>
      </c>
    </row>
    <row r="247" spans="1:8" x14ac:dyDescent="0.25">
      <c r="A247" t="s">
        <v>67</v>
      </c>
      <c r="B247">
        <v>11</v>
      </c>
      <c r="C247">
        <v>2022</v>
      </c>
      <c r="D247" s="1" t="s">
        <v>21</v>
      </c>
      <c r="E247" s="1" t="s">
        <v>119</v>
      </c>
      <c r="F247" s="8">
        <v>27.3</v>
      </c>
      <c r="G247" s="8">
        <v>49.2</v>
      </c>
      <c r="H247" s="8">
        <v>63.8</v>
      </c>
    </row>
    <row r="248" spans="1:8" x14ac:dyDescent="0.25">
      <c r="A248" t="s">
        <v>70</v>
      </c>
      <c r="B248">
        <v>1</v>
      </c>
      <c r="C248">
        <v>2023</v>
      </c>
      <c r="D248" s="1" t="s">
        <v>21</v>
      </c>
      <c r="E248" s="1" t="s">
        <v>119</v>
      </c>
      <c r="F248" s="8">
        <v>28</v>
      </c>
      <c r="G248" s="8">
        <v>53.7</v>
      </c>
      <c r="H248" s="8">
        <v>51.1</v>
      </c>
    </row>
    <row r="249" spans="1:8" x14ac:dyDescent="0.25">
      <c r="A249" t="s">
        <v>72</v>
      </c>
      <c r="B249">
        <v>3</v>
      </c>
      <c r="C249">
        <v>2023</v>
      </c>
      <c r="D249" s="1" t="s">
        <v>21</v>
      </c>
      <c r="E249" s="1" t="s">
        <v>119</v>
      </c>
      <c r="F249" s="8">
        <v>27.9</v>
      </c>
      <c r="G249" s="8">
        <v>56.3</v>
      </c>
      <c r="H249" s="8">
        <v>52.2</v>
      </c>
    </row>
    <row r="250" spans="1:8" x14ac:dyDescent="0.25">
      <c r="A250" t="s">
        <v>132</v>
      </c>
      <c r="B250">
        <v>5</v>
      </c>
      <c r="C250">
        <v>2023</v>
      </c>
      <c r="D250" s="1" t="s">
        <v>21</v>
      </c>
      <c r="E250" s="1" t="s">
        <v>119</v>
      </c>
      <c r="F250" s="8">
        <v>27.7</v>
      </c>
      <c r="G250" s="8">
        <v>56.2</v>
      </c>
      <c r="H250" s="8">
        <v>32.5</v>
      </c>
    </row>
    <row r="251" spans="1:8" x14ac:dyDescent="0.25">
      <c r="A251" t="s">
        <v>64</v>
      </c>
      <c r="B251">
        <v>7</v>
      </c>
      <c r="C251">
        <v>2023</v>
      </c>
      <c r="D251" s="1" t="s">
        <v>21</v>
      </c>
      <c r="E251" s="1" t="s">
        <v>119</v>
      </c>
      <c r="F251" s="8">
        <v>27.8</v>
      </c>
      <c r="G251" s="8">
        <v>57.8</v>
      </c>
      <c r="H251" s="8">
        <v>54.1</v>
      </c>
    </row>
    <row r="252" spans="1:8" x14ac:dyDescent="0.25">
      <c r="A252" t="s">
        <v>65</v>
      </c>
      <c r="B252">
        <v>9</v>
      </c>
      <c r="C252">
        <v>2023</v>
      </c>
      <c r="D252" s="1" t="s">
        <v>21</v>
      </c>
      <c r="E252" s="1" t="s">
        <v>119</v>
      </c>
      <c r="F252" s="8">
        <v>28</v>
      </c>
      <c r="G252" s="8">
        <v>57.3</v>
      </c>
      <c r="H252" s="8">
        <v>56.1</v>
      </c>
    </row>
    <row r="253" spans="1:8" x14ac:dyDescent="0.25">
      <c r="A253" t="s">
        <v>7</v>
      </c>
      <c r="B253">
        <v>4</v>
      </c>
      <c r="C253">
        <v>2022</v>
      </c>
      <c r="D253" s="1" t="s">
        <v>19</v>
      </c>
      <c r="E253" s="1" t="s">
        <v>119</v>
      </c>
      <c r="F253" s="8">
        <v>20.8</v>
      </c>
      <c r="G253" s="8">
        <v>50.2</v>
      </c>
      <c r="H253" s="8">
        <v>49.2</v>
      </c>
    </row>
    <row r="254" spans="1:8" x14ac:dyDescent="0.25">
      <c r="A254" t="s">
        <v>49</v>
      </c>
      <c r="B254">
        <v>6</v>
      </c>
      <c r="C254">
        <v>2022</v>
      </c>
      <c r="D254" s="1" t="s">
        <v>19</v>
      </c>
      <c r="E254" s="1" t="s">
        <v>119</v>
      </c>
      <c r="F254" s="8">
        <v>28.499999999999996</v>
      </c>
      <c r="G254" s="8">
        <v>51</v>
      </c>
      <c r="H254" s="8">
        <v>48.199999999999996</v>
      </c>
    </row>
    <row r="255" spans="1:8" x14ac:dyDescent="0.25">
      <c r="A255" t="s">
        <v>64</v>
      </c>
      <c r="B255">
        <v>7</v>
      </c>
      <c r="C255">
        <v>2022</v>
      </c>
      <c r="D255" s="1" t="s">
        <v>19</v>
      </c>
      <c r="E255" s="1" t="s">
        <v>119</v>
      </c>
      <c r="F255" s="8">
        <v>25.6</v>
      </c>
      <c r="G255" s="8">
        <v>49.1</v>
      </c>
      <c r="H255" s="8">
        <v>45.3</v>
      </c>
    </row>
    <row r="256" spans="1:8" x14ac:dyDescent="0.25">
      <c r="A256" t="s">
        <v>65</v>
      </c>
      <c r="B256">
        <v>9</v>
      </c>
      <c r="C256">
        <v>2022</v>
      </c>
      <c r="D256" s="1" t="s">
        <v>19</v>
      </c>
      <c r="E256" s="1" t="s">
        <v>119</v>
      </c>
      <c r="F256" s="8">
        <v>25.1</v>
      </c>
      <c r="G256" s="8">
        <v>50.1</v>
      </c>
      <c r="H256" s="8">
        <v>44.5</v>
      </c>
    </row>
    <row r="257" spans="1:8" x14ac:dyDescent="0.25">
      <c r="A257" t="s">
        <v>67</v>
      </c>
      <c r="B257">
        <v>11</v>
      </c>
      <c r="C257">
        <v>2022</v>
      </c>
      <c r="D257" s="1" t="s">
        <v>19</v>
      </c>
      <c r="E257" s="1" t="s">
        <v>119</v>
      </c>
      <c r="F257" s="8">
        <v>25.1</v>
      </c>
      <c r="G257" s="8">
        <v>50.2</v>
      </c>
      <c r="H257" s="8">
        <v>43.4</v>
      </c>
    </row>
    <row r="258" spans="1:8" x14ac:dyDescent="0.25">
      <c r="A258" t="s">
        <v>70</v>
      </c>
      <c r="B258">
        <v>1</v>
      </c>
      <c r="C258">
        <v>2023</v>
      </c>
      <c r="D258" s="1" t="s">
        <v>19</v>
      </c>
      <c r="E258" s="1" t="s">
        <v>119</v>
      </c>
      <c r="F258" s="8">
        <v>24.8</v>
      </c>
      <c r="G258" s="8">
        <v>50.8</v>
      </c>
      <c r="H258" s="8">
        <v>45.8</v>
      </c>
    </row>
    <row r="259" spans="1:8" x14ac:dyDescent="0.25">
      <c r="A259" t="s">
        <v>72</v>
      </c>
      <c r="B259">
        <v>3</v>
      </c>
      <c r="C259">
        <v>2023</v>
      </c>
      <c r="D259" s="1" t="s">
        <v>19</v>
      </c>
      <c r="E259" s="1" t="s">
        <v>119</v>
      </c>
      <c r="F259" s="8">
        <v>26</v>
      </c>
      <c r="G259" s="8">
        <v>51.9</v>
      </c>
      <c r="H259" s="8">
        <v>49.4</v>
      </c>
    </row>
    <row r="260" spans="1:8" x14ac:dyDescent="0.25">
      <c r="A260" t="s">
        <v>132</v>
      </c>
      <c r="B260">
        <v>5</v>
      </c>
      <c r="C260">
        <v>2023</v>
      </c>
      <c r="D260" s="1" t="s">
        <v>19</v>
      </c>
      <c r="E260" s="1" t="s">
        <v>119</v>
      </c>
      <c r="F260" s="8">
        <v>25.6</v>
      </c>
      <c r="G260" s="8">
        <v>52</v>
      </c>
      <c r="H260" s="8">
        <v>49.6</v>
      </c>
    </row>
    <row r="261" spans="1:8" x14ac:dyDescent="0.25">
      <c r="A261" t="s">
        <v>64</v>
      </c>
      <c r="B261">
        <v>7</v>
      </c>
      <c r="C261">
        <v>2023</v>
      </c>
      <c r="D261" s="1" t="s">
        <v>19</v>
      </c>
      <c r="E261" s="1" t="s">
        <v>119</v>
      </c>
      <c r="F261" s="8">
        <v>25.4</v>
      </c>
      <c r="G261" s="8">
        <v>51.4</v>
      </c>
      <c r="H261" s="8">
        <v>50.5</v>
      </c>
    </row>
    <row r="262" spans="1:8" x14ac:dyDescent="0.25">
      <c r="A262" t="s">
        <v>65</v>
      </c>
      <c r="B262">
        <v>9</v>
      </c>
      <c r="C262">
        <v>2023</v>
      </c>
      <c r="D262" s="1" t="s">
        <v>19</v>
      </c>
      <c r="E262" s="1" t="s">
        <v>119</v>
      </c>
      <c r="F262" s="8">
        <v>24.8</v>
      </c>
      <c r="G262" s="8">
        <v>50</v>
      </c>
      <c r="H262" s="8">
        <v>50.2</v>
      </c>
    </row>
    <row r="263" spans="1:8" x14ac:dyDescent="0.25">
      <c r="A263" t="s">
        <v>49</v>
      </c>
      <c r="B263">
        <v>6</v>
      </c>
      <c r="C263">
        <v>2022</v>
      </c>
      <c r="D263" s="1" t="s">
        <v>54</v>
      </c>
      <c r="E263" s="1" t="s">
        <v>119</v>
      </c>
      <c r="F263" s="8">
        <v>33.300000000000004</v>
      </c>
      <c r="G263" s="8">
        <v>62.4</v>
      </c>
      <c r="H263" s="8">
        <v>60.4</v>
      </c>
    </row>
    <row r="264" spans="1:8" x14ac:dyDescent="0.25">
      <c r="A264" t="s">
        <v>64</v>
      </c>
      <c r="B264">
        <v>7</v>
      </c>
      <c r="C264">
        <v>2022</v>
      </c>
      <c r="D264" s="1" t="s">
        <v>54</v>
      </c>
      <c r="E264" s="1" t="s">
        <v>119</v>
      </c>
      <c r="F264" s="8">
        <v>30.4</v>
      </c>
      <c r="G264" s="8">
        <v>60.2</v>
      </c>
      <c r="H264" s="8">
        <v>56.8</v>
      </c>
    </row>
    <row r="265" spans="1:8" x14ac:dyDescent="0.25">
      <c r="A265" t="s">
        <v>65</v>
      </c>
      <c r="B265">
        <v>9</v>
      </c>
      <c r="C265">
        <v>2022</v>
      </c>
      <c r="D265" s="1" t="s">
        <v>54</v>
      </c>
      <c r="E265" s="1" t="s">
        <v>119</v>
      </c>
      <c r="F265" s="8">
        <v>30.4</v>
      </c>
      <c r="G265" s="8">
        <v>59.6</v>
      </c>
      <c r="H265" s="8">
        <v>56.3</v>
      </c>
    </row>
    <row r="266" spans="1:8" x14ac:dyDescent="0.25">
      <c r="A266" t="s">
        <v>67</v>
      </c>
      <c r="B266">
        <v>11</v>
      </c>
      <c r="C266">
        <v>2022</v>
      </c>
      <c r="D266" s="1" t="s">
        <v>54</v>
      </c>
      <c r="E266" s="1" t="s">
        <v>119</v>
      </c>
      <c r="F266" s="8">
        <v>30.2</v>
      </c>
      <c r="G266" s="8">
        <v>59.9</v>
      </c>
      <c r="H266" s="8">
        <v>56</v>
      </c>
    </row>
    <row r="267" spans="1:8" x14ac:dyDescent="0.25">
      <c r="A267" t="s">
        <v>70</v>
      </c>
      <c r="B267">
        <v>1</v>
      </c>
      <c r="C267">
        <v>2023</v>
      </c>
      <c r="D267" s="1" t="s">
        <v>54</v>
      </c>
      <c r="E267" s="1" t="s">
        <v>119</v>
      </c>
      <c r="F267" s="8">
        <v>29.8</v>
      </c>
      <c r="G267" s="8">
        <v>60</v>
      </c>
      <c r="H267" s="8">
        <v>57.7</v>
      </c>
    </row>
    <row r="268" spans="1:8" x14ac:dyDescent="0.25">
      <c r="A268" t="s">
        <v>72</v>
      </c>
      <c r="B268">
        <v>3</v>
      </c>
      <c r="C268">
        <v>2023</v>
      </c>
      <c r="D268" s="1" t="s">
        <v>54</v>
      </c>
      <c r="E268" s="1" t="s">
        <v>119</v>
      </c>
      <c r="F268" s="8">
        <v>29.9</v>
      </c>
      <c r="G268" s="8">
        <v>59.8</v>
      </c>
      <c r="H268" s="8">
        <v>61.8</v>
      </c>
    </row>
    <row r="269" spans="1:8" x14ac:dyDescent="0.25">
      <c r="A269" t="s">
        <v>132</v>
      </c>
      <c r="B269">
        <v>5</v>
      </c>
      <c r="C269">
        <v>2023</v>
      </c>
      <c r="D269" s="1" t="s">
        <v>54</v>
      </c>
      <c r="E269" s="1" t="s">
        <v>119</v>
      </c>
      <c r="F269" s="8">
        <v>29.2</v>
      </c>
      <c r="G269" s="8">
        <v>59.9</v>
      </c>
      <c r="H269" s="8">
        <v>62</v>
      </c>
    </row>
    <row r="270" spans="1:8" x14ac:dyDescent="0.25">
      <c r="A270" t="s">
        <v>64</v>
      </c>
      <c r="B270">
        <v>7</v>
      </c>
      <c r="C270">
        <v>2023</v>
      </c>
      <c r="D270" s="1" t="s">
        <v>54</v>
      </c>
      <c r="E270" s="1" t="s">
        <v>119</v>
      </c>
      <c r="F270" s="8">
        <v>29.7</v>
      </c>
      <c r="G270" s="8">
        <v>60</v>
      </c>
      <c r="H270" s="8">
        <v>63.9</v>
      </c>
    </row>
    <row r="271" spans="1:8" x14ac:dyDescent="0.25">
      <c r="A271" t="s">
        <v>65</v>
      </c>
      <c r="B271">
        <v>9</v>
      </c>
      <c r="C271">
        <v>2023</v>
      </c>
      <c r="D271" s="1" t="s">
        <v>54</v>
      </c>
      <c r="E271" s="1" t="s">
        <v>119</v>
      </c>
      <c r="F271" s="8">
        <v>29.4</v>
      </c>
      <c r="G271" s="8">
        <v>59.9</v>
      </c>
      <c r="H271" s="8">
        <v>67.099999999999994</v>
      </c>
    </row>
    <row r="272" spans="1:8" x14ac:dyDescent="0.25">
      <c r="A272" t="s">
        <v>49</v>
      </c>
      <c r="B272">
        <v>6</v>
      </c>
      <c r="C272">
        <v>2022</v>
      </c>
      <c r="D272" s="1" t="s">
        <v>53</v>
      </c>
      <c r="E272" s="1" t="s">
        <v>119</v>
      </c>
      <c r="F272" s="8">
        <v>33.800000000000004</v>
      </c>
      <c r="G272" s="8">
        <v>59.199999999999996</v>
      </c>
      <c r="H272" s="8">
        <v>52.6</v>
      </c>
    </row>
    <row r="273" spans="1:8" x14ac:dyDescent="0.25">
      <c r="A273" t="s">
        <v>64</v>
      </c>
      <c r="B273">
        <v>7</v>
      </c>
      <c r="C273">
        <v>2022</v>
      </c>
      <c r="D273" s="1" t="s">
        <v>53</v>
      </c>
      <c r="E273" s="1" t="s">
        <v>119</v>
      </c>
      <c r="F273" s="8">
        <v>31</v>
      </c>
      <c r="G273" s="8">
        <v>56.9</v>
      </c>
      <c r="H273" s="8">
        <v>49.1</v>
      </c>
    </row>
    <row r="274" spans="1:8" x14ac:dyDescent="0.25">
      <c r="A274" t="s">
        <v>65</v>
      </c>
      <c r="B274">
        <v>9</v>
      </c>
      <c r="C274">
        <v>2022</v>
      </c>
      <c r="D274" s="1" t="s">
        <v>53</v>
      </c>
      <c r="E274" s="1" t="s">
        <v>119</v>
      </c>
      <c r="F274" s="8">
        <v>31.4</v>
      </c>
      <c r="G274" s="8">
        <v>56.9</v>
      </c>
      <c r="H274" s="8">
        <v>51.5</v>
      </c>
    </row>
    <row r="275" spans="1:8" x14ac:dyDescent="0.25">
      <c r="A275" t="s">
        <v>67</v>
      </c>
      <c r="B275">
        <v>11</v>
      </c>
      <c r="C275">
        <v>2022</v>
      </c>
      <c r="D275" s="1" t="s">
        <v>53</v>
      </c>
      <c r="E275" s="1" t="s">
        <v>119</v>
      </c>
      <c r="F275" s="8">
        <v>31.5</v>
      </c>
      <c r="G275" s="8">
        <v>56.2</v>
      </c>
      <c r="H275" s="8">
        <v>51.1</v>
      </c>
    </row>
    <row r="276" spans="1:8" x14ac:dyDescent="0.25">
      <c r="A276" t="s">
        <v>70</v>
      </c>
      <c r="B276">
        <v>1</v>
      </c>
      <c r="C276">
        <v>2023</v>
      </c>
      <c r="D276" s="1" t="s">
        <v>53</v>
      </c>
      <c r="E276" s="1" t="s">
        <v>119</v>
      </c>
      <c r="F276" s="8">
        <v>31.4</v>
      </c>
      <c r="G276" s="8">
        <v>56.3</v>
      </c>
      <c r="H276" s="8">
        <v>51.8</v>
      </c>
    </row>
    <row r="277" spans="1:8" x14ac:dyDescent="0.25">
      <c r="A277" t="s">
        <v>72</v>
      </c>
      <c r="B277">
        <v>3</v>
      </c>
      <c r="C277">
        <v>2023</v>
      </c>
      <c r="D277" s="1" t="s">
        <v>53</v>
      </c>
      <c r="E277" s="1" t="s">
        <v>119</v>
      </c>
      <c r="F277" s="8">
        <v>32.4</v>
      </c>
      <c r="G277" s="8">
        <v>56.5</v>
      </c>
      <c r="H277" s="8">
        <v>51.8</v>
      </c>
    </row>
    <row r="278" spans="1:8" x14ac:dyDescent="0.25">
      <c r="A278" t="s">
        <v>132</v>
      </c>
      <c r="B278">
        <v>5</v>
      </c>
      <c r="C278">
        <v>2023</v>
      </c>
      <c r="D278" s="1" t="s">
        <v>53</v>
      </c>
      <c r="E278" s="1" t="s">
        <v>119</v>
      </c>
      <c r="F278" s="8">
        <v>31.9</v>
      </c>
      <c r="G278" s="8">
        <v>56.5</v>
      </c>
      <c r="H278" s="8">
        <v>52.1</v>
      </c>
    </row>
    <row r="279" spans="1:8" x14ac:dyDescent="0.25">
      <c r="A279" t="s">
        <v>64</v>
      </c>
      <c r="B279">
        <v>7</v>
      </c>
      <c r="C279">
        <v>2023</v>
      </c>
      <c r="D279" s="1" t="s">
        <v>53</v>
      </c>
      <c r="E279" s="1" t="s">
        <v>119</v>
      </c>
      <c r="F279" s="8">
        <v>31.8</v>
      </c>
      <c r="G279" s="8">
        <v>56.5</v>
      </c>
      <c r="H279" s="8">
        <v>52.3</v>
      </c>
    </row>
    <row r="280" spans="1:8" x14ac:dyDescent="0.25">
      <c r="A280" t="s">
        <v>65</v>
      </c>
      <c r="B280">
        <v>9</v>
      </c>
      <c r="C280">
        <v>2023</v>
      </c>
      <c r="D280" s="1" t="s">
        <v>53</v>
      </c>
      <c r="E280" s="1" t="s">
        <v>119</v>
      </c>
      <c r="F280" s="8">
        <v>32</v>
      </c>
      <c r="G280" s="8">
        <v>56.8</v>
      </c>
      <c r="H280" s="8">
        <v>52.1</v>
      </c>
    </row>
    <row r="281" spans="1:8" x14ac:dyDescent="0.25">
      <c r="A281" t="s">
        <v>49</v>
      </c>
      <c r="B281">
        <v>6</v>
      </c>
      <c r="C281">
        <v>2022</v>
      </c>
      <c r="D281" s="1" t="s">
        <v>52</v>
      </c>
      <c r="E281" s="1" t="s">
        <v>119</v>
      </c>
      <c r="F281" s="8">
        <v>31.5</v>
      </c>
      <c r="G281" s="8">
        <v>49.8</v>
      </c>
      <c r="H281" s="8">
        <v>54.400000000000006</v>
      </c>
    </row>
    <row r="282" spans="1:8" x14ac:dyDescent="0.25">
      <c r="A282" t="s">
        <v>64</v>
      </c>
      <c r="B282">
        <v>7</v>
      </c>
      <c r="C282">
        <v>2022</v>
      </c>
      <c r="D282" s="1" t="s">
        <v>52</v>
      </c>
      <c r="E282" s="1" t="s">
        <v>119</v>
      </c>
      <c r="F282" s="8">
        <v>29.2</v>
      </c>
      <c r="G282" s="8">
        <v>46.9</v>
      </c>
      <c r="H282" s="8">
        <v>51.3</v>
      </c>
    </row>
    <row r="283" spans="1:8" x14ac:dyDescent="0.25">
      <c r="A283" t="s">
        <v>65</v>
      </c>
      <c r="B283">
        <v>9</v>
      </c>
      <c r="C283">
        <v>2022</v>
      </c>
      <c r="D283" s="1" t="s">
        <v>52</v>
      </c>
      <c r="E283" s="1" t="s">
        <v>119</v>
      </c>
      <c r="F283" s="8">
        <v>28.7</v>
      </c>
      <c r="G283" s="8">
        <v>45.7</v>
      </c>
      <c r="H283" s="8">
        <v>52.4</v>
      </c>
    </row>
    <row r="284" spans="1:8" x14ac:dyDescent="0.25">
      <c r="A284" t="s">
        <v>67</v>
      </c>
      <c r="B284">
        <v>11</v>
      </c>
      <c r="C284">
        <v>2022</v>
      </c>
      <c r="D284" s="1" t="s">
        <v>52</v>
      </c>
      <c r="E284" s="1" t="s">
        <v>119</v>
      </c>
      <c r="F284" s="8">
        <v>28.9</v>
      </c>
      <c r="G284" s="8">
        <v>45.7</v>
      </c>
      <c r="H284" s="8">
        <v>52.3</v>
      </c>
    </row>
    <row r="285" spans="1:8" x14ac:dyDescent="0.25">
      <c r="A285" t="s">
        <v>70</v>
      </c>
      <c r="B285">
        <v>1</v>
      </c>
      <c r="C285">
        <v>2023</v>
      </c>
      <c r="D285" s="1" t="s">
        <v>52</v>
      </c>
      <c r="E285" s="1" t="s">
        <v>119</v>
      </c>
      <c r="F285" s="8">
        <v>28.9</v>
      </c>
      <c r="G285" s="8">
        <v>47</v>
      </c>
      <c r="H285" s="8">
        <v>53.4</v>
      </c>
    </row>
    <row r="286" spans="1:8" x14ac:dyDescent="0.25">
      <c r="A286" t="s">
        <v>72</v>
      </c>
      <c r="B286">
        <v>3</v>
      </c>
      <c r="C286">
        <v>2023</v>
      </c>
      <c r="D286" s="1" t="s">
        <v>52</v>
      </c>
      <c r="E286" s="1" t="s">
        <v>119</v>
      </c>
      <c r="F286" s="8">
        <v>29</v>
      </c>
      <c r="G286" s="8">
        <v>47.7</v>
      </c>
      <c r="H286" s="8">
        <v>53.9</v>
      </c>
    </row>
    <row r="287" spans="1:8" x14ac:dyDescent="0.25">
      <c r="A287" t="s">
        <v>132</v>
      </c>
      <c r="B287">
        <v>5</v>
      </c>
      <c r="C287">
        <v>2023</v>
      </c>
      <c r="D287" s="1" t="s">
        <v>52</v>
      </c>
      <c r="E287" s="1" t="s">
        <v>119</v>
      </c>
      <c r="F287" s="8">
        <v>29.2</v>
      </c>
      <c r="G287" s="8">
        <v>48.5</v>
      </c>
      <c r="H287" s="8">
        <v>54.9</v>
      </c>
    </row>
    <row r="288" spans="1:8" x14ac:dyDescent="0.25">
      <c r="A288" t="s">
        <v>64</v>
      </c>
      <c r="B288">
        <v>7</v>
      </c>
      <c r="C288">
        <v>2023</v>
      </c>
      <c r="D288" s="1" t="s">
        <v>52</v>
      </c>
      <c r="E288" s="1" t="s">
        <v>119</v>
      </c>
      <c r="F288" s="8">
        <v>38.799999999999997</v>
      </c>
      <c r="G288" s="8">
        <v>48</v>
      </c>
      <c r="H288" s="8">
        <v>54.7</v>
      </c>
    </row>
    <row r="289" spans="1:8" x14ac:dyDescent="0.25">
      <c r="A289" t="s">
        <v>65</v>
      </c>
      <c r="B289">
        <v>9</v>
      </c>
      <c r="C289">
        <v>2023</v>
      </c>
      <c r="D289" s="1" t="s">
        <v>52</v>
      </c>
      <c r="E289" s="1" t="s">
        <v>119</v>
      </c>
      <c r="F289" s="8">
        <v>28.9</v>
      </c>
      <c r="G289" s="8">
        <v>48.5</v>
      </c>
      <c r="H289" s="8">
        <v>56.7</v>
      </c>
    </row>
    <row r="290" spans="1:8" x14ac:dyDescent="0.25">
      <c r="A290" t="s">
        <v>49</v>
      </c>
      <c r="B290">
        <v>6</v>
      </c>
      <c r="C290">
        <v>2022</v>
      </c>
      <c r="D290" s="1" t="s">
        <v>51</v>
      </c>
      <c r="E290" s="1" t="s">
        <v>119</v>
      </c>
      <c r="F290" s="8">
        <v>33.700000000000003</v>
      </c>
      <c r="G290" s="8">
        <v>60.6</v>
      </c>
      <c r="H290" s="8">
        <v>57.4</v>
      </c>
    </row>
    <row r="291" spans="1:8" x14ac:dyDescent="0.25">
      <c r="A291" t="s">
        <v>64</v>
      </c>
      <c r="B291">
        <v>7</v>
      </c>
      <c r="C291">
        <v>2022</v>
      </c>
      <c r="D291" s="1" t="s">
        <v>51</v>
      </c>
      <c r="E291" s="1" t="s">
        <v>119</v>
      </c>
      <c r="F291" s="8">
        <v>30.3</v>
      </c>
      <c r="G291" s="8">
        <v>57.7</v>
      </c>
      <c r="H291" s="8">
        <v>54.7</v>
      </c>
    </row>
    <row r="292" spans="1:8" x14ac:dyDescent="0.25">
      <c r="A292" t="s">
        <v>65</v>
      </c>
      <c r="B292">
        <v>9</v>
      </c>
      <c r="C292">
        <v>2022</v>
      </c>
      <c r="D292" s="1" t="s">
        <v>51</v>
      </c>
      <c r="E292" s="1" t="s">
        <v>119</v>
      </c>
      <c r="F292" s="8">
        <v>29.3</v>
      </c>
      <c r="G292" s="8">
        <v>57.1</v>
      </c>
      <c r="H292" s="8">
        <v>55.6</v>
      </c>
    </row>
    <row r="293" spans="1:8" x14ac:dyDescent="0.25">
      <c r="A293" t="s">
        <v>67</v>
      </c>
      <c r="B293">
        <v>11</v>
      </c>
      <c r="C293">
        <v>2022</v>
      </c>
      <c r="D293" s="1" t="s">
        <v>51</v>
      </c>
      <c r="E293" s="1" t="s">
        <v>119</v>
      </c>
      <c r="F293" s="8">
        <v>30</v>
      </c>
      <c r="G293" s="8">
        <v>57.9</v>
      </c>
      <c r="H293" s="8">
        <v>56.2</v>
      </c>
    </row>
    <row r="294" spans="1:8" x14ac:dyDescent="0.25">
      <c r="A294" t="s">
        <v>70</v>
      </c>
      <c r="B294">
        <v>1</v>
      </c>
      <c r="C294">
        <v>2023</v>
      </c>
      <c r="D294" s="1" t="s">
        <v>51</v>
      </c>
      <c r="E294" s="1" t="s">
        <v>119</v>
      </c>
      <c r="F294" s="8">
        <v>30.2</v>
      </c>
      <c r="G294" s="8">
        <v>56.8</v>
      </c>
      <c r="H294" s="8">
        <v>55</v>
      </c>
    </row>
    <row r="295" spans="1:8" x14ac:dyDescent="0.25">
      <c r="A295" t="s">
        <v>72</v>
      </c>
      <c r="B295">
        <v>3</v>
      </c>
      <c r="C295">
        <v>2023</v>
      </c>
      <c r="D295" s="1" t="s">
        <v>51</v>
      </c>
      <c r="E295" s="1" t="s">
        <v>119</v>
      </c>
      <c r="F295" s="8">
        <v>30</v>
      </c>
      <c r="G295" s="8">
        <v>57.2</v>
      </c>
      <c r="H295" s="8">
        <v>56.2</v>
      </c>
    </row>
    <row r="296" spans="1:8" x14ac:dyDescent="0.25">
      <c r="A296" t="s">
        <v>132</v>
      </c>
      <c r="B296">
        <v>5</v>
      </c>
      <c r="C296">
        <v>2023</v>
      </c>
      <c r="D296" s="1" t="s">
        <v>51</v>
      </c>
      <c r="E296" s="1" t="s">
        <v>119</v>
      </c>
      <c r="F296" s="8">
        <v>30</v>
      </c>
      <c r="G296" s="8">
        <v>56.4</v>
      </c>
      <c r="H296" s="8">
        <v>56.3</v>
      </c>
    </row>
    <row r="297" spans="1:8" x14ac:dyDescent="0.25">
      <c r="A297" t="s">
        <v>64</v>
      </c>
      <c r="B297">
        <v>7</v>
      </c>
      <c r="C297">
        <v>2023</v>
      </c>
      <c r="D297" s="1" t="s">
        <v>51</v>
      </c>
      <c r="E297" s="1" t="s">
        <v>119</v>
      </c>
      <c r="F297" s="8">
        <v>29.8</v>
      </c>
      <c r="G297" s="8">
        <v>57.1</v>
      </c>
      <c r="H297" s="8">
        <v>58.8</v>
      </c>
    </row>
    <row r="298" spans="1:8" x14ac:dyDescent="0.25">
      <c r="A298" t="s">
        <v>65</v>
      </c>
      <c r="B298">
        <v>9</v>
      </c>
      <c r="C298">
        <v>2023</v>
      </c>
      <c r="D298" s="1" t="s">
        <v>51</v>
      </c>
      <c r="E298" s="1" t="s">
        <v>119</v>
      </c>
      <c r="F298" s="8">
        <v>29.8</v>
      </c>
      <c r="G298" s="8">
        <v>57</v>
      </c>
      <c r="H298" s="8">
        <v>61.1</v>
      </c>
    </row>
    <row r="299" spans="1:8" x14ac:dyDescent="0.25">
      <c r="A299" t="s">
        <v>49</v>
      </c>
      <c r="B299">
        <v>6</v>
      </c>
      <c r="C299">
        <v>2022</v>
      </c>
      <c r="D299" s="1" t="s">
        <v>50</v>
      </c>
      <c r="E299" s="1" t="s">
        <v>119</v>
      </c>
      <c r="F299" s="8">
        <v>28.799999999999997</v>
      </c>
      <c r="G299" s="8">
        <v>60.199999999999996</v>
      </c>
      <c r="H299" s="8">
        <v>53</v>
      </c>
    </row>
    <row r="300" spans="1:8" x14ac:dyDescent="0.25">
      <c r="A300" t="s">
        <v>64</v>
      </c>
      <c r="B300">
        <v>7</v>
      </c>
      <c r="C300">
        <v>2022</v>
      </c>
      <c r="D300" s="1" t="s">
        <v>50</v>
      </c>
      <c r="E300" s="1" t="s">
        <v>119</v>
      </c>
      <c r="F300" s="8">
        <v>26.4</v>
      </c>
      <c r="G300" s="8">
        <v>57.4</v>
      </c>
      <c r="H300" s="8">
        <v>51.5</v>
      </c>
    </row>
    <row r="301" spans="1:8" x14ac:dyDescent="0.25">
      <c r="A301" t="s">
        <v>65</v>
      </c>
      <c r="B301">
        <v>9</v>
      </c>
      <c r="C301">
        <v>2022</v>
      </c>
      <c r="D301" s="1" t="s">
        <v>50</v>
      </c>
      <c r="E301" s="1" t="s">
        <v>119</v>
      </c>
      <c r="F301" s="8">
        <v>25.9</v>
      </c>
      <c r="G301" s="8">
        <v>57.4</v>
      </c>
      <c r="H301" s="8">
        <v>51.4</v>
      </c>
    </row>
    <row r="302" spans="1:8" x14ac:dyDescent="0.25">
      <c r="A302" t="s">
        <v>67</v>
      </c>
      <c r="B302">
        <v>11</v>
      </c>
      <c r="C302">
        <v>2022</v>
      </c>
      <c r="D302" s="1" t="s">
        <v>50</v>
      </c>
      <c r="E302" s="1" t="s">
        <v>119</v>
      </c>
      <c r="F302" s="8">
        <v>25.9</v>
      </c>
      <c r="G302" s="8">
        <v>57.1</v>
      </c>
      <c r="H302" s="8">
        <v>51.4</v>
      </c>
    </row>
    <row r="303" spans="1:8" x14ac:dyDescent="0.25">
      <c r="A303" t="s">
        <v>70</v>
      </c>
      <c r="B303">
        <v>1</v>
      </c>
      <c r="C303">
        <v>2023</v>
      </c>
      <c r="D303" s="1" t="s">
        <v>50</v>
      </c>
      <c r="E303" s="1" t="s">
        <v>119</v>
      </c>
      <c r="F303" s="8">
        <v>25.5</v>
      </c>
      <c r="G303" s="8">
        <v>55.6</v>
      </c>
      <c r="H303" s="8">
        <v>51.4</v>
      </c>
    </row>
    <row r="304" spans="1:8" x14ac:dyDescent="0.25">
      <c r="A304" t="s">
        <v>72</v>
      </c>
      <c r="B304">
        <v>3</v>
      </c>
      <c r="C304">
        <v>2023</v>
      </c>
      <c r="D304" s="1" t="s">
        <v>50</v>
      </c>
      <c r="E304" s="1" t="s">
        <v>119</v>
      </c>
      <c r="F304" s="8">
        <v>25.8</v>
      </c>
      <c r="G304" s="8">
        <v>57.3</v>
      </c>
      <c r="H304" s="8">
        <v>53</v>
      </c>
    </row>
    <row r="305" spans="1:8" x14ac:dyDescent="0.25">
      <c r="A305" t="s">
        <v>132</v>
      </c>
      <c r="B305">
        <v>5</v>
      </c>
      <c r="C305">
        <v>2023</v>
      </c>
      <c r="D305" s="1" t="s">
        <v>50</v>
      </c>
      <c r="E305" s="1" t="s">
        <v>119</v>
      </c>
      <c r="F305" s="8">
        <v>26</v>
      </c>
      <c r="G305" s="8">
        <v>57.6</v>
      </c>
      <c r="H305" s="8">
        <v>53.8</v>
      </c>
    </row>
    <row r="306" spans="1:8" x14ac:dyDescent="0.25">
      <c r="A306" t="s">
        <v>64</v>
      </c>
      <c r="B306">
        <v>7</v>
      </c>
      <c r="C306">
        <v>2023</v>
      </c>
      <c r="D306" s="1" t="s">
        <v>50</v>
      </c>
      <c r="E306" s="1" t="s">
        <v>119</v>
      </c>
      <c r="F306" s="8">
        <v>25.5</v>
      </c>
      <c r="G306" s="8">
        <v>56.3</v>
      </c>
      <c r="H306" s="8">
        <v>54.5</v>
      </c>
    </row>
    <row r="307" spans="1:8" x14ac:dyDescent="0.25">
      <c r="A307" t="s">
        <v>65</v>
      </c>
      <c r="B307">
        <v>9</v>
      </c>
      <c r="C307">
        <v>2023</v>
      </c>
      <c r="D307" s="1" t="s">
        <v>50</v>
      </c>
      <c r="E307" s="1" t="s">
        <v>119</v>
      </c>
      <c r="F307" s="8">
        <v>25</v>
      </c>
      <c r="G307" s="8">
        <v>54.98</v>
      </c>
      <c r="H307" s="8">
        <v>56.8</v>
      </c>
    </row>
    <row r="308" spans="1:8" x14ac:dyDescent="0.25">
      <c r="A308" t="s">
        <v>7</v>
      </c>
      <c r="B308">
        <v>4</v>
      </c>
      <c r="C308">
        <v>2022</v>
      </c>
      <c r="D308" s="1" t="s">
        <v>15</v>
      </c>
      <c r="E308" s="1" t="s">
        <v>119</v>
      </c>
      <c r="F308" s="8">
        <v>17.599999999999998</v>
      </c>
      <c r="G308" s="8">
        <v>49.6</v>
      </c>
      <c r="H308" s="8">
        <v>49</v>
      </c>
    </row>
    <row r="309" spans="1:8" x14ac:dyDescent="0.25">
      <c r="A309" t="s">
        <v>49</v>
      </c>
      <c r="B309">
        <v>6</v>
      </c>
      <c r="C309">
        <v>2022</v>
      </c>
      <c r="D309" s="1" t="s">
        <v>15</v>
      </c>
      <c r="E309" s="1" t="s">
        <v>119</v>
      </c>
      <c r="F309" s="8">
        <v>17.599999999999998</v>
      </c>
      <c r="G309" s="8">
        <v>49.6</v>
      </c>
      <c r="H309" s="8">
        <v>48.8</v>
      </c>
    </row>
    <row r="310" spans="1:8" x14ac:dyDescent="0.25">
      <c r="A310" t="s">
        <v>64</v>
      </c>
      <c r="B310">
        <v>7</v>
      </c>
      <c r="C310">
        <v>2022</v>
      </c>
      <c r="D310" s="1" t="s">
        <v>15</v>
      </c>
      <c r="E310" s="1" t="s">
        <v>119</v>
      </c>
      <c r="F310" s="8">
        <v>17.2</v>
      </c>
      <c r="G310" s="8">
        <v>48.8</v>
      </c>
      <c r="H310" s="8">
        <v>45.9</v>
      </c>
    </row>
    <row r="311" spans="1:8" x14ac:dyDescent="0.25">
      <c r="A311" t="s">
        <v>65</v>
      </c>
      <c r="B311">
        <v>9</v>
      </c>
      <c r="C311">
        <v>2022</v>
      </c>
      <c r="D311" s="1" t="s">
        <v>15</v>
      </c>
      <c r="E311" s="1" t="s">
        <v>119</v>
      </c>
      <c r="F311" s="8">
        <v>16.600000000000001</v>
      </c>
      <c r="G311" s="8">
        <v>49.6</v>
      </c>
      <c r="H311" s="8">
        <v>46.6</v>
      </c>
    </row>
    <row r="312" spans="1:8" x14ac:dyDescent="0.25">
      <c r="A312" t="s">
        <v>67</v>
      </c>
      <c r="B312">
        <v>11</v>
      </c>
      <c r="C312">
        <v>2022</v>
      </c>
      <c r="D312" s="1" t="s">
        <v>15</v>
      </c>
      <c r="E312" s="1" t="s">
        <v>119</v>
      </c>
      <c r="F312" s="8">
        <v>16.5</v>
      </c>
      <c r="G312" s="8">
        <v>49.1</v>
      </c>
      <c r="H312" s="8">
        <v>47</v>
      </c>
    </row>
    <row r="313" spans="1:8" x14ac:dyDescent="0.25">
      <c r="A313" t="s">
        <v>70</v>
      </c>
      <c r="B313">
        <v>1</v>
      </c>
      <c r="C313">
        <v>2023</v>
      </c>
      <c r="D313" s="1" t="s">
        <v>15</v>
      </c>
      <c r="E313" s="1" t="s">
        <v>119</v>
      </c>
      <c r="F313" s="8">
        <v>16.3</v>
      </c>
      <c r="G313" s="8">
        <v>48.4</v>
      </c>
      <c r="H313" s="8">
        <v>46.5</v>
      </c>
    </row>
    <row r="314" spans="1:8" x14ac:dyDescent="0.25">
      <c r="A314" t="s">
        <v>72</v>
      </c>
      <c r="B314">
        <v>3</v>
      </c>
      <c r="C314">
        <v>2023</v>
      </c>
      <c r="D314" s="1" t="s">
        <v>15</v>
      </c>
      <c r="E314" s="1" t="s">
        <v>119</v>
      </c>
      <c r="F314" s="8">
        <v>16.899999999999999</v>
      </c>
      <c r="G314" s="8">
        <v>49.3</v>
      </c>
      <c r="H314" s="8">
        <v>48.1</v>
      </c>
    </row>
    <row r="315" spans="1:8" x14ac:dyDescent="0.25">
      <c r="A315" t="s">
        <v>132</v>
      </c>
      <c r="B315">
        <v>5</v>
      </c>
      <c r="C315">
        <v>2023</v>
      </c>
      <c r="D315" s="1" t="s">
        <v>15</v>
      </c>
      <c r="E315" s="1" t="s">
        <v>119</v>
      </c>
      <c r="F315" s="8">
        <v>16.7</v>
      </c>
      <c r="G315" s="8">
        <v>49.5</v>
      </c>
      <c r="H315" s="8">
        <v>48.1</v>
      </c>
    </row>
    <row r="316" spans="1:8" x14ac:dyDescent="0.25">
      <c r="A316" t="s">
        <v>64</v>
      </c>
      <c r="B316">
        <v>7</v>
      </c>
      <c r="C316">
        <v>2023</v>
      </c>
      <c r="D316" s="1" t="s">
        <v>15</v>
      </c>
      <c r="E316" s="1" t="s">
        <v>119</v>
      </c>
      <c r="F316" s="8">
        <v>16.3</v>
      </c>
      <c r="G316" s="8">
        <v>48.6</v>
      </c>
      <c r="H316" s="8">
        <v>49.2</v>
      </c>
    </row>
    <row r="317" spans="1:8" x14ac:dyDescent="0.25">
      <c r="A317" t="s">
        <v>65</v>
      </c>
      <c r="B317">
        <v>9</v>
      </c>
      <c r="C317">
        <v>2023</v>
      </c>
      <c r="D317" s="1" t="s">
        <v>15</v>
      </c>
      <c r="E317" s="1" t="s">
        <v>119</v>
      </c>
      <c r="F317" s="8">
        <v>15.1</v>
      </c>
      <c r="G317" s="8">
        <v>45.6</v>
      </c>
      <c r="H317" s="8">
        <v>50.2</v>
      </c>
    </row>
    <row r="318" spans="1:8" x14ac:dyDescent="0.25">
      <c r="A318" t="s">
        <v>7</v>
      </c>
      <c r="B318">
        <v>4</v>
      </c>
      <c r="C318">
        <v>2022</v>
      </c>
      <c r="D318" s="1" t="s">
        <v>14</v>
      </c>
      <c r="E318" s="1" t="s">
        <v>119</v>
      </c>
      <c r="F318" s="8">
        <v>22.8</v>
      </c>
      <c r="G318" s="8">
        <v>46</v>
      </c>
      <c r="H318" s="8">
        <v>53</v>
      </c>
    </row>
    <row r="319" spans="1:8" x14ac:dyDescent="0.25">
      <c r="A319" t="s">
        <v>49</v>
      </c>
      <c r="B319">
        <v>6</v>
      </c>
      <c r="C319">
        <v>2022</v>
      </c>
      <c r="D319" s="1" t="s">
        <v>14</v>
      </c>
      <c r="E319" s="1" t="s">
        <v>119</v>
      </c>
      <c r="F319" s="8">
        <v>21</v>
      </c>
      <c r="G319" s="8">
        <v>46.400000000000006</v>
      </c>
      <c r="H319" s="8">
        <v>53</v>
      </c>
    </row>
    <row r="320" spans="1:8" x14ac:dyDescent="0.25">
      <c r="A320" t="s">
        <v>64</v>
      </c>
      <c r="B320">
        <v>7</v>
      </c>
      <c r="C320">
        <v>2022</v>
      </c>
      <c r="D320" s="1" t="s">
        <v>14</v>
      </c>
      <c r="E320" s="1" t="s">
        <v>119</v>
      </c>
      <c r="F320" s="8">
        <v>22.2</v>
      </c>
      <c r="G320" s="8">
        <v>46.2</v>
      </c>
      <c r="H320" s="8">
        <v>50.9</v>
      </c>
    </row>
    <row r="321" spans="1:8" x14ac:dyDescent="0.25">
      <c r="A321" t="s">
        <v>65</v>
      </c>
      <c r="B321">
        <v>9</v>
      </c>
      <c r="C321">
        <v>2022</v>
      </c>
      <c r="D321" s="1" t="s">
        <v>14</v>
      </c>
      <c r="E321" s="1" t="s">
        <v>119</v>
      </c>
      <c r="F321" s="8">
        <v>23.1</v>
      </c>
      <c r="G321" s="8">
        <v>45.8</v>
      </c>
      <c r="H321" s="8">
        <v>51.9</v>
      </c>
    </row>
    <row r="322" spans="1:8" x14ac:dyDescent="0.25">
      <c r="A322" t="s">
        <v>67</v>
      </c>
      <c r="B322">
        <v>11</v>
      </c>
      <c r="C322">
        <v>2022</v>
      </c>
      <c r="D322" s="1" t="s">
        <v>14</v>
      </c>
      <c r="E322" s="1" t="s">
        <v>119</v>
      </c>
      <c r="F322" s="8">
        <v>23.2</v>
      </c>
      <c r="G322" s="8">
        <v>45.9</v>
      </c>
      <c r="H322" s="8">
        <v>52</v>
      </c>
    </row>
    <row r="323" spans="1:8" x14ac:dyDescent="0.25">
      <c r="A323" t="s">
        <v>70</v>
      </c>
      <c r="B323">
        <v>1</v>
      </c>
      <c r="C323">
        <v>2023</v>
      </c>
      <c r="D323" s="1" t="s">
        <v>14</v>
      </c>
      <c r="E323" s="1" t="s">
        <v>119</v>
      </c>
      <c r="F323" s="8">
        <v>22</v>
      </c>
      <c r="G323" s="8">
        <v>46.2</v>
      </c>
      <c r="H323" s="8">
        <v>53.3</v>
      </c>
    </row>
    <row r="324" spans="1:8" x14ac:dyDescent="0.25">
      <c r="A324" t="s">
        <v>72</v>
      </c>
      <c r="B324">
        <v>3</v>
      </c>
      <c r="C324">
        <v>2023</v>
      </c>
      <c r="D324" s="1" t="s">
        <v>14</v>
      </c>
      <c r="E324" s="1" t="s">
        <v>119</v>
      </c>
      <c r="F324" s="8">
        <v>22.8</v>
      </c>
      <c r="G324" s="8">
        <v>46.3</v>
      </c>
      <c r="H324" s="8">
        <v>55.4</v>
      </c>
    </row>
    <row r="325" spans="1:8" x14ac:dyDescent="0.25">
      <c r="A325" t="s">
        <v>132</v>
      </c>
      <c r="B325">
        <v>5</v>
      </c>
      <c r="C325">
        <v>2023</v>
      </c>
      <c r="D325" s="1" t="s">
        <v>14</v>
      </c>
      <c r="E325" s="1" t="s">
        <v>119</v>
      </c>
      <c r="F325" s="8">
        <v>23</v>
      </c>
      <c r="G325" s="8">
        <v>46.2</v>
      </c>
      <c r="H325" s="8">
        <v>56.9</v>
      </c>
    </row>
    <row r="326" spans="1:8" x14ac:dyDescent="0.25">
      <c r="A326" t="s">
        <v>64</v>
      </c>
      <c r="B326">
        <v>7</v>
      </c>
      <c r="C326">
        <v>2023</v>
      </c>
      <c r="D326" s="1" t="s">
        <v>14</v>
      </c>
      <c r="E326" s="1" t="s">
        <v>119</v>
      </c>
      <c r="F326" s="8">
        <v>22.9</v>
      </c>
      <c r="G326" s="8">
        <v>46</v>
      </c>
      <c r="H326" s="8">
        <v>58.4</v>
      </c>
    </row>
    <row r="327" spans="1:8" x14ac:dyDescent="0.25">
      <c r="A327" t="s">
        <v>65</v>
      </c>
      <c r="B327">
        <v>9</v>
      </c>
      <c r="C327">
        <v>2023</v>
      </c>
      <c r="D327" s="1" t="s">
        <v>14</v>
      </c>
      <c r="E327" s="1" t="s">
        <v>119</v>
      </c>
      <c r="F327" s="8">
        <v>23.1</v>
      </c>
      <c r="G327" s="8">
        <v>45.7</v>
      </c>
      <c r="H327" s="8">
        <v>59.6</v>
      </c>
    </row>
    <row r="328" spans="1:8" x14ac:dyDescent="0.25">
      <c r="A328" t="s">
        <v>7</v>
      </c>
      <c r="B328">
        <v>4</v>
      </c>
      <c r="C328">
        <v>2022</v>
      </c>
      <c r="D328" s="1" t="s">
        <v>13</v>
      </c>
      <c r="E328" s="1" t="s">
        <v>119</v>
      </c>
      <c r="F328" s="8">
        <v>17.2</v>
      </c>
      <c r="G328" s="8">
        <v>44.6</v>
      </c>
      <c r="H328" s="8">
        <v>40.400000000000006</v>
      </c>
    </row>
    <row r="329" spans="1:8" x14ac:dyDescent="0.25">
      <c r="A329" t="s">
        <v>49</v>
      </c>
      <c r="B329">
        <v>6</v>
      </c>
      <c r="C329">
        <v>2022</v>
      </c>
      <c r="D329" s="1" t="s">
        <v>13</v>
      </c>
      <c r="E329" s="1" t="s">
        <v>119</v>
      </c>
      <c r="F329" s="8">
        <v>16.7</v>
      </c>
      <c r="G329" s="8">
        <v>44.1</v>
      </c>
      <c r="H329" s="8">
        <v>41</v>
      </c>
    </row>
    <row r="330" spans="1:8" x14ac:dyDescent="0.25">
      <c r="A330" t="s">
        <v>64</v>
      </c>
      <c r="B330">
        <v>7</v>
      </c>
      <c r="C330">
        <v>2022</v>
      </c>
      <c r="D330" s="1" t="s">
        <v>13</v>
      </c>
      <c r="E330" s="1" t="s">
        <v>119</v>
      </c>
      <c r="F330" s="8">
        <v>16.600000000000001</v>
      </c>
      <c r="G330" s="8">
        <v>43</v>
      </c>
      <c r="H330" s="8">
        <v>39.200000000000003</v>
      </c>
    </row>
    <row r="331" spans="1:8" x14ac:dyDescent="0.25">
      <c r="A331" t="s">
        <v>65</v>
      </c>
      <c r="B331">
        <v>9</v>
      </c>
      <c r="C331">
        <v>2022</v>
      </c>
      <c r="D331" s="1" t="s">
        <v>13</v>
      </c>
      <c r="E331" s="1" t="s">
        <v>119</v>
      </c>
      <c r="F331" s="8">
        <v>16.399999999999999</v>
      </c>
      <c r="G331" s="8">
        <v>42.4</v>
      </c>
      <c r="H331" s="8">
        <v>40.1</v>
      </c>
    </row>
    <row r="332" spans="1:8" x14ac:dyDescent="0.25">
      <c r="A332" t="s">
        <v>67</v>
      </c>
      <c r="B332">
        <v>11</v>
      </c>
      <c r="C332">
        <v>2022</v>
      </c>
      <c r="D332" s="1" t="s">
        <v>13</v>
      </c>
      <c r="E332" s="1" t="s">
        <v>119</v>
      </c>
      <c r="F332" s="8">
        <v>16.8</v>
      </c>
      <c r="G332" s="8">
        <v>42.2</v>
      </c>
      <c r="H332" s="8">
        <v>40.4</v>
      </c>
    </row>
    <row r="333" spans="1:8" x14ac:dyDescent="0.25">
      <c r="A333" t="s">
        <v>70</v>
      </c>
      <c r="B333">
        <v>1</v>
      </c>
      <c r="C333">
        <v>2023</v>
      </c>
      <c r="D333" s="1" t="s">
        <v>13</v>
      </c>
      <c r="E333" s="1" t="s">
        <v>119</v>
      </c>
      <c r="F333" s="8">
        <v>15.1</v>
      </c>
      <c r="G333" s="8">
        <v>42.7</v>
      </c>
      <c r="H333" s="8">
        <v>41.4</v>
      </c>
    </row>
    <row r="334" spans="1:8" x14ac:dyDescent="0.25">
      <c r="A334" t="s">
        <v>72</v>
      </c>
      <c r="B334">
        <v>3</v>
      </c>
      <c r="C334">
        <v>2023</v>
      </c>
      <c r="D334" s="1" t="s">
        <v>13</v>
      </c>
      <c r="E334" s="1" t="s">
        <v>119</v>
      </c>
      <c r="F334" s="8">
        <v>16.3</v>
      </c>
      <c r="G334" s="8">
        <v>44.3</v>
      </c>
      <c r="H334" s="8">
        <v>41.5</v>
      </c>
    </row>
    <row r="335" spans="1:8" x14ac:dyDescent="0.25">
      <c r="A335" t="s">
        <v>132</v>
      </c>
      <c r="B335">
        <v>5</v>
      </c>
      <c r="C335">
        <v>2023</v>
      </c>
      <c r="D335" s="1" t="s">
        <v>13</v>
      </c>
      <c r="E335" s="1" t="s">
        <v>119</v>
      </c>
      <c r="F335" s="8">
        <v>17.399999999999999</v>
      </c>
      <c r="G335" s="8">
        <v>44.2</v>
      </c>
      <c r="H335" s="8">
        <v>42.5</v>
      </c>
    </row>
    <row r="336" spans="1:8" x14ac:dyDescent="0.25">
      <c r="A336" t="s">
        <v>64</v>
      </c>
      <c r="B336">
        <v>7</v>
      </c>
      <c r="C336">
        <v>2023</v>
      </c>
      <c r="D336" s="1" t="s">
        <v>13</v>
      </c>
      <c r="E336" s="1" t="s">
        <v>119</v>
      </c>
      <c r="F336" s="8">
        <v>17.899999999999999</v>
      </c>
      <c r="G336" s="8">
        <v>44.3</v>
      </c>
      <c r="H336" s="8">
        <v>42.5</v>
      </c>
    </row>
    <row r="337" spans="1:8" x14ac:dyDescent="0.25">
      <c r="A337" t="s">
        <v>65</v>
      </c>
      <c r="B337">
        <v>9</v>
      </c>
      <c r="C337">
        <v>2023</v>
      </c>
      <c r="D337" s="1" t="s">
        <v>13</v>
      </c>
      <c r="E337" s="1" t="s">
        <v>119</v>
      </c>
      <c r="F337" s="8">
        <v>17.3</v>
      </c>
      <c r="G337" s="8">
        <v>44.4</v>
      </c>
      <c r="H337" s="8">
        <v>41.7</v>
      </c>
    </row>
    <row r="338" spans="1:8" x14ac:dyDescent="0.25">
      <c r="A338" t="s">
        <v>7</v>
      </c>
      <c r="B338">
        <v>4</v>
      </c>
      <c r="C338">
        <v>2022</v>
      </c>
      <c r="D338" s="1" t="s">
        <v>12</v>
      </c>
      <c r="E338" s="1" t="s">
        <v>119</v>
      </c>
      <c r="F338" s="8">
        <v>19.8</v>
      </c>
      <c r="G338" s="8">
        <v>50</v>
      </c>
      <c r="H338" s="8">
        <v>44.800000000000004</v>
      </c>
    </row>
    <row r="339" spans="1:8" x14ac:dyDescent="0.25">
      <c r="A339" t="s">
        <v>49</v>
      </c>
      <c r="B339">
        <v>6</v>
      </c>
      <c r="C339">
        <v>2022</v>
      </c>
      <c r="D339" s="1" t="s">
        <v>12</v>
      </c>
      <c r="E339" s="1" t="s">
        <v>119</v>
      </c>
      <c r="F339" s="8">
        <v>19.400000000000002</v>
      </c>
      <c r="G339" s="8">
        <v>48.9</v>
      </c>
      <c r="H339" s="8">
        <v>44.7</v>
      </c>
    </row>
    <row r="340" spans="1:8" x14ac:dyDescent="0.25">
      <c r="A340" t="s">
        <v>64</v>
      </c>
      <c r="B340">
        <v>7</v>
      </c>
      <c r="C340">
        <v>2022</v>
      </c>
      <c r="D340" s="1" t="s">
        <v>12</v>
      </c>
      <c r="E340" s="1" t="s">
        <v>119</v>
      </c>
      <c r="F340" s="8">
        <v>19.600000000000001</v>
      </c>
      <c r="G340" s="8">
        <v>49.5</v>
      </c>
      <c r="H340" s="8">
        <v>45.5</v>
      </c>
    </row>
    <row r="341" spans="1:8" x14ac:dyDescent="0.25">
      <c r="A341" t="s">
        <v>65</v>
      </c>
      <c r="B341">
        <v>9</v>
      </c>
      <c r="C341">
        <v>2022</v>
      </c>
      <c r="D341" s="1" t="s">
        <v>12</v>
      </c>
      <c r="E341" s="1" t="s">
        <v>119</v>
      </c>
      <c r="F341" s="8">
        <v>19.2</v>
      </c>
      <c r="G341" s="8">
        <v>48.6</v>
      </c>
      <c r="H341" s="8">
        <v>46</v>
      </c>
    </row>
    <row r="342" spans="1:8" x14ac:dyDescent="0.25">
      <c r="A342" t="s">
        <v>67</v>
      </c>
      <c r="B342">
        <v>11</v>
      </c>
      <c r="C342">
        <v>2022</v>
      </c>
      <c r="D342" s="1" t="s">
        <v>12</v>
      </c>
      <c r="E342" s="1" t="s">
        <v>119</v>
      </c>
      <c r="F342" s="8">
        <v>19.100000000000001</v>
      </c>
      <c r="G342" s="8">
        <v>48.3</v>
      </c>
      <c r="H342" s="8">
        <v>45.2</v>
      </c>
    </row>
    <row r="343" spans="1:8" x14ac:dyDescent="0.25">
      <c r="A343" t="s">
        <v>70</v>
      </c>
      <c r="B343">
        <v>1</v>
      </c>
      <c r="C343">
        <v>2023</v>
      </c>
      <c r="D343" s="1" t="s">
        <v>12</v>
      </c>
      <c r="E343" s="1" t="s">
        <v>119</v>
      </c>
      <c r="F343" s="8">
        <v>29.2</v>
      </c>
      <c r="G343" s="8">
        <v>48.6</v>
      </c>
      <c r="H343" s="8">
        <v>46.8</v>
      </c>
    </row>
    <row r="344" spans="1:8" x14ac:dyDescent="0.25">
      <c r="A344" t="s">
        <v>72</v>
      </c>
      <c r="B344">
        <v>3</v>
      </c>
      <c r="C344">
        <v>2023</v>
      </c>
      <c r="D344" s="1" t="s">
        <v>12</v>
      </c>
      <c r="E344" s="1" t="s">
        <v>119</v>
      </c>
      <c r="F344" s="8">
        <v>18.399999999999999</v>
      </c>
      <c r="G344" s="8">
        <v>49.2</v>
      </c>
      <c r="H344" s="8">
        <v>47.5</v>
      </c>
    </row>
    <row r="345" spans="1:8" x14ac:dyDescent="0.25">
      <c r="A345" t="s">
        <v>132</v>
      </c>
      <c r="B345">
        <v>5</v>
      </c>
      <c r="C345">
        <v>2023</v>
      </c>
      <c r="D345" s="1" t="s">
        <v>12</v>
      </c>
      <c r="E345" s="1" t="s">
        <v>119</v>
      </c>
      <c r="F345" s="8">
        <v>18.8</v>
      </c>
      <c r="G345" s="8">
        <v>49.2</v>
      </c>
      <c r="H345" s="8">
        <v>46.7</v>
      </c>
    </row>
    <row r="346" spans="1:8" x14ac:dyDescent="0.25">
      <c r="A346" t="s">
        <v>64</v>
      </c>
      <c r="B346">
        <v>7</v>
      </c>
      <c r="C346">
        <v>2023</v>
      </c>
      <c r="D346" s="1" t="s">
        <v>12</v>
      </c>
      <c r="E346" s="1" t="s">
        <v>119</v>
      </c>
      <c r="F346" s="8">
        <v>18.399999999999999</v>
      </c>
      <c r="G346" s="8">
        <v>48.9</v>
      </c>
      <c r="H346" s="8">
        <v>47.8</v>
      </c>
    </row>
    <row r="347" spans="1:8" x14ac:dyDescent="0.25">
      <c r="A347" t="s">
        <v>65</v>
      </c>
      <c r="B347">
        <v>9</v>
      </c>
      <c r="C347">
        <v>2023</v>
      </c>
      <c r="D347" s="1" t="s">
        <v>12</v>
      </c>
      <c r="E347" s="1" t="s">
        <v>119</v>
      </c>
      <c r="F347" s="8">
        <v>18.399999999999999</v>
      </c>
      <c r="G347" s="8">
        <v>49</v>
      </c>
      <c r="H347" s="8">
        <v>49.2</v>
      </c>
    </row>
    <row r="348" spans="1:8" x14ac:dyDescent="0.25">
      <c r="A348" t="s">
        <v>7</v>
      </c>
      <c r="B348">
        <v>4</v>
      </c>
      <c r="C348">
        <v>2022</v>
      </c>
      <c r="D348" s="1" t="s">
        <v>11</v>
      </c>
      <c r="E348" s="1" t="s">
        <v>119</v>
      </c>
      <c r="F348" s="8">
        <v>16</v>
      </c>
      <c r="G348" s="8">
        <v>54.7</v>
      </c>
      <c r="H348" s="8">
        <v>45</v>
      </c>
    </row>
    <row r="349" spans="1:8" x14ac:dyDescent="0.25">
      <c r="A349" t="s">
        <v>49</v>
      </c>
      <c r="B349">
        <v>6</v>
      </c>
      <c r="C349">
        <v>2022</v>
      </c>
      <c r="D349" s="1" t="s">
        <v>11</v>
      </c>
      <c r="E349" s="1" t="s">
        <v>119</v>
      </c>
      <c r="F349" s="8">
        <v>15.4</v>
      </c>
      <c r="G349" s="8">
        <v>53.400000000000006</v>
      </c>
      <c r="H349" s="8">
        <v>43.7</v>
      </c>
    </row>
    <row r="350" spans="1:8" x14ac:dyDescent="0.25">
      <c r="A350" t="s">
        <v>64</v>
      </c>
      <c r="B350">
        <v>7</v>
      </c>
      <c r="C350">
        <v>2022</v>
      </c>
      <c r="D350" s="1" t="s">
        <v>11</v>
      </c>
      <c r="E350" s="1" t="s">
        <v>119</v>
      </c>
      <c r="F350" s="8">
        <v>15.2</v>
      </c>
      <c r="G350" s="8">
        <v>53.8</v>
      </c>
      <c r="H350" s="8">
        <v>43.2</v>
      </c>
    </row>
    <row r="351" spans="1:8" x14ac:dyDescent="0.25">
      <c r="A351" t="s">
        <v>65</v>
      </c>
      <c r="B351">
        <v>9</v>
      </c>
      <c r="C351">
        <v>2022</v>
      </c>
      <c r="D351" s="1" t="s">
        <v>11</v>
      </c>
      <c r="E351" s="1" t="s">
        <v>119</v>
      </c>
      <c r="F351" s="8">
        <v>15.6</v>
      </c>
      <c r="G351" s="8">
        <v>53.4</v>
      </c>
      <c r="H351" s="8">
        <v>43.9</v>
      </c>
    </row>
    <row r="352" spans="1:8" x14ac:dyDescent="0.25">
      <c r="A352" t="s">
        <v>67</v>
      </c>
      <c r="B352">
        <v>11</v>
      </c>
      <c r="C352">
        <v>2022</v>
      </c>
      <c r="D352" s="1" t="s">
        <v>11</v>
      </c>
      <c r="E352" s="1" t="s">
        <v>119</v>
      </c>
      <c r="F352" s="8">
        <v>15.6</v>
      </c>
      <c r="G352" s="8">
        <v>52.9</v>
      </c>
      <c r="H352" s="8">
        <v>43.4</v>
      </c>
    </row>
    <row r="353" spans="1:8" x14ac:dyDescent="0.25">
      <c r="A353" t="s">
        <v>70</v>
      </c>
      <c r="B353">
        <v>1</v>
      </c>
      <c r="C353">
        <v>2023</v>
      </c>
      <c r="D353" s="1" t="s">
        <v>11</v>
      </c>
      <c r="E353" s="1" t="s">
        <v>119</v>
      </c>
      <c r="F353" s="8">
        <v>15.9</v>
      </c>
      <c r="G353" s="8">
        <v>53.2</v>
      </c>
      <c r="H353" s="8">
        <v>45.6</v>
      </c>
    </row>
    <row r="354" spans="1:8" x14ac:dyDescent="0.25">
      <c r="A354" t="s">
        <v>72</v>
      </c>
      <c r="B354">
        <v>3</v>
      </c>
      <c r="C354">
        <v>2023</v>
      </c>
      <c r="D354" s="1" t="s">
        <v>11</v>
      </c>
      <c r="E354" s="1" t="s">
        <v>119</v>
      </c>
      <c r="F354" s="8">
        <v>16.600000000000001</v>
      </c>
      <c r="G354" s="8">
        <v>53.9</v>
      </c>
      <c r="H354" s="8">
        <v>46.6</v>
      </c>
    </row>
    <row r="355" spans="1:8" x14ac:dyDescent="0.25">
      <c r="A355" t="s">
        <v>132</v>
      </c>
      <c r="B355">
        <v>5</v>
      </c>
      <c r="C355">
        <v>2023</v>
      </c>
      <c r="D355" s="1" t="s">
        <v>11</v>
      </c>
      <c r="E355" s="1" t="s">
        <v>119</v>
      </c>
      <c r="F355" s="8">
        <v>16.5</v>
      </c>
      <c r="G355" s="8">
        <v>54.1</v>
      </c>
      <c r="H355" s="8">
        <v>47.6</v>
      </c>
    </row>
    <row r="356" spans="1:8" x14ac:dyDescent="0.25">
      <c r="A356" t="s">
        <v>64</v>
      </c>
      <c r="B356">
        <v>7</v>
      </c>
      <c r="C356">
        <v>2023</v>
      </c>
      <c r="D356" s="1" t="s">
        <v>11</v>
      </c>
      <c r="E356" s="1" t="s">
        <v>119</v>
      </c>
      <c r="F356" s="8">
        <v>16.3</v>
      </c>
      <c r="G356" s="8">
        <v>54.1</v>
      </c>
      <c r="H356" s="8">
        <v>48.7</v>
      </c>
    </row>
    <row r="357" spans="1:8" x14ac:dyDescent="0.25">
      <c r="A357" t="s">
        <v>65</v>
      </c>
      <c r="B357">
        <v>9</v>
      </c>
      <c r="C357">
        <v>2023</v>
      </c>
      <c r="D357" s="1" t="s">
        <v>11</v>
      </c>
      <c r="E357" s="1" t="s">
        <v>119</v>
      </c>
      <c r="F357" s="8">
        <v>16.2</v>
      </c>
      <c r="G357" s="8">
        <v>53.3</v>
      </c>
      <c r="H357" s="8">
        <v>50</v>
      </c>
    </row>
    <row r="358" spans="1:8" x14ac:dyDescent="0.25">
      <c r="A358" t="s">
        <v>7</v>
      </c>
      <c r="B358">
        <v>4</v>
      </c>
      <c r="C358">
        <v>2022</v>
      </c>
      <c r="D358" s="1" t="s">
        <v>133</v>
      </c>
      <c r="E358" s="1" t="s">
        <v>119</v>
      </c>
      <c r="F358" s="8">
        <v>22</v>
      </c>
      <c r="G358" s="8">
        <v>52.6</v>
      </c>
      <c r="H358" s="8">
        <v>54.800000000000004</v>
      </c>
    </row>
    <row r="359" spans="1:8" x14ac:dyDescent="0.25">
      <c r="A359" t="s">
        <v>49</v>
      </c>
      <c r="B359">
        <v>6</v>
      </c>
      <c r="C359">
        <v>2022</v>
      </c>
      <c r="D359" s="1" t="s">
        <v>133</v>
      </c>
      <c r="E359" s="1" t="s">
        <v>119</v>
      </c>
      <c r="F359" s="8">
        <v>21</v>
      </c>
      <c r="G359" s="8">
        <v>50.9</v>
      </c>
      <c r="H359" s="8">
        <v>55.000000000000007</v>
      </c>
    </row>
    <row r="360" spans="1:8" x14ac:dyDescent="0.25">
      <c r="A360" t="s">
        <v>64</v>
      </c>
      <c r="B360">
        <v>7</v>
      </c>
      <c r="C360">
        <v>2022</v>
      </c>
      <c r="D360" s="1" t="s">
        <v>133</v>
      </c>
      <c r="E360" s="1" t="s">
        <v>119</v>
      </c>
      <c r="F360" s="8">
        <v>21.1</v>
      </c>
      <c r="G360" s="8">
        <v>49</v>
      </c>
      <c r="H360" s="8">
        <v>54.5</v>
      </c>
    </row>
    <row r="361" spans="1:8" x14ac:dyDescent="0.25">
      <c r="A361" t="s">
        <v>65</v>
      </c>
      <c r="B361">
        <v>9</v>
      </c>
      <c r="C361">
        <v>2022</v>
      </c>
      <c r="D361" s="1" t="s">
        <v>133</v>
      </c>
      <c r="E361" s="1" t="s">
        <v>119</v>
      </c>
      <c r="F361" s="8">
        <v>20.100000000000001</v>
      </c>
      <c r="G361" s="8">
        <v>47.5</v>
      </c>
      <c r="H361" s="8">
        <v>53</v>
      </c>
    </row>
    <row r="362" spans="1:8" x14ac:dyDescent="0.25">
      <c r="A362" t="s">
        <v>67</v>
      </c>
      <c r="B362">
        <v>11</v>
      </c>
      <c r="C362">
        <v>2022</v>
      </c>
      <c r="D362" s="1" t="s">
        <v>133</v>
      </c>
      <c r="E362" s="1" t="s">
        <v>119</v>
      </c>
      <c r="F362" s="8">
        <v>20</v>
      </c>
      <c r="G362" s="8">
        <v>47.1</v>
      </c>
      <c r="H362" s="8">
        <v>52.8</v>
      </c>
    </row>
    <row r="363" spans="1:8" x14ac:dyDescent="0.25">
      <c r="A363" t="s">
        <v>70</v>
      </c>
      <c r="B363">
        <v>1</v>
      </c>
      <c r="C363">
        <v>2023</v>
      </c>
      <c r="D363" s="1" t="s">
        <v>133</v>
      </c>
      <c r="E363" s="1" t="s">
        <v>119</v>
      </c>
      <c r="F363" s="8">
        <v>20.2</v>
      </c>
      <c r="G363" s="8">
        <v>48.1</v>
      </c>
      <c r="H363" s="8">
        <v>55.8</v>
      </c>
    </row>
    <row r="364" spans="1:8" x14ac:dyDescent="0.25">
      <c r="A364" t="s">
        <v>72</v>
      </c>
      <c r="B364">
        <v>3</v>
      </c>
      <c r="C364">
        <v>2023</v>
      </c>
      <c r="D364" s="1" t="s">
        <v>133</v>
      </c>
      <c r="E364" s="1" t="s">
        <v>119</v>
      </c>
      <c r="F364" s="8">
        <v>20.399999999999999</v>
      </c>
      <c r="G364" s="8">
        <v>50.9</v>
      </c>
      <c r="H364" s="8">
        <v>58.8</v>
      </c>
    </row>
    <row r="365" spans="1:8" x14ac:dyDescent="0.25">
      <c r="A365" t="s">
        <v>132</v>
      </c>
      <c r="B365">
        <v>5</v>
      </c>
      <c r="C365">
        <v>2023</v>
      </c>
      <c r="D365" s="1" t="s">
        <v>133</v>
      </c>
      <c r="E365" s="1" t="s">
        <v>119</v>
      </c>
      <c r="F365" s="8">
        <v>20.5</v>
      </c>
      <c r="G365" s="8">
        <v>51.3</v>
      </c>
      <c r="H365" s="8">
        <v>60.9</v>
      </c>
    </row>
    <row r="366" spans="1:8" x14ac:dyDescent="0.25">
      <c r="A366" t="s">
        <v>64</v>
      </c>
      <c r="B366">
        <v>7</v>
      </c>
      <c r="C366">
        <v>2023</v>
      </c>
      <c r="D366" s="1" t="s">
        <v>133</v>
      </c>
      <c r="E366" s="1" t="s">
        <v>119</v>
      </c>
      <c r="F366" s="8">
        <v>20.2</v>
      </c>
      <c r="G366" s="8">
        <v>51</v>
      </c>
      <c r="H366" s="8">
        <v>61.9</v>
      </c>
    </row>
    <row r="367" spans="1:8" x14ac:dyDescent="0.25">
      <c r="A367" t="s">
        <v>65</v>
      </c>
      <c r="B367">
        <v>9</v>
      </c>
      <c r="C367">
        <v>2023</v>
      </c>
      <c r="D367" s="1" t="s">
        <v>133</v>
      </c>
      <c r="E367" s="1" t="s">
        <v>119</v>
      </c>
      <c r="F367" s="8">
        <v>19.399999999999999</v>
      </c>
      <c r="G367" s="8">
        <v>49</v>
      </c>
      <c r="H367" s="8">
        <v>65.599999999999994</v>
      </c>
    </row>
  </sheetData>
  <autoFilter ref="D1:D36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E557-B076-4F61-BD5F-B5918BD2FB6A}">
  <dimension ref="A1:I327"/>
  <sheetViews>
    <sheetView workbookViewId="0">
      <pane ySplit="1" topLeftCell="A209" activePane="bottomLeft" state="frozen"/>
      <selection pane="bottomLeft" activeCell="I212" sqref="I212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64</v>
      </c>
      <c r="B2">
        <v>7</v>
      </c>
      <c r="C2">
        <v>2022</v>
      </c>
      <c r="D2" s="1" t="s">
        <v>63</v>
      </c>
      <c r="E2" s="1" t="s">
        <v>118</v>
      </c>
      <c r="F2" s="8">
        <v>25.4</v>
      </c>
      <c r="G2" s="8">
        <v>49.8</v>
      </c>
      <c r="H2" s="8">
        <v>51.1</v>
      </c>
    </row>
    <row r="3" spans="1:9" x14ac:dyDescent="0.25">
      <c r="A3" t="s">
        <v>65</v>
      </c>
      <c r="B3">
        <v>9</v>
      </c>
      <c r="C3">
        <v>2022</v>
      </c>
      <c r="D3" s="1" t="s">
        <v>63</v>
      </c>
      <c r="E3" s="1" t="s">
        <v>118</v>
      </c>
      <c r="F3" s="8">
        <v>27</v>
      </c>
      <c r="G3" s="8">
        <v>50.6</v>
      </c>
      <c r="H3" s="8">
        <v>51.5</v>
      </c>
    </row>
    <row r="4" spans="1:9" x14ac:dyDescent="0.25">
      <c r="A4" t="s">
        <v>67</v>
      </c>
      <c r="B4">
        <v>11</v>
      </c>
      <c r="C4">
        <v>2022</v>
      </c>
      <c r="D4" s="1" t="s">
        <v>63</v>
      </c>
      <c r="E4" s="1" t="s">
        <v>118</v>
      </c>
      <c r="F4" s="8">
        <v>27.2</v>
      </c>
      <c r="G4" s="8">
        <v>50.4</v>
      </c>
      <c r="H4" s="8">
        <v>51.1</v>
      </c>
    </row>
    <row r="5" spans="1:9" x14ac:dyDescent="0.25">
      <c r="A5" t="s">
        <v>70</v>
      </c>
      <c r="B5">
        <v>1</v>
      </c>
      <c r="C5">
        <v>2023</v>
      </c>
      <c r="D5" s="1" t="s">
        <v>63</v>
      </c>
      <c r="E5" s="1" t="s">
        <v>118</v>
      </c>
      <c r="F5" s="8">
        <v>26.8</v>
      </c>
      <c r="G5" s="8">
        <v>50.6</v>
      </c>
      <c r="H5" s="8">
        <v>51</v>
      </c>
    </row>
    <row r="6" spans="1:9" x14ac:dyDescent="0.25">
      <c r="A6" t="s">
        <v>72</v>
      </c>
      <c r="B6">
        <v>3</v>
      </c>
      <c r="C6">
        <v>2023</v>
      </c>
      <c r="D6" s="1" t="s">
        <v>63</v>
      </c>
      <c r="E6" s="1" t="s">
        <v>118</v>
      </c>
      <c r="F6" s="8">
        <v>25.9</v>
      </c>
      <c r="G6" s="8">
        <v>51.5</v>
      </c>
      <c r="H6" s="8">
        <v>51.5</v>
      </c>
    </row>
    <row r="7" spans="1:9" x14ac:dyDescent="0.25">
      <c r="A7" t="s">
        <v>132</v>
      </c>
      <c r="B7">
        <v>5</v>
      </c>
      <c r="C7">
        <v>2023</v>
      </c>
      <c r="D7" s="1" t="s">
        <v>63</v>
      </c>
      <c r="E7" s="1" t="s">
        <v>118</v>
      </c>
      <c r="F7" s="8">
        <v>26.9</v>
      </c>
      <c r="G7" s="8">
        <v>51.8</v>
      </c>
      <c r="H7" s="8">
        <v>51.3</v>
      </c>
      <c r="I7" t="s">
        <v>135</v>
      </c>
    </row>
    <row r="8" spans="1:9" x14ac:dyDescent="0.25">
      <c r="A8" t="s">
        <v>64</v>
      </c>
      <c r="B8">
        <v>7</v>
      </c>
      <c r="C8">
        <v>2023</v>
      </c>
      <c r="D8" s="1" t="s">
        <v>63</v>
      </c>
      <c r="E8" s="1" t="s">
        <v>118</v>
      </c>
      <c r="F8" s="8">
        <v>27.4</v>
      </c>
      <c r="G8" s="8">
        <v>51.5</v>
      </c>
      <c r="H8" s="8">
        <v>51.6</v>
      </c>
      <c r="I8" t="s">
        <v>138</v>
      </c>
    </row>
    <row r="9" spans="1:9" x14ac:dyDescent="0.25">
      <c r="A9" t="s">
        <v>65</v>
      </c>
      <c r="B9">
        <v>9</v>
      </c>
      <c r="C9">
        <v>2023</v>
      </c>
      <c r="D9" s="1" t="s">
        <v>63</v>
      </c>
      <c r="E9" s="1" t="s">
        <v>118</v>
      </c>
      <c r="F9" s="8" t="s">
        <v>17</v>
      </c>
      <c r="G9" s="8">
        <v>50.1</v>
      </c>
      <c r="H9" s="8">
        <v>52.2</v>
      </c>
    </row>
    <row r="10" spans="1:9" x14ac:dyDescent="0.25">
      <c r="A10" t="s">
        <v>49</v>
      </c>
      <c r="B10">
        <v>6</v>
      </c>
      <c r="C10">
        <v>2022</v>
      </c>
      <c r="D10" s="1" t="s">
        <v>43</v>
      </c>
      <c r="E10" s="1" t="s">
        <v>118</v>
      </c>
      <c r="F10" s="8">
        <v>32.200000000000003</v>
      </c>
      <c r="G10" s="8">
        <v>61.199999999999996</v>
      </c>
      <c r="H10" s="8">
        <v>60.8</v>
      </c>
    </row>
    <row r="11" spans="1:9" x14ac:dyDescent="0.25">
      <c r="A11" t="s">
        <v>64</v>
      </c>
      <c r="B11">
        <v>7</v>
      </c>
      <c r="C11">
        <v>2022</v>
      </c>
      <c r="D11" s="1" t="s">
        <v>43</v>
      </c>
      <c r="E11" s="1" t="s">
        <v>118</v>
      </c>
      <c r="F11" s="8">
        <v>32.299999999999997</v>
      </c>
      <c r="G11" s="8">
        <v>61.5</v>
      </c>
      <c r="H11" s="8">
        <v>59.9</v>
      </c>
    </row>
    <row r="12" spans="1:9" x14ac:dyDescent="0.25">
      <c r="A12" t="s">
        <v>65</v>
      </c>
      <c r="B12">
        <v>9</v>
      </c>
      <c r="C12">
        <v>2022</v>
      </c>
      <c r="D12" s="1" t="s">
        <v>43</v>
      </c>
      <c r="E12" s="1" t="s">
        <v>118</v>
      </c>
      <c r="F12" s="8">
        <v>31.8</v>
      </c>
      <c r="G12" s="8">
        <v>62.6</v>
      </c>
      <c r="H12" s="8">
        <v>58.5</v>
      </c>
    </row>
    <row r="13" spans="1:9" x14ac:dyDescent="0.25">
      <c r="A13" t="s">
        <v>67</v>
      </c>
      <c r="B13">
        <v>11</v>
      </c>
      <c r="C13">
        <v>2022</v>
      </c>
      <c r="D13" s="1" t="s">
        <v>43</v>
      </c>
      <c r="E13" s="1" t="s">
        <v>118</v>
      </c>
      <c r="F13" s="8">
        <v>32.200000000000003</v>
      </c>
      <c r="G13" s="8">
        <v>62.5</v>
      </c>
      <c r="H13" s="8">
        <v>67.7</v>
      </c>
      <c r="I13" t="s">
        <v>136</v>
      </c>
    </row>
    <row r="14" spans="1:9" x14ac:dyDescent="0.25">
      <c r="A14" t="s">
        <v>70</v>
      </c>
      <c r="B14">
        <v>1</v>
      </c>
      <c r="C14">
        <v>2023</v>
      </c>
      <c r="D14" s="1" t="s">
        <v>43</v>
      </c>
      <c r="E14" s="1" t="s">
        <v>118</v>
      </c>
      <c r="F14" s="8">
        <v>32.200000000000003</v>
      </c>
      <c r="G14" s="8">
        <v>62.1</v>
      </c>
      <c r="H14" s="8">
        <v>58.4</v>
      </c>
    </row>
    <row r="15" spans="1:9" x14ac:dyDescent="0.25">
      <c r="A15" t="s">
        <v>72</v>
      </c>
      <c r="B15">
        <v>3</v>
      </c>
      <c r="C15">
        <v>2023</v>
      </c>
      <c r="D15" s="1" t="s">
        <v>43</v>
      </c>
      <c r="E15" s="1" t="s">
        <v>118</v>
      </c>
      <c r="F15" s="8">
        <v>32</v>
      </c>
      <c r="G15" s="8">
        <v>62.3</v>
      </c>
      <c r="H15" s="8">
        <v>57.5</v>
      </c>
    </row>
    <row r="16" spans="1:9" x14ac:dyDescent="0.25">
      <c r="A16" t="s">
        <v>132</v>
      </c>
      <c r="B16">
        <v>5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62.5</v>
      </c>
      <c r="H16" s="8">
        <v>56.3</v>
      </c>
    </row>
    <row r="17" spans="1:9" x14ac:dyDescent="0.25">
      <c r="A17" t="s">
        <v>64</v>
      </c>
      <c r="B17">
        <v>7</v>
      </c>
      <c r="C17">
        <v>2023</v>
      </c>
      <c r="D17" s="1" t="s">
        <v>43</v>
      </c>
      <c r="E17" s="1" t="s">
        <v>118</v>
      </c>
      <c r="F17" s="8">
        <v>32.9</v>
      </c>
      <c r="G17" s="8">
        <v>62.4</v>
      </c>
      <c r="H17" s="8">
        <v>57.3</v>
      </c>
    </row>
    <row r="18" spans="1:9" x14ac:dyDescent="0.25">
      <c r="A18" t="s">
        <v>65</v>
      </c>
      <c r="B18">
        <v>9</v>
      </c>
      <c r="C18">
        <v>2023</v>
      </c>
      <c r="D18" s="1" t="s">
        <v>43</v>
      </c>
      <c r="E18" s="1" t="s">
        <v>118</v>
      </c>
      <c r="F18" s="8">
        <v>32.5</v>
      </c>
      <c r="G18" s="8">
        <v>62.2</v>
      </c>
      <c r="H18" s="8">
        <v>56.9</v>
      </c>
    </row>
    <row r="19" spans="1:9" x14ac:dyDescent="0.25">
      <c r="A19" t="s">
        <v>49</v>
      </c>
      <c r="B19">
        <v>6</v>
      </c>
      <c r="C19">
        <v>2022</v>
      </c>
      <c r="D19" s="1" t="s">
        <v>44</v>
      </c>
      <c r="E19" s="1" t="s">
        <v>118</v>
      </c>
      <c r="F19" s="8">
        <v>25.1</v>
      </c>
      <c r="G19" s="8">
        <v>52.6</v>
      </c>
      <c r="H19" s="8">
        <v>63.5</v>
      </c>
    </row>
    <row r="20" spans="1:9" x14ac:dyDescent="0.25">
      <c r="A20" t="s">
        <v>64</v>
      </c>
      <c r="B20">
        <v>7</v>
      </c>
      <c r="C20">
        <v>2022</v>
      </c>
      <c r="D20" s="1" t="s">
        <v>44</v>
      </c>
      <c r="E20" s="1" t="s">
        <v>118</v>
      </c>
      <c r="F20" s="8">
        <v>25.1</v>
      </c>
      <c r="G20" s="8">
        <v>55.3</v>
      </c>
      <c r="H20" s="8">
        <v>65.400000000000006</v>
      </c>
    </row>
    <row r="21" spans="1:9" x14ac:dyDescent="0.25">
      <c r="A21" t="s">
        <v>65</v>
      </c>
      <c r="B21">
        <v>9</v>
      </c>
      <c r="C21">
        <v>2022</v>
      </c>
      <c r="D21" s="1" t="s">
        <v>44</v>
      </c>
      <c r="E21" s="1" t="s">
        <v>118</v>
      </c>
      <c r="F21" s="8">
        <v>25</v>
      </c>
      <c r="G21" s="8">
        <v>55.8</v>
      </c>
      <c r="H21" s="8">
        <v>66</v>
      </c>
    </row>
    <row r="22" spans="1:9" x14ac:dyDescent="0.25">
      <c r="A22" t="s">
        <v>67</v>
      </c>
      <c r="B22">
        <v>11</v>
      </c>
      <c r="C22">
        <v>2022</v>
      </c>
      <c r="D22" s="1" t="s">
        <v>44</v>
      </c>
      <c r="E22" s="1" t="s">
        <v>118</v>
      </c>
      <c r="F22" s="8">
        <v>25</v>
      </c>
      <c r="G22" s="8">
        <v>54.9</v>
      </c>
      <c r="H22" s="8">
        <v>45.8</v>
      </c>
    </row>
    <row r="23" spans="1:9" x14ac:dyDescent="0.25">
      <c r="A23" t="s">
        <v>70</v>
      </c>
      <c r="B23">
        <v>1</v>
      </c>
      <c r="C23">
        <v>2023</v>
      </c>
      <c r="D23" s="1" t="s">
        <v>44</v>
      </c>
      <c r="E23" s="1" t="s">
        <v>118</v>
      </c>
      <c r="F23" s="8">
        <v>24.3</v>
      </c>
      <c r="G23" s="8">
        <v>54.9</v>
      </c>
      <c r="H23" s="8">
        <v>64.2</v>
      </c>
    </row>
    <row r="24" spans="1:9" x14ac:dyDescent="0.25">
      <c r="A24" t="s">
        <v>72</v>
      </c>
      <c r="B24">
        <v>3</v>
      </c>
      <c r="C24">
        <v>2023</v>
      </c>
      <c r="D24" s="1" t="s">
        <v>44</v>
      </c>
      <c r="E24" s="1" t="s">
        <v>118</v>
      </c>
      <c r="F24" s="8">
        <v>21.1</v>
      </c>
      <c r="G24" s="8">
        <v>56.9</v>
      </c>
      <c r="H24" s="8">
        <v>64.900000000000006</v>
      </c>
    </row>
    <row r="25" spans="1:9" x14ac:dyDescent="0.25">
      <c r="A25" t="s">
        <v>132</v>
      </c>
      <c r="B25">
        <v>5</v>
      </c>
      <c r="C25">
        <v>2023</v>
      </c>
      <c r="D25" s="1" t="s">
        <v>44</v>
      </c>
      <c r="E25" s="1" t="s">
        <v>118</v>
      </c>
      <c r="F25" s="8">
        <v>21</v>
      </c>
      <c r="G25" s="8">
        <v>57.1</v>
      </c>
      <c r="H25" s="8">
        <v>64.400000000000006</v>
      </c>
      <c r="I25" t="s">
        <v>135</v>
      </c>
    </row>
    <row r="26" spans="1:9" x14ac:dyDescent="0.25">
      <c r="A26" t="s">
        <v>64</v>
      </c>
      <c r="B26">
        <v>7</v>
      </c>
      <c r="C26">
        <v>2023</v>
      </c>
      <c r="D26" s="1" t="s">
        <v>44</v>
      </c>
      <c r="E26" s="1" t="s">
        <v>118</v>
      </c>
      <c r="F26" s="8">
        <v>22</v>
      </c>
      <c r="G26" s="8">
        <v>57</v>
      </c>
      <c r="H26" s="8">
        <v>65.400000000000006</v>
      </c>
      <c r="I26" t="s">
        <v>138</v>
      </c>
    </row>
    <row r="27" spans="1:9" x14ac:dyDescent="0.25">
      <c r="A27" t="s">
        <v>65</v>
      </c>
      <c r="B27">
        <v>9</v>
      </c>
      <c r="C27">
        <v>2023</v>
      </c>
      <c r="D27" s="1" t="s">
        <v>44</v>
      </c>
      <c r="E27" s="1" t="s">
        <v>118</v>
      </c>
      <c r="F27" s="8" t="s">
        <v>17</v>
      </c>
      <c r="G27" s="8">
        <v>57</v>
      </c>
      <c r="H27" s="8">
        <v>64.8</v>
      </c>
    </row>
    <row r="28" spans="1:9" x14ac:dyDescent="0.25">
      <c r="A28" t="s">
        <v>49</v>
      </c>
      <c r="B28">
        <v>6</v>
      </c>
      <c r="C28">
        <v>2022</v>
      </c>
      <c r="D28" s="1" t="s">
        <v>38</v>
      </c>
      <c r="E28" s="1" t="s">
        <v>118</v>
      </c>
      <c r="F28" s="8">
        <v>28.299999999999997</v>
      </c>
      <c r="G28" s="8">
        <v>54.7</v>
      </c>
      <c r="H28" s="8">
        <v>56.8</v>
      </c>
    </row>
    <row r="29" spans="1:9" x14ac:dyDescent="0.25">
      <c r="A29" t="s">
        <v>64</v>
      </c>
      <c r="B29">
        <v>7</v>
      </c>
      <c r="C29">
        <v>2022</v>
      </c>
      <c r="D29" s="1" t="s">
        <v>38</v>
      </c>
      <c r="E29" s="1" t="s">
        <v>118</v>
      </c>
      <c r="F29" s="8">
        <v>27.7</v>
      </c>
      <c r="G29" s="8">
        <v>54.7</v>
      </c>
      <c r="H29" s="8">
        <v>56.8</v>
      </c>
    </row>
    <row r="30" spans="1:9" x14ac:dyDescent="0.25">
      <c r="A30" t="s">
        <v>65</v>
      </c>
      <c r="B30">
        <v>9</v>
      </c>
      <c r="C30">
        <v>2022</v>
      </c>
      <c r="D30" s="1" t="s">
        <v>38</v>
      </c>
      <c r="E30" s="1" t="s">
        <v>118</v>
      </c>
      <c r="F30" s="8">
        <v>27.3</v>
      </c>
      <c r="G30" s="8">
        <v>53.1</v>
      </c>
      <c r="H30" s="8">
        <v>57.8</v>
      </c>
    </row>
    <row r="31" spans="1:9" x14ac:dyDescent="0.25">
      <c r="A31" t="s">
        <v>67</v>
      </c>
      <c r="B31">
        <v>11</v>
      </c>
      <c r="C31">
        <v>2022</v>
      </c>
      <c r="D31" s="1" t="s">
        <v>38</v>
      </c>
      <c r="E31" s="1" t="s">
        <v>118</v>
      </c>
      <c r="F31" s="8">
        <v>27.1</v>
      </c>
      <c r="G31" s="8">
        <v>53</v>
      </c>
      <c r="H31" s="8">
        <v>56.1</v>
      </c>
    </row>
    <row r="32" spans="1:9" x14ac:dyDescent="0.25">
      <c r="A32" t="s">
        <v>70</v>
      </c>
      <c r="B32">
        <v>1</v>
      </c>
      <c r="C32">
        <v>2023</v>
      </c>
      <c r="D32" s="1" t="s">
        <v>38</v>
      </c>
      <c r="E32" s="1" t="s">
        <v>118</v>
      </c>
      <c r="F32" s="8">
        <v>26.4</v>
      </c>
      <c r="G32" s="8">
        <v>52.5</v>
      </c>
      <c r="H32" s="8">
        <v>56.8</v>
      </c>
    </row>
    <row r="33" spans="1:8" x14ac:dyDescent="0.25">
      <c r="A33" t="s">
        <v>72</v>
      </c>
      <c r="B33">
        <v>3</v>
      </c>
      <c r="C33">
        <v>2023</v>
      </c>
      <c r="D33" s="1" t="s">
        <v>38</v>
      </c>
      <c r="E33" s="1" t="s">
        <v>118</v>
      </c>
      <c r="F33" s="8">
        <v>26.4</v>
      </c>
      <c r="G33" s="8">
        <v>52.9</v>
      </c>
      <c r="H33" s="8">
        <v>60.8</v>
      </c>
    </row>
    <row r="34" spans="1:8" x14ac:dyDescent="0.25">
      <c r="A34" t="s">
        <v>132</v>
      </c>
      <c r="B34">
        <v>5</v>
      </c>
      <c r="C34">
        <v>2023</v>
      </c>
      <c r="D34" s="1" t="s">
        <v>38</v>
      </c>
      <c r="E34" s="1" t="s">
        <v>118</v>
      </c>
      <c r="F34" s="8">
        <v>26.8</v>
      </c>
      <c r="G34" s="8">
        <v>53</v>
      </c>
      <c r="H34" s="8">
        <v>59.9</v>
      </c>
    </row>
    <row r="35" spans="1:8" x14ac:dyDescent="0.25">
      <c r="A35" t="s">
        <v>64</v>
      </c>
      <c r="B35">
        <v>7</v>
      </c>
      <c r="C35">
        <v>2023</v>
      </c>
      <c r="D35" s="1" t="s">
        <v>38</v>
      </c>
      <c r="E35" s="1" t="s">
        <v>118</v>
      </c>
      <c r="F35" s="8">
        <v>26.7</v>
      </c>
      <c r="G35" s="8">
        <v>52.6</v>
      </c>
      <c r="H35" s="8">
        <v>61.5</v>
      </c>
    </row>
    <row r="36" spans="1:8" x14ac:dyDescent="0.25">
      <c r="A36" t="s">
        <v>65</v>
      </c>
      <c r="B36">
        <v>9</v>
      </c>
      <c r="C36">
        <v>2023</v>
      </c>
      <c r="D36" s="1" t="s">
        <v>38</v>
      </c>
      <c r="E36" s="1" t="s">
        <v>118</v>
      </c>
      <c r="F36" s="8">
        <v>25.7</v>
      </c>
      <c r="G36" s="8">
        <v>49.1</v>
      </c>
      <c r="H36" s="8">
        <v>65.2</v>
      </c>
    </row>
    <row r="37" spans="1:8" x14ac:dyDescent="0.25">
      <c r="A37" t="s">
        <v>64</v>
      </c>
      <c r="B37">
        <v>7</v>
      </c>
      <c r="C37">
        <v>2022</v>
      </c>
      <c r="D37" s="1" t="s">
        <v>39</v>
      </c>
      <c r="E37" s="1" t="s">
        <v>118</v>
      </c>
      <c r="F37" s="8">
        <v>26.1</v>
      </c>
      <c r="G37" s="8">
        <v>52.3</v>
      </c>
      <c r="H37" s="8">
        <v>52.6</v>
      </c>
    </row>
    <row r="38" spans="1:8" x14ac:dyDescent="0.25">
      <c r="A38" t="s">
        <v>65</v>
      </c>
      <c r="B38">
        <v>9</v>
      </c>
      <c r="C38">
        <v>2022</v>
      </c>
      <c r="D38" s="1" t="s">
        <v>39</v>
      </c>
      <c r="E38" s="1" t="s">
        <v>118</v>
      </c>
      <c r="F38" s="8">
        <v>25.9</v>
      </c>
      <c r="G38" s="8">
        <v>52.3</v>
      </c>
      <c r="H38" s="8">
        <v>49.7</v>
      </c>
    </row>
    <row r="39" spans="1:8" x14ac:dyDescent="0.25">
      <c r="A39" t="s">
        <v>67</v>
      </c>
      <c r="B39">
        <v>11</v>
      </c>
      <c r="C39">
        <v>2022</v>
      </c>
      <c r="D39" s="1" t="s">
        <v>39</v>
      </c>
      <c r="E39" s="1" t="s">
        <v>118</v>
      </c>
      <c r="F39" s="8">
        <v>26.1</v>
      </c>
      <c r="G39" s="8">
        <v>52.1</v>
      </c>
      <c r="H39" s="8">
        <v>48.9</v>
      </c>
    </row>
    <row r="40" spans="1:8" x14ac:dyDescent="0.25">
      <c r="A40" t="s">
        <v>70</v>
      </c>
      <c r="B40">
        <v>1</v>
      </c>
      <c r="C40">
        <v>2023</v>
      </c>
      <c r="D40" s="1" t="s">
        <v>39</v>
      </c>
      <c r="E40" s="1" t="s">
        <v>118</v>
      </c>
      <c r="F40" s="8">
        <v>25.9</v>
      </c>
      <c r="G40" s="8">
        <v>52.1</v>
      </c>
      <c r="H40" s="8">
        <v>49.3</v>
      </c>
    </row>
    <row r="41" spans="1:8" x14ac:dyDescent="0.25">
      <c r="A41" t="s">
        <v>72</v>
      </c>
      <c r="B41">
        <v>3</v>
      </c>
      <c r="C41">
        <v>2023</v>
      </c>
      <c r="D41" s="1" t="s">
        <v>39</v>
      </c>
      <c r="E41" s="1" t="s">
        <v>118</v>
      </c>
      <c r="F41" s="8">
        <v>30.5</v>
      </c>
      <c r="G41" s="8">
        <v>51.9</v>
      </c>
      <c r="H41" s="8">
        <v>50</v>
      </c>
    </row>
    <row r="42" spans="1:8" x14ac:dyDescent="0.25">
      <c r="A42" t="s">
        <v>132</v>
      </c>
      <c r="B42">
        <v>5</v>
      </c>
      <c r="C42">
        <v>2023</v>
      </c>
      <c r="D42" s="1" t="s">
        <v>39</v>
      </c>
      <c r="E42" s="1" t="s">
        <v>118</v>
      </c>
      <c r="F42" s="8">
        <v>30.4</v>
      </c>
      <c r="G42" s="8">
        <v>52</v>
      </c>
      <c r="H42" s="8">
        <v>49.3</v>
      </c>
    </row>
    <row r="43" spans="1:8" x14ac:dyDescent="0.25">
      <c r="A43" t="s">
        <v>64</v>
      </c>
      <c r="B43">
        <v>7</v>
      </c>
      <c r="C43">
        <v>2023</v>
      </c>
      <c r="D43" s="1" t="s">
        <v>39</v>
      </c>
      <c r="E43" s="1" t="s">
        <v>118</v>
      </c>
      <c r="F43" s="8">
        <v>30.8</v>
      </c>
      <c r="G43" s="8">
        <v>51.9</v>
      </c>
      <c r="H43" s="8">
        <v>58.1</v>
      </c>
    </row>
    <row r="44" spans="1:8" x14ac:dyDescent="0.25">
      <c r="A44" t="s">
        <v>65</v>
      </c>
      <c r="B44">
        <v>9</v>
      </c>
      <c r="C44">
        <v>2023</v>
      </c>
      <c r="D44" s="1" t="s">
        <v>39</v>
      </c>
      <c r="E44" s="1" t="s">
        <v>118</v>
      </c>
      <c r="F44" s="8">
        <v>30.9</v>
      </c>
      <c r="G44" s="8">
        <v>52.1</v>
      </c>
      <c r="H44" s="8">
        <v>48.8</v>
      </c>
    </row>
    <row r="45" spans="1:8" x14ac:dyDescent="0.25">
      <c r="A45" t="s">
        <v>64</v>
      </c>
      <c r="B45">
        <v>7</v>
      </c>
      <c r="C45">
        <v>2022</v>
      </c>
      <c r="D45" s="1" t="s">
        <v>37</v>
      </c>
      <c r="E45" s="1" t="s">
        <v>118</v>
      </c>
      <c r="F45" s="8">
        <v>25.4</v>
      </c>
      <c r="G45" s="8">
        <v>51.1</v>
      </c>
      <c r="H45" s="8">
        <v>56.5</v>
      </c>
    </row>
    <row r="46" spans="1:8" x14ac:dyDescent="0.25">
      <c r="A46" t="s">
        <v>65</v>
      </c>
      <c r="B46">
        <v>9</v>
      </c>
      <c r="C46">
        <v>2022</v>
      </c>
      <c r="D46" s="1" t="s">
        <v>37</v>
      </c>
      <c r="E46" s="1" t="s">
        <v>118</v>
      </c>
      <c r="F46" s="8">
        <v>14.6</v>
      </c>
      <c r="G46" s="8">
        <v>51</v>
      </c>
      <c r="H46" s="8">
        <v>55.8</v>
      </c>
    </row>
    <row r="47" spans="1:8" x14ac:dyDescent="0.25">
      <c r="A47" t="s">
        <v>67</v>
      </c>
      <c r="B47">
        <v>11</v>
      </c>
      <c r="C47">
        <v>2022</v>
      </c>
      <c r="D47" s="1" t="s">
        <v>37</v>
      </c>
      <c r="E47" s="1" t="s">
        <v>118</v>
      </c>
      <c r="F47" s="8">
        <v>14.6</v>
      </c>
      <c r="G47" s="8">
        <v>50.9</v>
      </c>
      <c r="H47" s="8">
        <v>55.4</v>
      </c>
    </row>
    <row r="48" spans="1:8" x14ac:dyDescent="0.25">
      <c r="A48" t="s">
        <v>70</v>
      </c>
      <c r="B48">
        <v>1</v>
      </c>
      <c r="C48">
        <v>2023</v>
      </c>
      <c r="D48" s="1" t="s">
        <v>37</v>
      </c>
      <c r="E48" s="1" t="s">
        <v>118</v>
      </c>
      <c r="F48" s="8">
        <v>14.6</v>
      </c>
      <c r="G48" s="8">
        <v>50.9</v>
      </c>
      <c r="H48" s="8">
        <v>56</v>
      </c>
    </row>
    <row r="49" spans="1:8" x14ac:dyDescent="0.25">
      <c r="A49" t="s">
        <v>72</v>
      </c>
      <c r="B49">
        <v>3</v>
      </c>
      <c r="C49">
        <v>2023</v>
      </c>
      <c r="D49" s="1" t="s">
        <v>37</v>
      </c>
      <c r="E49" s="1" t="s">
        <v>118</v>
      </c>
      <c r="F49" s="8">
        <v>19.600000000000001</v>
      </c>
      <c r="G49" s="8">
        <v>51.3</v>
      </c>
      <c r="H49" s="8">
        <v>58.1</v>
      </c>
    </row>
    <row r="50" spans="1:8" x14ac:dyDescent="0.25">
      <c r="A50" t="s">
        <v>132</v>
      </c>
      <c r="B50">
        <v>5</v>
      </c>
      <c r="C50">
        <v>2023</v>
      </c>
      <c r="D50" s="1" t="s">
        <v>37</v>
      </c>
      <c r="E50" s="1" t="s">
        <v>118</v>
      </c>
      <c r="F50" s="8">
        <v>15.1</v>
      </c>
      <c r="G50" s="8">
        <v>51.7</v>
      </c>
      <c r="H50" s="8">
        <v>58.2</v>
      </c>
    </row>
    <row r="51" spans="1:8" x14ac:dyDescent="0.25">
      <c r="A51" t="s">
        <v>64</v>
      </c>
      <c r="B51">
        <v>7</v>
      </c>
      <c r="C51">
        <v>2023</v>
      </c>
      <c r="D51" s="1" t="s">
        <v>37</v>
      </c>
      <c r="E51" s="1" t="s">
        <v>118</v>
      </c>
      <c r="F51" s="8">
        <v>15</v>
      </c>
      <c r="G51" s="8">
        <v>51.7</v>
      </c>
      <c r="H51" s="8">
        <v>60.2</v>
      </c>
    </row>
    <row r="52" spans="1:8" x14ac:dyDescent="0.25">
      <c r="A52" t="s">
        <v>65</v>
      </c>
      <c r="B52">
        <v>9</v>
      </c>
      <c r="C52">
        <v>2023</v>
      </c>
      <c r="D52" s="1" t="s">
        <v>37</v>
      </c>
      <c r="E52" s="1" t="s">
        <v>118</v>
      </c>
      <c r="F52" s="8">
        <v>14.7</v>
      </c>
      <c r="G52" s="8">
        <v>50.8</v>
      </c>
      <c r="H52" s="8">
        <v>60.2</v>
      </c>
    </row>
    <row r="53" spans="1:8" x14ac:dyDescent="0.25">
      <c r="A53" t="s">
        <v>49</v>
      </c>
      <c r="B53">
        <v>6</v>
      </c>
      <c r="C53">
        <v>2022</v>
      </c>
      <c r="D53" s="1" t="s">
        <v>36</v>
      </c>
      <c r="E53" s="1" t="s">
        <v>118</v>
      </c>
      <c r="F53" s="8">
        <v>23.799999999999997</v>
      </c>
      <c r="G53" s="8">
        <v>51.300000000000004</v>
      </c>
      <c r="H53" s="8">
        <v>48</v>
      </c>
    </row>
    <row r="54" spans="1:8" x14ac:dyDescent="0.25">
      <c r="A54" t="s">
        <v>64</v>
      </c>
      <c r="B54">
        <v>7</v>
      </c>
      <c r="C54">
        <v>2022</v>
      </c>
      <c r="D54" s="1" t="s">
        <v>36</v>
      </c>
      <c r="E54" s="1" t="s">
        <v>118</v>
      </c>
      <c r="F54" s="8">
        <v>25.3</v>
      </c>
      <c r="G54" s="8">
        <v>52.7</v>
      </c>
      <c r="H54" s="8">
        <v>47</v>
      </c>
    </row>
    <row r="55" spans="1:8" x14ac:dyDescent="0.25">
      <c r="A55" t="s">
        <v>65</v>
      </c>
      <c r="B55">
        <v>9</v>
      </c>
      <c r="C55">
        <v>2022</v>
      </c>
      <c r="D55" s="1" t="s">
        <v>36</v>
      </c>
      <c r="E55" s="1" t="s">
        <v>118</v>
      </c>
      <c r="F55" s="8">
        <v>25.2</v>
      </c>
      <c r="G55" s="8">
        <v>52.2</v>
      </c>
      <c r="H55" s="8">
        <v>50.1</v>
      </c>
    </row>
    <row r="56" spans="1:8" x14ac:dyDescent="0.25">
      <c r="A56" t="s">
        <v>67</v>
      </c>
      <c r="B56">
        <v>11</v>
      </c>
      <c r="C56">
        <v>2022</v>
      </c>
      <c r="D56" s="1" t="s">
        <v>36</v>
      </c>
      <c r="E56" s="1" t="s">
        <v>118</v>
      </c>
      <c r="F56" s="8">
        <v>25.3</v>
      </c>
      <c r="G56" s="8">
        <v>52.2</v>
      </c>
      <c r="H56" s="8">
        <v>50.2</v>
      </c>
    </row>
    <row r="57" spans="1:8" x14ac:dyDescent="0.25">
      <c r="A57" t="s">
        <v>70</v>
      </c>
      <c r="B57">
        <v>1</v>
      </c>
      <c r="C57">
        <v>2023</v>
      </c>
      <c r="D57" s="1" t="s">
        <v>36</v>
      </c>
      <c r="E57" s="1" t="s">
        <v>118</v>
      </c>
      <c r="F57" s="8">
        <v>24.9</v>
      </c>
      <c r="G57" s="8">
        <v>52.3</v>
      </c>
      <c r="H57" s="8">
        <v>51.3</v>
      </c>
    </row>
    <row r="58" spans="1:8" x14ac:dyDescent="0.25">
      <c r="A58" t="s">
        <v>72</v>
      </c>
      <c r="B58">
        <v>3</v>
      </c>
      <c r="C58">
        <v>2023</v>
      </c>
      <c r="D58" s="1" t="s">
        <v>36</v>
      </c>
      <c r="E58" s="1" t="s">
        <v>118</v>
      </c>
      <c r="F58" s="8">
        <v>24.9</v>
      </c>
      <c r="G58" s="8">
        <v>52.5</v>
      </c>
      <c r="H58" s="8">
        <v>52.5</v>
      </c>
    </row>
    <row r="59" spans="1:8" x14ac:dyDescent="0.25">
      <c r="A59" t="s">
        <v>132</v>
      </c>
      <c r="B59">
        <v>5</v>
      </c>
      <c r="C59">
        <v>2023</v>
      </c>
      <c r="D59" s="1" t="s">
        <v>36</v>
      </c>
      <c r="E59" s="1" t="s">
        <v>118</v>
      </c>
      <c r="F59" s="8">
        <v>25</v>
      </c>
      <c r="G59" s="8">
        <v>52.5</v>
      </c>
      <c r="H59" s="8">
        <v>53.5</v>
      </c>
    </row>
    <row r="60" spans="1:8" x14ac:dyDescent="0.25">
      <c r="A60" t="s">
        <v>64</v>
      </c>
      <c r="B60">
        <v>7</v>
      </c>
      <c r="C60">
        <v>2023</v>
      </c>
      <c r="D60" s="1" t="s">
        <v>36</v>
      </c>
      <c r="E60" s="1" t="s">
        <v>118</v>
      </c>
      <c r="F60" s="8">
        <v>25</v>
      </c>
      <c r="G60" s="8">
        <v>52</v>
      </c>
      <c r="H60" s="8">
        <v>54.6</v>
      </c>
    </row>
    <row r="61" spans="1:8" x14ac:dyDescent="0.25">
      <c r="A61" t="s">
        <v>65</v>
      </c>
      <c r="B61">
        <v>9</v>
      </c>
      <c r="C61">
        <v>2023</v>
      </c>
      <c r="D61" s="1" t="s">
        <v>36</v>
      </c>
      <c r="E61" s="1" t="s">
        <v>118</v>
      </c>
      <c r="F61" s="8">
        <v>24.9</v>
      </c>
      <c r="G61" s="8">
        <v>51</v>
      </c>
      <c r="H61" s="8">
        <v>54.4</v>
      </c>
    </row>
    <row r="62" spans="1:8" x14ac:dyDescent="0.25">
      <c r="A62" t="s">
        <v>49</v>
      </c>
      <c r="B62">
        <v>6</v>
      </c>
      <c r="C62">
        <v>2022</v>
      </c>
      <c r="D62" s="1" t="s">
        <v>62</v>
      </c>
      <c r="E62" s="1" t="s">
        <v>118</v>
      </c>
      <c r="F62" s="8">
        <v>30.099999999999998</v>
      </c>
      <c r="G62" s="8">
        <v>53.5</v>
      </c>
      <c r="H62" s="8">
        <v>61.199999999999996</v>
      </c>
    </row>
    <row r="63" spans="1:8" x14ac:dyDescent="0.25">
      <c r="A63" t="s">
        <v>64</v>
      </c>
      <c r="B63">
        <v>7</v>
      </c>
      <c r="C63">
        <v>2022</v>
      </c>
      <c r="D63" s="1" t="s">
        <v>62</v>
      </c>
      <c r="E63" s="1" t="s">
        <v>118</v>
      </c>
      <c r="F63" s="8">
        <v>27.8</v>
      </c>
      <c r="G63" s="8">
        <v>51.8</v>
      </c>
      <c r="H63" s="8">
        <v>58.9</v>
      </c>
    </row>
    <row r="64" spans="1:8" x14ac:dyDescent="0.25">
      <c r="A64" t="s">
        <v>65</v>
      </c>
      <c r="B64">
        <v>9</v>
      </c>
      <c r="C64">
        <v>2022</v>
      </c>
      <c r="D64" s="1" t="s">
        <v>62</v>
      </c>
      <c r="E64" s="1" t="s">
        <v>118</v>
      </c>
      <c r="F64" s="149">
        <v>28.5</v>
      </c>
      <c r="G64" s="8">
        <v>45.5</v>
      </c>
      <c r="H64" s="149">
        <v>55.4</v>
      </c>
    </row>
    <row r="65" spans="1:8" x14ac:dyDescent="0.25">
      <c r="A65" t="s">
        <v>67</v>
      </c>
      <c r="B65">
        <v>11</v>
      </c>
      <c r="C65">
        <v>2022</v>
      </c>
      <c r="D65" s="1" t="s">
        <v>62</v>
      </c>
      <c r="E65" s="1" t="s">
        <v>118</v>
      </c>
      <c r="F65" s="8">
        <v>26.4</v>
      </c>
      <c r="G65" s="8">
        <v>49.4</v>
      </c>
      <c r="H65" s="8">
        <v>55.5</v>
      </c>
    </row>
    <row r="66" spans="1:8" x14ac:dyDescent="0.25">
      <c r="A66" t="s">
        <v>70</v>
      </c>
      <c r="B66">
        <v>1</v>
      </c>
      <c r="C66">
        <v>2023</v>
      </c>
      <c r="D66" s="1" t="s">
        <v>62</v>
      </c>
      <c r="E66" s="1" t="s">
        <v>118</v>
      </c>
      <c r="F66" s="8">
        <v>22.8</v>
      </c>
      <c r="G66" s="8">
        <v>49.3</v>
      </c>
      <c r="H66" s="8">
        <v>45.5</v>
      </c>
    </row>
    <row r="67" spans="1:8" x14ac:dyDescent="0.25">
      <c r="A67" t="s">
        <v>72</v>
      </c>
      <c r="B67">
        <v>3</v>
      </c>
      <c r="C67">
        <v>2023</v>
      </c>
      <c r="D67" s="1" t="s">
        <v>62</v>
      </c>
      <c r="E67" s="1" t="s">
        <v>118</v>
      </c>
      <c r="F67" s="8">
        <v>27</v>
      </c>
      <c r="G67" s="8">
        <v>51.4</v>
      </c>
      <c r="H67" s="8">
        <v>62</v>
      </c>
    </row>
    <row r="68" spans="1:8" x14ac:dyDescent="0.25">
      <c r="A68" t="s">
        <v>132</v>
      </c>
      <c r="B68">
        <v>5</v>
      </c>
      <c r="C68">
        <v>2023</v>
      </c>
      <c r="D68" s="1" t="s">
        <v>62</v>
      </c>
      <c r="E68" s="1" t="s">
        <v>118</v>
      </c>
      <c r="F68" s="8">
        <v>27.2</v>
      </c>
      <c r="G68" s="8">
        <v>51</v>
      </c>
      <c r="H68" s="8">
        <v>62.5</v>
      </c>
    </row>
    <row r="69" spans="1:8" x14ac:dyDescent="0.25">
      <c r="A69" t="s">
        <v>64</v>
      </c>
      <c r="B69">
        <v>7</v>
      </c>
      <c r="C69">
        <v>2023</v>
      </c>
      <c r="D69" s="1" t="s">
        <v>62</v>
      </c>
      <c r="E69" s="1" t="s">
        <v>118</v>
      </c>
      <c r="F69" s="8">
        <v>27.3</v>
      </c>
      <c r="G69" s="8">
        <v>50.3</v>
      </c>
      <c r="H69" s="8">
        <v>63.9</v>
      </c>
    </row>
    <row r="70" spans="1:8" x14ac:dyDescent="0.25">
      <c r="A70" t="s">
        <v>65</v>
      </c>
      <c r="B70">
        <v>9</v>
      </c>
      <c r="C70">
        <v>2023</v>
      </c>
      <c r="D70" s="1" t="s">
        <v>62</v>
      </c>
      <c r="E70" s="1" t="s">
        <v>118</v>
      </c>
      <c r="F70" s="8">
        <v>23.5</v>
      </c>
      <c r="G70" s="8">
        <v>47.5</v>
      </c>
      <c r="H70" s="8">
        <v>66.2</v>
      </c>
    </row>
    <row r="71" spans="1:8" x14ac:dyDescent="0.25">
      <c r="A71" t="s">
        <v>49</v>
      </c>
      <c r="B71">
        <v>6</v>
      </c>
      <c r="C71">
        <v>2022</v>
      </c>
      <c r="D71" s="1" t="s">
        <v>61</v>
      </c>
      <c r="E71" s="1" t="s">
        <v>118</v>
      </c>
      <c r="F71" s="8">
        <v>33</v>
      </c>
      <c r="G71" s="8">
        <v>52.300000000000004</v>
      </c>
      <c r="H71" s="8">
        <v>53.2</v>
      </c>
    </row>
    <row r="72" spans="1:8" x14ac:dyDescent="0.25">
      <c r="A72" t="s">
        <v>64</v>
      </c>
      <c r="B72">
        <v>7</v>
      </c>
      <c r="C72">
        <v>2022</v>
      </c>
      <c r="D72" s="1" t="s">
        <v>61</v>
      </c>
      <c r="E72" s="1" t="s">
        <v>118</v>
      </c>
      <c r="F72" s="8">
        <v>31.6</v>
      </c>
      <c r="G72" s="8">
        <v>48.8</v>
      </c>
      <c r="H72" s="8">
        <v>49.4</v>
      </c>
    </row>
    <row r="73" spans="1:8" x14ac:dyDescent="0.25">
      <c r="A73" t="s">
        <v>65</v>
      </c>
      <c r="B73">
        <v>9</v>
      </c>
      <c r="C73">
        <v>2022</v>
      </c>
      <c r="D73" s="1" t="s">
        <v>61</v>
      </c>
      <c r="E73" s="1" t="s">
        <v>118</v>
      </c>
      <c r="F73" s="8">
        <v>26.7</v>
      </c>
      <c r="G73" s="8">
        <v>50</v>
      </c>
      <c r="H73" s="8">
        <v>56.5</v>
      </c>
    </row>
    <row r="74" spans="1:8" x14ac:dyDescent="0.25">
      <c r="A74" t="s">
        <v>67</v>
      </c>
      <c r="B74">
        <v>11</v>
      </c>
      <c r="C74">
        <v>2022</v>
      </c>
      <c r="D74" s="1" t="s">
        <v>61</v>
      </c>
      <c r="E74" s="1" t="s">
        <v>118</v>
      </c>
      <c r="F74" s="8">
        <v>30.5</v>
      </c>
      <c r="G74" s="8">
        <v>49.5</v>
      </c>
      <c r="H74" s="8">
        <v>47</v>
      </c>
    </row>
    <row r="75" spans="1:8" x14ac:dyDescent="0.25">
      <c r="A75" t="s">
        <v>70</v>
      </c>
      <c r="B75">
        <v>1</v>
      </c>
      <c r="C75">
        <v>2023</v>
      </c>
      <c r="D75" s="1" t="s">
        <v>61</v>
      </c>
      <c r="E75" s="1" t="s">
        <v>118</v>
      </c>
      <c r="F75" s="8">
        <v>28.1</v>
      </c>
      <c r="G75" s="8">
        <v>49.7</v>
      </c>
      <c r="H75" s="8">
        <v>47.3</v>
      </c>
    </row>
    <row r="76" spans="1:8" x14ac:dyDescent="0.25">
      <c r="A76" t="s">
        <v>72</v>
      </c>
      <c r="B76">
        <v>3</v>
      </c>
      <c r="C76">
        <v>2023</v>
      </c>
      <c r="D76" s="1" t="s">
        <v>61</v>
      </c>
      <c r="E76" s="1" t="s">
        <v>118</v>
      </c>
      <c r="F76" s="8">
        <v>27.7</v>
      </c>
      <c r="G76" s="8">
        <v>49.6</v>
      </c>
      <c r="H76" s="8">
        <v>49.8</v>
      </c>
    </row>
    <row r="77" spans="1:8" x14ac:dyDescent="0.25">
      <c r="A77" t="s">
        <v>132</v>
      </c>
      <c r="B77">
        <v>5</v>
      </c>
      <c r="C77">
        <v>2023</v>
      </c>
      <c r="D77" s="1" t="s">
        <v>61</v>
      </c>
      <c r="E77" s="1" t="s">
        <v>118</v>
      </c>
      <c r="F77" s="8">
        <v>27.1</v>
      </c>
      <c r="G77" s="8">
        <v>49.8</v>
      </c>
      <c r="H77" s="8">
        <v>49.6</v>
      </c>
    </row>
    <row r="78" spans="1:8" x14ac:dyDescent="0.25">
      <c r="A78" t="s">
        <v>64</v>
      </c>
      <c r="B78">
        <v>7</v>
      </c>
      <c r="C78">
        <v>2023</v>
      </c>
      <c r="D78" s="1" t="s">
        <v>61</v>
      </c>
      <c r="E78" s="1" t="s">
        <v>118</v>
      </c>
      <c r="F78" s="8">
        <v>25.8</v>
      </c>
      <c r="G78" s="8">
        <v>49.6</v>
      </c>
      <c r="H78" s="8">
        <v>51.5</v>
      </c>
    </row>
    <row r="79" spans="1:8" x14ac:dyDescent="0.25">
      <c r="A79" t="s">
        <v>65</v>
      </c>
      <c r="B79">
        <v>9</v>
      </c>
      <c r="C79">
        <v>2023</v>
      </c>
      <c r="D79" s="1" t="s">
        <v>61</v>
      </c>
      <c r="E79" s="1" t="s">
        <v>118</v>
      </c>
      <c r="F79" s="8">
        <v>22</v>
      </c>
      <c r="G79" s="8">
        <v>49.1</v>
      </c>
      <c r="H79" s="8">
        <v>52.1</v>
      </c>
    </row>
    <row r="80" spans="1:8" x14ac:dyDescent="0.25">
      <c r="A80" t="s">
        <v>49</v>
      </c>
      <c r="B80">
        <v>6</v>
      </c>
      <c r="C80">
        <v>2022</v>
      </c>
      <c r="D80" s="1" t="s">
        <v>159</v>
      </c>
      <c r="E80" s="1" t="s">
        <v>118</v>
      </c>
      <c r="F80" s="8">
        <v>30</v>
      </c>
      <c r="G80" s="8">
        <v>53</v>
      </c>
      <c r="H80" s="8">
        <v>51.5</v>
      </c>
    </row>
    <row r="81" spans="1:8" x14ac:dyDescent="0.25">
      <c r="A81" t="s">
        <v>64</v>
      </c>
      <c r="B81">
        <v>7</v>
      </c>
      <c r="C81">
        <v>2022</v>
      </c>
      <c r="D81" s="1" t="s">
        <v>159</v>
      </c>
      <c r="E81" s="1" t="s">
        <v>118</v>
      </c>
      <c r="F81" s="8">
        <v>28.1</v>
      </c>
      <c r="G81" s="8">
        <v>49.7</v>
      </c>
      <c r="H81" s="8">
        <v>48.8</v>
      </c>
    </row>
    <row r="82" spans="1:8" x14ac:dyDescent="0.25">
      <c r="A82" t="s">
        <v>65</v>
      </c>
      <c r="B82">
        <v>9</v>
      </c>
      <c r="C82">
        <v>2022</v>
      </c>
      <c r="D82" s="1" t="s">
        <v>159</v>
      </c>
      <c r="E82" s="1" t="s">
        <v>118</v>
      </c>
      <c r="F82" s="8">
        <v>26.4</v>
      </c>
      <c r="G82" s="8">
        <v>47.1</v>
      </c>
      <c r="H82" s="8">
        <v>49.1</v>
      </c>
    </row>
    <row r="83" spans="1:8" x14ac:dyDescent="0.25">
      <c r="A83" t="s">
        <v>67</v>
      </c>
      <c r="B83">
        <v>11</v>
      </c>
      <c r="C83">
        <v>2022</v>
      </c>
      <c r="D83" s="1" t="s">
        <v>159</v>
      </c>
      <c r="E83" s="1" t="s">
        <v>118</v>
      </c>
      <c r="F83" s="8">
        <v>25.9</v>
      </c>
      <c r="G83" s="8">
        <v>47.4</v>
      </c>
      <c r="H83" s="8">
        <v>49.7</v>
      </c>
    </row>
    <row r="84" spans="1:8" x14ac:dyDescent="0.25">
      <c r="A84" t="s">
        <v>70</v>
      </c>
      <c r="B84">
        <v>1</v>
      </c>
      <c r="C84">
        <v>2023</v>
      </c>
      <c r="D84" s="1" t="s">
        <v>159</v>
      </c>
      <c r="E84" s="1" t="s">
        <v>118</v>
      </c>
      <c r="F84" s="8">
        <v>24.1</v>
      </c>
      <c r="G84" s="8">
        <v>45.8</v>
      </c>
      <c r="H84" s="8">
        <v>49.1</v>
      </c>
    </row>
    <row r="85" spans="1:8" x14ac:dyDescent="0.25">
      <c r="A85" t="s">
        <v>72</v>
      </c>
      <c r="B85">
        <v>3</v>
      </c>
      <c r="C85">
        <v>2023</v>
      </c>
      <c r="D85" s="1" t="s">
        <v>159</v>
      </c>
      <c r="E85" s="1" t="s">
        <v>118</v>
      </c>
      <c r="F85" s="8">
        <v>25.2</v>
      </c>
      <c r="G85" s="8">
        <v>46.8</v>
      </c>
      <c r="H85" s="8">
        <v>49.5</v>
      </c>
    </row>
    <row r="86" spans="1:8" x14ac:dyDescent="0.25">
      <c r="A86" t="s">
        <v>132</v>
      </c>
      <c r="B86">
        <v>5</v>
      </c>
      <c r="C86">
        <v>2023</v>
      </c>
      <c r="D86" s="1" t="s">
        <v>159</v>
      </c>
      <c r="E86" s="1" t="s">
        <v>118</v>
      </c>
      <c r="F86" s="8">
        <v>25.5</v>
      </c>
      <c r="G86" s="8">
        <v>48.1</v>
      </c>
      <c r="H86" s="8">
        <v>48.4</v>
      </c>
    </row>
    <row r="87" spans="1:8" x14ac:dyDescent="0.25">
      <c r="A87" t="s">
        <v>64</v>
      </c>
      <c r="B87">
        <v>7</v>
      </c>
      <c r="C87">
        <v>2023</v>
      </c>
      <c r="D87" s="1" t="s">
        <v>159</v>
      </c>
      <c r="E87" s="1" t="s">
        <v>118</v>
      </c>
      <c r="F87" s="8">
        <v>24.9</v>
      </c>
      <c r="G87" s="8">
        <v>45.8</v>
      </c>
      <c r="H87" s="8">
        <v>49.5</v>
      </c>
    </row>
    <row r="88" spans="1:8" x14ac:dyDescent="0.25">
      <c r="A88" t="s">
        <v>65</v>
      </c>
      <c r="B88">
        <v>9</v>
      </c>
      <c r="C88">
        <v>2023</v>
      </c>
      <c r="D88" s="1" t="s">
        <v>159</v>
      </c>
      <c r="E88" s="1" t="s">
        <v>118</v>
      </c>
      <c r="F88" s="8">
        <v>25.5</v>
      </c>
      <c r="G88" s="8">
        <v>42.4</v>
      </c>
      <c r="H88" s="8">
        <v>50.2</v>
      </c>
    </row>
    <row r="89" spans="1:8" x14ac:dyDescent="0.25">
      <c r="A89" t="s">
        <v>49</v>
      </c>
      <c r="B89">
        <v>6</v>
      </c>
      <c r="C89">
        <v>2022</v>
      </c>
      <c r="D89" s="1" t="s">
        <v>32</v>
      </c>
      <c r="E89" s="1" t="s">
        <v>118</v>
      </c>
      <c r="F89" s="8">
        <v>30.599999999999998</v>
      </c>
      <c r="G89" s="8">
        <v>49.8</v>
      </c>
      <c r="H89" s="8">
        <v>46.800000000000004</v>
      </c>
    </row>
    <row r="90" spans="1:8" x14ac:dyDescent="0.25">
      <c r="A90" t="s">
        <v>64</v>
      </c>
      <c r="B90">
        <v>7</v>
      </c>
      <c r="C90">
        <v>2022</v>
      </c>
      <c r="D90" s="1" t="s">
        <v>32</v>
      </c>
      <c r="E90" s="1" t="s">
        <v>118</v>
      </c>
      <c r="F90" s="8">
        <v>29</v>
      </c>
      <c r="G90" s="8">
        <v>49.4</v>
      </c>
      <c r="H90" s="8">
        <v>46.4</v>
      </c>
    </row>
    <row r="91" spans="1:8" x14ac:dyDescent="0.25">
      <c r="A91" t="s">
        <v>65</v>
      </c>
      <c r="B91">
        <v>9</v>
      </c>
      <c r="C91">
        <v>2022</v>
      </c>
      <c r="D91" s="1" t="s">
        <v>32</v>
      </c>
      <c r="E91" s="1" t="s">
        <v>118</v>
      </c>
      <c r="F91" s="8">
        <v>28.3</v>
      </c>
      <c r="G91" s="8">
        <v>49</v>
      </c>
      <c r="H91" s="8">
        <v>48</v>
      </c>
    </row>
    <row r="92" spans="1:8" x14ac:dyDescent="0.25">
      <c r="A92" t="s">
        <v>67</v>
      </c>
      <c r="B92">
        <v>11</v>
      </c>
      <c r="C92">
        <v>2022</v>
      </c>
      <c r="D92" s="1" t="s">
        <v>32</v>
      </c>
      <c r="E92" s="1" t="s">
        <v>118</v>
      </c>
      <c r="F92" s="8">
        <v>26.7</v>
      </c>
      <c r="G92" s="8">
        <v>48.8</v>
      </c>
      <c r="H92" s="133">
        <v>47.9</v>
      </c>
    </row>
    <row r="93" spans="1:8" x14ac:dyDescent="0.25">
      <c r="A93" t="s">
        <v>70</v>
      </c>
      <c r="B93">
        <v>1</v>
      </c>
      <c r="C93">
        <v>2023</v>
      </c>
      <c r="D93" s="1" t="s">
        <v>32</v>
      </c>
      <c r="E93" s="1" t="s">
        <v>118</v>
      </c>
      <c r="F93" s="8">
        <v>25.4</v>
      </c>
      <c r="G93" s="8">
        <v>49.3</v>
      </c>
      <c r="H93" s="133">
        <v>48.9</v>
      </c>
    </row>
    <row r="94" spans="1:8" x14ac:dyDescent="0.25">
      <c r="A94" t="s">
        <v>72</v>
      </c>
      <c r="B94">
        <v>3</v>
      </c>
      <c r="C94">
        <v>2023</v>
      </c>
      <c r="D94" s="1" t="s">
        <v>32</v>
      </c>
      <c r="E94" s="1" t="s">
        <v>118</v>
      </c>
      <c r="F94" s="8">
        <v>25.3</v>
      </c>
      <c r="G94" s="8">
        <v>49</v>
      </c>
      <c r="H94" s="133">
        <v>50.5</v>
      </c>
    </row>
    <row r="95" spans="1:8" x14ac:dyDescent="0.25">
      <c r="A95" t="s">
        <v>132</v>
      </c>
      <c r="B95">
        <v>5</v>
      </c>
      <c r="C95">
        <v>2023</v>
      </c>
      <c r="D95" s="1" t="s">
        <v>32</v>
      </c>
      <c r="E95" s="1" t="s">
        <v>118</v>
      </c>
      <c r="F95" s="8">
        <v>25.9</v>
      </c>
      <c r="G95" s="8">
        <v>48.9</v>
      </c>
      <c r="H95" s="133">
        <v>50.4</v>
      </c>
    </row>
    <row r="96" spans="1:8" x14ac:dyDescent="0.25">
      <c r="A96" t="s">
        <v>64</v>
      </c>
      <c r="B96">
        <v>7</v>
      </c>
      <c r="C96">
        <v>2023</v>
      </c>
      <c r="D96" s="1" t="s">
        <v>32</v>
      </c>
      <c r="E96" s="1" t="s">
        <v>118</v>
      </c>
      <c r="F96" s="8">
        <v>23.6</v>
      </c>
      <c r="G96" s="8">
        <v>48.5</v>
      </c>
      <c r="H96" s="133">
        <v>50.2</v>
      </c>
    </row>
    <row r="97" spans="1:8" x14ac:dyDescent="0.25">
      <c r="A97" t="s">
        <v>65</v>
      </c>
      <c r="B97">
        <v>9</v>
      </c>
      <c r="C97">
        <v>2023</v>
      </c>
      <c r="D97" s="1" t="s">
        <v>32</v>
      </c>
      <c r="E97" s="1" t="s">
        <v>118</v>
      </c>
      <c r="F97" s="8">
        <v>20.2</v>
      </c>
      <c r="G97" s="8">
        <v>47.8</v>
      </c>
      <c r="H97" s="133">
        <v>52.3</v>
      </c>
    </row>
    <row r="98" spans="1:8" x14ac:dyDescent="0.25">
      <c r="A98" t="s">
        <v>49</v>
      </c>
      <c r="B98">
        <v>6</v>
      </c>
      <c r="C98">
        <v>2022</v>
      </c>
      <c r="D98" s="1" t="s">
        <v>59</v>
      </c>
      <c r="E98" s="1" t="s">
        <v>118</v>
      </c>
      <c r="F98" s="8">
        <v>31.8</v>
      </c>
      <c r="G98" s="8">
        <v>56.2</v>
      </c>
      <c r="H98" s="133">
        <v>54</v>
      </c>
    </row>
    <row r="99" spans="1:8" x14ac:dyDescent="0.25">
      <c r="A99" t="s">
        <v>64</v>
      </c>
      <c r="B99">
        <v>7</v>
      </c>
      <c r="C99">
        <v>2022</v>
      </c>
      <c r="D99" s="1" t="s">
        <v>59</v>
      </c>
      <c r="E99" s="1" t="s">
        <v>118</v>
      </c>
      <c r="F99" s="8">
        <v>28.8</v>
      </c>
      <c r="G99" s="8">
        <v>52.6</v>
      </c>
      <c r="H99" s="133">
        <v>50.7</v>
      </c>
    </row>
    <row r="100" spans="1:8" x14ac:dyDescent="0.25">
      <c r="A100" t="s">
        <v>65</v>
      </c>
      <c r="B100">
        <v>9</v>
      </c>
      <c r="C100">
        <v>2022</v>
      </c>
      <c r="D100" s="1" t="s">
        <v>59</v>
      </c>
      <c r="E100" s="1" t="s">
        <v>118</v>
      </c>
      <c r="F100" s="8">
        <v>27.6</v>
      </c>
      <c r="G100" s="8">
        <v>52</v>
      </c>
      <c r="H100" s="133">
        <v>50.2</v>
      </c>
    </row>
    <row r="101" spans="1:8" x14ac:dyDescent="0.25">
      <c r="A101" t="s">
        <v>67</v>
      </c>
      <c r="B101">
        <v>11</v>
      </c>
      <c r="C101">
        <v>2022</v>
      </c>
      <c r="D101" s="1" t="s">
        <v>59</v>
      </c>
      <c r="E101" s="1" t="s">
        <v>118</v>
      </c>
      <c r="F101" s="8">
        <v>27.4</v>
      </c>
      <c r="G101" s="8">
        <v>52.1</v>
      </c>
      <c r="H101" s="133">
        <v>49.8</v>
      </c>
    </row>
    <row r="102" spans="1:8" x14ac:dyDescent="0.25">
      <c r="A102" t="s">
        <v>70</v>
      </c>
      <c r="B102">
        <v>1</v>
      </c>
      <c r="C102">
        <v>2023</v>
      </c>
      <c r="D102" s="1" t="s">
        <v>59</v>
      </c>
      <c r="E102" s="1" t="s">
        <v>118</v>
      </c>
      <c r="F102" s="8">
        <v>27.2</v>
      </c>
      <c r="G102" s="8">
        <v>51.8</v>
      </c>
      <c r="H102" s="133">
        <v>50.2</v>
      </c>
    </row>
    <row r="103" spans="1:8" x14ac:dyDescent="0.25">
      <c r="A103" t="s">
        <v>72</v>
      </c>
      <c r="B103">
        <v>3</v>
      </c>
      <c r="C103">
        <v>2023</v>
      </c>
      <c r="D103" s="1" t="s">
        <v>59</v>
      </c>
      <c r="E103" s="1" t="s">
        <v>118</v>
      </c>
      <c r="F103" s="8">
        <v>28.5</v>
      </c>
      <c r="G103" s="8">
        <v>52.7</v>
      </c>
      <c r="H103" s="133">
        <v>52.8</v>
      </c>
    </row>
    <row r="104" spans="1:8" x14ac:dyDescent="0.25">
      <c r="A104" t="s">
        <v>132</v>
      </c>
      <c r="B104">
        <v>5</v>
      </c>
      <c r="C104">
        <v>2023</v>
      </c>
      <c r="D104" s="1" t="s">
        <v>59</v>
      </c>
      <c r="E104" s="1" t="s">
        <v>118</v>
      </c>
      <c r="F104" s="8">
        <v>28.6</v>
      </c>
      <c r="G104" s="8">
        <v>49.2</v>
      </c>
      <c r="H104" s="133">
        <v>54.1</v>
      </c>
    </row>
    <row r="105" spans="1:8" x14ac:dyDescent="0.25">
      <c r="A105" t="s">
        <v>64</v>
      </c>
      <c r="B105">
        <v>7</v>
      </c>
      <c r="C105">
        <v>2023</v>
      </c>
      <c r="D105" s="1" t="s">
        <v>59</v>
      </c>
      <c r="E105" s="1" t="s">
        <v>118</v>
      </c>
      <c r="F105" s="8">
        <v>28</v>
      </c>
      <c r="G105" s="8">
        <v>52.9</v>
      </c>
      <c r="H105" s="133">
        <v>54.5</v>
      </c>
    </row>
    <row r="106" spans="1:8" x14ac:dyDescent="0.25">
      <c r="A106" t="s">
        <v>65</v>
      </c>
      <c r="B106">
        <v>9</v>
      </c>
      <c r="C106">
        <v>2023</v>
      </c>
      <c r="D106" s="1" t="s">
        <v>59</v>
      </c>
      <c r="E106" s="1" t="s">
        <v>118</v>
      </c>
      <c r="F106" s="8">
        <v>27.4</v>
      </c>
      <c r="G106" s="8">
        <v>50.6</v>
      </c>
      <c r="H106" s="133">
        <v>54.9</v>
      </c>
    </row>
    <row r="107" spans="1:8" x14ac:dyDescent="0.25">
      <c r="A107" t="s">
        <v>49</v>
      </c>
      <c r="B107">
        <v>6</v>
      </c>
      <c r="C107">
        <v>2022</v>
      </c>
      <c r="D107" s="1" t="s">
        <v>33</v>
      </c>
      <c r="E107" s="1" t="s">
        <v>118</v>
      </c>
      <c r="F107" s="8">
        <v>30</v>
      </c>
      <c r="G107" s="8">
        <v>46.5</v>
      </c>
      <c r="H107" s="133">
        <v>50.5</v>
      </c>
    </row>
    <row r="108" spans="1:8" x14ac:dyDescent="0.25">
      <c r="A108" t="s">
        <v>64</v>
      </c>
      <c r="B108">
        <v>7</v>
      </c>
      <c r="C108">
        <v>2022</v>
      </c>
      <c r="D108" s="1" t="s">
        <v>33</v>
      </c>
      <c r="E108" s="1" t="s">
        <v>118</v>
      </c>
      <c r="F108" s="8">
        <v>29.1</v>
      </c>
      <c r="G108" s="8">
        <v>46.4</v>
      </c>
      <c r="H108" s="133">
        <v>54.1</v>
      </c>
    </row>
    <row r="109" spans="1:8" x14ac:dyDescent="0.25">
      <c r="A109" t="s">
        <v>65</v>
      </c>
      <c r="B109">
        <v>9</v>
      </c>
      <c r="C109">
        <v>2022</v>
      </c>
      <c r="D109" s="1" t="s">
        <v>33</v>
      </c>
      <c r="E109" s="1" t="s">
        <v>118</v>
      </c>
      <c r="F109" s="8">
        <v>31.4</v>
      </c>
      <c r="G109" s="8">
        <v>49.5</v>
      </c>
      <c r="H109" s="133">
        <v>47.2</v>
      </c>
    </row>
    <row r="110" spans="1:8" x14ac:dyDescent="0.25">
      <c r="A110" t="s">
        <v>67</v>
      </c>
      <c r="B110">
        <v>11</v>
      </c>
      <c r="C110">
        <v>2022</v>
      </c>
      <c r="D110" s="1" t="s">
        <v>33</v>
      </c>
      <c r="E110" s="1" t="s">
        <v>118</v>
      </c>
      <c r="F110" s="8">
        <v>27.8</v>
      </c>
      <c r="G110" s="8">
        <v>45.4</v>
      </c>
      <c r="H110" s="133">
        <v>55.6</v>
      </c>
    </row>
    <row r="111" spans="1:8" x14ac:dyDescent="0.25">
      <c r="A111" t="s">
        <v>70</v>
      </c>
      <c r="B111">
        <v>1</v>
      </c>
      <c r="C111">
        <v>2023</v>
      </c>
      <c r="D111" s="1" t="s">
        <v>33</v>
      </c>
      <c r="E111" s="1" t="s">
        <v>118</v>
      </c>
      <c r="F111" s="8">
        <v>27.7</v>
      </c>
      <c r="G111" s="8">
        <v>45.6</v>
      </c>
      <c r="H111" s="133">
        <v>56.1</v>
      </c>
    </row>
    <row r="112" spans="1:8" x14ac:dyDescent="0.25">
      <c r="A112" t="s">
        <v>72</v>
      </c>
      <c r="B112">
        <v>3</v>
      </c>
      <c r="C112">
        <v>2023</v>
      </c>
      <c r="D112" s="1" t="s">
        <v>33</v>
      </c>
      <c r="E112" s="1" t="s">
        <v>118</v>
      </c>
      <c r="F112" s="8">
        <v>27.7</v>
      </c>
      <c r="G112" s="8">
        <v>47.4</v>
      </c>
      <c r="H112" s="133">
        <v>55.5</v>
      </c>
    </row>
    <row r="113" spans="1:8" x14ac:dyDescent="0.25">
      <c r="A113" t="s">
        <v>132</v>
      </c>
      <c r="B113">
        <v>5</v>
      </c>
      <c r="C113">
        <v>2023</v>
      </c>
      <c r="D113" s="1" t="s">
        <v>33</v>
      </c>
      <c r="E113" s="1" t="s">
        <v>118</v>
      </c>
      <c r="F113" s="8">
        <v>27.6</v>
      </c>
      <c r="G113" s="8">
        <v>47.4</v>
      </c>
      <c r="H113" s="133">
        <v>53.8</v>
      </c>
    </row>
    <row r="114" spans="1:8" x14ac:dyDescent="0.25">
      <c r="A114" t="s">
        <v>64</v>
      </c>
      <c r="B114">
        <v>7</v>
      </c>
      <c r="C114">
        <v>2023</v>
      </c>
      <c r="D114" s="1" t="s">
        <v>33</v>
      </c>
      <c r="E114" s="1" t="s">
        <v>118</v>
      </c>
      <c r="F114" s="8">
        <v>27.5</v>
      </c>
      <c r="G114" s="8">
        <v>47</v>
      </c>
      <c r="H114" s="133">
        <v>53.6</v>
      </c>
    </row>
    <row r="115" spans="1:8" x14ac:dyDescent="0.25">
      <c r="A115" t="s">
        <v>65</v>
      </c>
      <c r="B115">
        <v>9</v>
      </c>
      <c r="C115">
        <v>2023</v>
      </c>
      <c r="D115" s="1" t="s">
        <v>33</v>
      </c>
      <c r="E115" s="1" t="s">
        <v>118</v>
      </c>
      <c r="F115" s="8">
        <v>26.9</v>
      </c>
      <c r="G115" s="8">
        <v>45.6</v>
      </c>
      <c r="H115" s="133">
        <v>54.7</v>
      </c>
    </row>
    <row r="116" spans="1:8" x14ac:dyDescent="0.25">
      <c r="A116" t="s">
        <v>64</v>
      </c>
      <c r="B116">
        <v>7</v>
      </c>
      <c r="C116">
        <v>2022</v>
      </c>
      <c r="D116" s="1" t="s">
        <v>31</v>
      </c>
      <c r="E116" s="1" t="s">
        <v>118</v>
      </c>
      <c r="F116" s="8">
        <v>22.1</v>
      </c>
      <c r="G116" s="8">
        <v>49.9</v>
      </c>
      <c r="H116" s="133">
        <v>48</v>
      </c>
    </row>
    <row r="117" spans="1:8" x14ac:dyDescent="0.25">
      <c r="A117" t="s">
        <v>65</v>
      </c>
      <c r="B117">
        <v>9</v>
      </c>
      <c r="C117">
        <v>2022</v>
      </c>
      <c r="D117" s="1" t="s">
        <v>31</v>
      </c>
      <c r="E117" s="1" t="s">
        <v>118</v>
      </c>
      <c r="F117" s="8">
        <v>20.399999999999999</v>
      </c>
      <c r="G117" s="8">
        <v>49.5</v>
      </c>
      <c r="H117" s="133">
        <v>49.5</v>
      </c>
    </row>
    <row r="118" spans="1:8" x14ac:dyDescent="0.25">
      <c r="A118" t="s">
        <v>67</v>
      </c>
      <c r="B118">
        <v>11</v>
      </c>
      <c r="C118">
        <v>2022</v>
      </c>
      <c r="D118" s="1" t="s">
        <v>31</v>
      </c>
      <c r="E118" s="1" t="s">
        <v>118</v>
      </c>
      <c r="F118" s="8">
        <v>20.3</v>
      </c>
      <c r="G118" s="8">
        <v>49.2</v>
      </c>
      <c r="H118" s="133">
        <v>38.6</v>
      </c>
    </row>
    <row r="119" spans="1:8" x14ac:dyDescent="0.25">
      <c r="A119" t="s">
        <v>70</v>
      </c>
      <c r="B119">
        <v>1</v>
      </c>
      <c r="C119">
        <v>2023</v>
      </c>
      <c r="D119" s="1" t="s">
        <v>31</v>
      </c>
      <c r="E119" s="1" t="s">
        <v>118</v>
      </c>
      <c r="F119" s="150">
        <v>29.3</v>
      </c>
      <c r="G119" s="8">
        <v>49.1</v>
      </c>
      <c r="H119" s="133">
        <v>49.6</v>
      </c>
    </row>
    <row r="120" spans="1:8" x14ac:dyDescent="0.25">
      <c r="A120" t="s">
        <v>72</v>
      </c>
      <c r="B120">
        <v>3</v>
      </c>
      <c r="C120">
        <v>2023</v>
      </c>
      <c r="D120" s="1" t="s">
        <v>31</v>
      </c>
      <c r="E120" s="1" t="s">
        <v>118</v>
      </c>
      <c r="F120" s="8">
        <v>20.100000000000001</v>
      </c>
      <c r="G120" s="8">
        <v>49.6</v>
      </c>
      <c r="H120" s="133">
        <v>31.6</v>
      </c>
    </row>
    <row r="121" spans="1:8" x14ac:dyDescent="0.25">
      <c r="A121" t="s">
        <v>132</v>
      </c>
      <c r="B121">
        <v>5</v>
      </c>
      <c r="C121">
        <v>2023</v>
      </c>
      <c r="D121" s="1" t="s">
        <v>31</v>
      </c>
      <c r="E121" s="1" t="s">
        <v>118</v>
      </c>
      <c r="F121" s="8">
        <v>19</v>
      </c>
      <c r="G121" s="8">
        <v>49.5</v>
      </c>
      <c r="H121" s="133">
        <v>51.4</v>
      </c>
    </row>
    <row r="122" spans="1:8" x14ac:dyDescent="0.25">
      <c r="A122" t="s">
        <v>64</v>
      </c>
      <c r="B122">
        <v>7</v>
      </c>
      <c r="C122">
        <v>2023</v>
      </c>
      <c r="D122" s="1" t="s">
        <v>31</v>
      </c>
      <c r="E122" s="1" t="s">
        <v>118</v>
      </c>
      <c r="F122" s="8">
        <v>19.100000000000001</v>
      </c>
      <c r="G122" s="8">
        <v>49.4</v>
      </c>
      <c r="H122" s="133">
        <v>51.5</v>
      </c>
    </row>
    <row r="123" spans="1:8" x14ac:dyDescent="0.25">
      <c r="A123" t="s">
        <v>65</v>
      </c>
      <c r="B123">
        <v>9</v>
      </c>
      <c r="C123">
        <v>2023</v>
      </c>
      <c r="D123" s="1" t="s">
        <v>31</v>
      </c>
      <c r="E123" s="1" t="s">
        <v>118</v>
      </c>
      <c r="F123" s="8">
        <v>17.3</v>
      </c>
      <c r="G123" s="8">
        <v>59.3</v>
      </c>
      <c r="H123" s="133">
        <v>58.5</v>
      </c>
    </row>
    <row r="124" spans="1:8" x14ac:dyDescent="0.25">
      <c r="A124" t="s">
        <v>64</v>
      </c>
      <c r="B124">
        <v>7</v>
      </c>
      <c r="C124">
        <v>2022</v>
      </c>
      <c r="D124" s="1" t="s">
        <v>30</v>
      </c>
      <c r="E124" s="1" t="s">
        <v>118</v>
      </c>
      <c r="F124" s="8">
        <v>25.1</v>
      </c>
      <c r="G124" s="8">
        <v>48.3</v>
      </c>
      <c r="H124" s="133">
        <v>50</v>
      </c>
    </row>
    <row r="125" spans="1:8" x14ac:dyDescent="0.25">
      <c r="A125" t="s">
        <v>65</v>
      </c>
      <c r="B125">
        <v>9</v>
      </c>
      <c r="C125">
        <v>2022</v>
      </c>
      <c r="D125" s="1" t="s">
        <v>30</v>
      </c>
      <c r="E125" s="1" t="s">
        <v>118</v>
      </c>
      <c r="F125" s="8">
        <v>24.5</v>
      </c>
      <c r="G125" s="8">
        <v>47.7</v>
      </c>
      <c r="H125" s="8">
        <v>48.3</v>
      </c>
    </row>
    <row r="126" spans="1:8" x14ac:dyDescent="0.25">
      <c r="A126" t="s">
        <v>67</v>
      </c>
      <c r="B126">
        <v>11</v>
      </c>
      <c r="C126">
        <v>2022</v>
      </c>
      <c r="D126" s="1" t="s">
        <v>30</v>
      </c>
      <c r="E126" s="1" t="s">
        <v>118</v>
      </c>
      <c r="F126" s="8">
        <v>24.9</v>
      </c>
      <c r="G126" s="8">
        <v>49.3</v>
      </c>
      <c r="H126" s="8">
        <v>47</v>
      </c>
    </row>
    <row r="127" spans="1:8" x14ac:dyDescent="0.25">
      <c r="A127" t="s">
        <v>70</v>
      </c>
      <c r="B127">
        <v>1</v>
      </c>
      <c r="C127">
        <v>2023</v>
      </c>
      <c r="D127" s="1" t="s">
        <v>30</v>
      </c>
      <c r="E127" s="1" t="s">
        <v>118</v>
      </c>
      <c r="F127" s="8">
        <v>24.4</v>
      </c>
      <c r="G127" s="8">
        <v>47.3</v>
      </c>
      <c r="H127" s="8">
        <v>47.3</v>
      </c>
    </row>
    <row r="128" spans="1:8" x14ac:dyDescent="0.25">
      <c r="A128" t="s">
        <v>72</v>
      </c>
      <c r="B128">
        <v>3</v>
      </c>
      <c r="C128">
        <v>2023</v>
      </c>
      <c r="D128" s="1" t="s">
        <v>30</v>
      </c>
      <c r="E128" s="1" t="s">
        <v>118</v>
      </c>
      <c r="F128" s="8">
        <v>25.1</v>
      </c>
      <c r="G128" s="8">
        <v>47.7</v>
      </c>
      <c r="H128" s="8">
        <v>49.7</v>
      </c>
    </row>
    <row r="129" spans="1:9" x14ac:dyDescent="0.25">
      <c r="A129" t="s">
        <v>132</v>
      </c>
      <c r="B129">
        <v>5</v>
      </c>
      <c r="C129">
        <v>2023</v>
      </c>
      <c r="D129" s="1" t="s">
        <v>30</v>
      </c>
      <c r="E129" s="1" t="s">
        <v>118</v>
      </c>
      <c r="F129" s="8">
        <v>25.4</v>
      </c>
      <c r="G129" s="8">
        <v>48</v>
      </c>
      <c r="H129" s="8">
        <v>49.9</v>
      </c>
    </row>
    <row r="130" spans="1:9" x14ac:dyDescent="0.25">
      <c r="A130" t="s">
        <v>64</v>
      </c>
      <c r="B130">
        <v>7</v>
      </c>
      <c r="C130">
        <v>2023</v>
      </c>
      <c r="D130" s="1" t="s">
        <v>30</v>
      </c>
      <c r="E130" s="1" t="s">
        <v>118</v>
      </c>
      <c r="F130" s="8">
        <v>24.9</v>
      </c>
      <c r="G130" s="8">
        <v>47.7</v>
      </c>
      <c r="H130" s="8">
        <v>50.1</v>
      </c>
    </row>
    <row r="131" spans="1:9" x14ac:dyDescent="0.25">
      <c r="A131" t="s">
        <v>65</v>
      </c>
      <c r="B131">
        <v>9</v>
      </c>
      <c r="C131">
        <v>2023</v>
      </c>
      <c r="D131" s="1" t="s">
        <v>30</v>
      </c>
      <c r="E131" s="1" t="s">
        <v>118</v>
      </c>
      <c r="F131" s="8">
        <v>25.1</v>
      </c>
      <c r="G131" s="8">
        <v>46.8</v>
      </c>
      <c r="H131" s="8">
        <v>50.5</v>
      </c>
    </row>
    <row r="132" spans="1:9" x14ac:dyDescent="0.25">
      <c r="A132" t="s">
        <v>49</v>
      </c>
      <c r="B132">
        <v>6</v>
      </c>
      <c r="C132">
        <v>2022</v>
      </c>
      <c r="D132" s="1" t="s">
        <v>28</v>
      </c>
      <c r="E132" s="1" t="s">
        <v>118</v>
      </c>
      <c r="F132" s="8">
        <v>20</v>
      </c>
      <c r="G132" s="8">
        <v>53.5</v>
      </c>
      <c r="H132" s="8">
        <v>35.299999999999997</v>
      </c>
    </row>
    <row r="133" spans="1:9" x14ac:dyDescent="0.25">
      <c r="A133" t="s">
        <v>64</v>
      </c>
      <c r="B133">
        <v>7</v>
      </c>
      <c r="C133">
        <v>2022</v>
      </c>
      <c r="D133" s="1" t="s">
        <v>28</v>
      </c>
      <c r="E133" s="1" t="s">
        <v>118</v>
      </c>
      <c r="F133" s="8">
        <v>18.7</v>
      </c>
      <c r="G133" s="8">
        <v>53.1</v>
      </c>
      <c r="H133" s="8">
        <v>34.1</v>
      </c>
    </row>
    <row r="134" spans="1:9" x14ac:dyDescent="0.25">
      <c r="A134" t="s">
        <v>65</v>
      </c>
      <c r="B134">
        <v>9</v>
      </c>
      <c r="C134">
        <v>2022</v>
      </c>
      <c r="D134" s="1" t="s">
        <v>28</v>
      </c>
      <c r="E134" s="1" t="s">
        <v>118</v>
      </c>
      <c r="F134" s="8">
        <v>17.5</v>
      </c>
      <c r="G134" s="8">
        <v>52.2</v>
      </c>
      <c r="H134" s="8">
        <v>33.5</v>
      </c>
    </row>
    <row r="135" spans="1:9" x14ac:dyDescent="0.25">
      <c r="A135" t="s">
        <v>67</v>
      </c>
      <c r="B135">
        <v>11</v>
      </c>
      <c r="C135">
        <v>2022</v>
      </c>
      <c r="D135" s="1" t="s">
        <v>28</v>
      </c>
      <c r="E135" s="1" t="s">
        <v>118</v>
      </c>
      <c r="F135" s="8">
        <v>17</v>
      </c>
      <c r="G135" s="8">
        <v>52.1</v>
      </c>
      <c r="H135" s="8">
        <v>32.700000000000003</v>
      </c>
    </row>
    <row r="136" spans="1:9" x14ac:dyDescent="0.25">
      <c r="A136" t="s">
        <v>70</v>
      </c>
      <c r="B136">
        <v>1</v>
      </c>
      <c r="C136">
        <v>2023</v>
      </c>
      <c r="D136" s="1" t="s">
        <v>28</v>
      </c>
      <c r="E136" s="1" t="s">
        <v>118</v>
      </c>
      <c r="F136" s="8">
        <v>17.399999999999999</v>
      </c>
      <c r="G136" s="8">
        <v>52.7</v>
      </c>
      <c r="H136" s="8">
        <v>34.4</v>
      </c>
    </row>
    <row r="137" spans="1:9" x14ac:dyDescent="0.25">
      <c r="A137" t="s">
        <v>72</v>
      </c>
      <c r="B137">
        <v>3</v>
      </c>
      <c r="C137">
        <v>2023</v>
      </c>
      <c r="D137" s="1" t="s">
        <v>28</v>
      </c>
      <c r="E137" s="1" t="s">
        <v>118</v>
      </c>
      <c r="F137" s="8">
        <v>17.7</v>
      </c>
      <c r="G137" s="8">
        <v>53.1</v>
      </c>
      <c r="H137" s="8">
        <v>36</v>
      </c>
    </row>
    <row r="138" spans="1:9" x14ac:dyDescent="0.25">
      <c r="A138" t="s">
        <v>132</v>
      </c>
      <c r="B138">
        <v>5</v>
      </c>
      <c r="C138">
        <v>2023</v>
      </c>
      <c r="D138" s="1" t="s">
        <v>28</v>
      </c>
      <c r="E138" s="1" t="s">
        <v>118</v>
      </c>
      <c r="F138" s="8">
        <v>17.8</v>
      </c>
      <c r="G138" s="8">
        <v>53.2</v>
      </c>
      <c r="H138" s="8">
        <v>36.799999999999997</v>
      </c>
    </row>
    <row r="139" spans="1:9" x14ac:dyDescent="0.25">
      <c r="A139" t="s">
        <v>64</v>
      </c>
      <c r="B139">
        <v>7</v>
      </c>
      <c r="C139">
        <v>2023</v>
      </c>
      <c r="D139" s="1" t="s">
        <v>28</v>
      </c>
      <c r="E139" s="1" t="s">
        <v>118</v>
      </c>
      <c r="F139" s="8">
        <v>17.399999999999999</v>
      </c>
      <c r="G139" s="8">
        <v>53</v>
      </c>
      <c r="H139" s="8">
        <v>38.4</v>
      </c>
    </row>
    <row r="140" spans="1:9" x14ac:dyDescent="0.25">
      <c r="A140" t="s">
        <v>65</v>
      </c>
      <c r="B140">
        <v>9</v>
      </c>
      <c r="C140">
        <v>2023</v>
      </c>
      <c r="D140" s="1" t="s">
        <v>28</v>
      </c>
      <c r="E140" s="1" t="s">
        <v>118</v>
      </c>
      <c r="F140" s="8">
        <v>16.399999999999999</v>
      </c>
      <c r="G140" s="8">
        <v>51.6</v>
      </c>
      <c r="H140" s="8">
        <v>42.5</v>
      </c>
    </row>
    <row r="141" spans="1:9" x14ac:dyDescent="0.25">
      <c r="A141" t="s">
        <v>49</v>
      </c>
      <c r="B141">
        <v>6</v>
      </c>
      <c r="C141">
        <v>2022</v>
      </c>
      <c r="D141" s="1" t="s">
        <v>29</v>
      </c>
      <c r="E141" s="1" t="s">
        <v>118</v>
      </c>
      <c r="F141" s="8">
        <v>25</v>
      </c>
      <c r="G141" s="8">
        <v>50.9</v>
      </c>
      <c r="H141" s="8">
        <v>47.4</v>
      </c>
    </row>
    <row r="142" spans="1:9" x14ac:dyDescent="0.25">
      <c r="A142" t="s">
        <v>64</v>
      </c>
      <c r="B142">
        <v>7</v>
      </c>
      <c r="C142">
        <v>2022</v>
      </c>
      <c r="D142" s="1" t="s">
        <v>29</v>
      </c>
      <c r="E142" s="1" t="s">
        <v>118</v>
      </c>
      <c r="F142" s="8">
        <v>85.2</v>
      </c>
      <c r="G142" s="8">
        <v>58.4</v>
      </c>
      <c r="H142" s="8">
        <v>63.8</v>
      </c>
    </row>
    <row r="143" spans="1:9" x14ac:dyDescent="0.25">
      <c r="A143" t="s">
        <v>65</v>
      </c>
      <c r="B143">
        <v>9</v>
      </c>
      <c r="C143">
        <v>2022</v>
      </c>
      <c r="D143" s="1" t="s">
        <v>29</v>
      </c>
      <c r="E143" s="1" t="s">
        <v>118</v>
      </c>
      <c r="F143" s="8">
        <v>22.4</v>
      </c>
      <c r="G143" s="8">
        <v>47.7</v>
      </c>
      <c r="H143" s="8">
        <v>46.6</v>
      </c>
    </row>
    <row r="144" spans="1:9" x14ac:dyDescent="0.25">
      <c r="A144" t="s">
        <v>67</v>
      </c>
      <c r="B144">
        <v>11</v>
      </c>
      <c r="C144">
        <v>2022</v>
      </c>
      <c r="D144" s="1" t="s">
        <v>29</v>
      </c>
      <c r="E144" s="1" t="s">
        <v>118</v>
      </c>
      <c r="F144" s="8">
        <v>17.399999999999999</v>
      </c>
      <c r="G144" s="8">
        <v>47.2</v>
      </c>
      <c r="H144" s="8">
        <v>46.4</v>
      </c>
      <c r="I144" t="s">
        <v>68</v>
      </c>
    </row>
    <row r="145" spans="1:9" x14ac:dyDescent="0.25">
      <c r="A145" t="s">
        <v>70</v>
      </c>
      <c r="B145">
        <v>1</v>
      </c>
      <c r="C145">
        <v>2023</v>
      </c>
      <c r="D145" s="1" t="s">
        <v>29</v>
      </c>
      <c r="E145" s="1" t="s">
        <v>118</v>
      </c>
      <c r="F145" s="8">
        <v>14.8</v>
      </c>
      <c r="G145" s="8">
        <v>45</v>
      </c>
      <c r="H145" s="8">
        <v>46.3</v>
      </c>
    </row>
    <row r="146" spans="1:9" x14ac:dyDescent="0.25">
      <c r="A146" t="s">
        <v>72</v>
      </c>
      <c r="B146">
        <v>3</v>
      </c>
      <c r="C146">
        <v>2023</v>
      </c>
      <c r="D146" s="1" t="s">
        <v>29</v>
      </c>
      <c r="E146" s="1" t="s">
        <v>118</v>
      </c>
      <c r="F146" s="8">
        <v>20.8</v>
      </c>
      <c r="G146" s="8">
        <v>43.1</v>
      </c>
      <c r="H146" s="8">
        <v>47.4</v>
      </c>
    </row>
    <row r="147" spans="1:9" x14ac:dyDescent="0.25">
      <c r="A147" t="s">
        <v>132</v>
      </c>
      <c r="B147">
        <v>5</v>
      </c>
      <c r="C147">
        <v>2023</v>
      </c>
      <c r="D147" s="1" t="s">
        <v>29</v>
      </c>
      <c r="E147" s="1" t="s">
        <v>118</v>
      </c>
      <c r="F147" s="8">
        <v>21.6</v>
      </c>
      <c r="G147" s="8">
        <v>42.9</v>
      </c>
      <c r="H147" s="8">
        <v>48.4</v>
      </c>
    </row>
    <row r="148" spans="1:9" x14ac:dyDescent="0.25">
      <c r="A148" t="s">
        <v>64</v>
      </c>
      <c r="B148">
        <v>7</v>
      </c>
      <c r="C148">
        <v>2023</v>
      </c>
      <c r="D148" s="1" t="s">
        <v>29</v>
      </c>
      <c r="E148" s="1" t="s">
        <v>118</v>
      </c>
      <c r="F148" s="8">
        <v>21.4</v>
      </c>
      <c r="G148" s="8">
        <v>43</v>
      </c>
      <c r="H148" s="8">
        <v>49.1</v>
      </c>
    </row>
    <row r="149" spans="1:9" x14ac:dyDescent="0.25">
      <c r="A149" t="s">
        <v>65</v>
      </c>
      <c r="B149">
        <v>9</v>
      </c>
      <c r="C149">
        <v>2023</v>
      </c>
      <c r="D149" s="1" t="s">
        <v>29</v>
      </c>
      <c r="E149" s="1" t="s">
        <v>118</v>
      </c>
      <c r="F149" s="8">
        <v>20.399999999999999</v>
      </c>
      <c r="G149" s="8">
        <v>43.3</v>
      </c>
      <c r="H149" s="8">
        <v>48.3</v>
      </c>
    </row>
    <row r="150" spans="1:9" x14ac:dyDescent="0.25">
      <c r="A150" t="s">
        <v>49</v>
      </c>
      <c r="B150">
        <v>6</v>
      </c>
      <c r="C150">
        <v>2022</v>
      </c>
      <c r="D150" s="1" t="s">
        <v>58</v>
      </c>
      <c r="E150" s="1" t="s">
        <v>119</v>
      </c>
      <c r="F150" s="8">
        <v>35.6</v>
      </c>
      <c r="G150" s="8">
        <v>51.2</v>
      </c>
      <c r="H150" s="8">
        <v>43.6</v>
      </c>
    </row>
    <row r="151" spans="1:9" x14ac:dyDescent="0.25">
      <c r="A151" t="s">
        <v>64</v>
      </c>
      <c r="B151">
        <v>7</v>
      </c>
      <c r="C151">
        <v>2022</v>
      </c>
      <c r="D151" s="1" t="s">
        <v>58</v>
      </c>
      <c r="E151" s="1" t="s">
        <v>119</v>
      </c>
      <c r="F151" s="8">
        <v>32.299999999999997</v>
      </c>
      <c r="G151" s="8">
        <v>48</v>
      </c>
      <c r="H151" s="8">
        <v>39.5</v>
      </c>
    </row>
    <row r="152" spans="1:9" x14ac:dyDescent="0.25">
      <c r="A152" t="s">
        <v>65</v>
      </c>
      <c r="B152">
        <v>9</v>
      </c>
      <c r="C152">
        <v>2022</v>
      </c>
      <c r="D152" s="1" t="s">
        <v>58</v>
      </c>
      <c r="E152" s="1" t="s">
        <v>119</v>
      </c>
      <c r="F152" s="8">
        <v>32.1</v>
      </c>
      <c r="G152" s="8">
        <v>47.9</v>
      </c>
      <c r="H152" s="8">
        <v>45.1</v>
      </c>
    </row>
    <row r="153" spans="1:9" x14ac:dyDescent="0.25">
      <c r="A153" t="s">
        <v>67</v>
      </c>
      <c r="B153">
        <v>11</v>
      </c>
      <c r="C153">
        <v>2022</v>
      </c>
      <c r="D153" s="1" t="s">
        <v>58</v>
      </c>
      <c r="E153" s="1" t="s">
        <v>119</v>
      </c>
      <c r="F153" s="8">
        <v>31.8</v>
      </c>
      <c r="G153" s="8">
        <v>47.4</v>
      </c>
      <c r="H153" s="8">
        <v>40.1</v>
      </c>
    </row>
    <row r="154" spans="1:9" x14ac:dyDescent="0.25">
      <c r="A154" t="s">
        <v>70</v>
      </c>
      <c r="B154">
        <v>1</v>
      </c>
      <c r="C154">
        <v>2023</v>
      </c>
      <c r="D154" s="1" t="s">
        <v>58</v>
      </c>
      <c r="E154" s="1" t="s">
        <v>119</v>
      </c>
      <c r="F154" s="8">
        <v>31.7</v>
      </c>
      <c r="G154" s="8">
        <v>48.8</v>
      </c>
      <c r="H154" s="8">
        <v>41.1</v>
      </c>
    </row>
    <row r="155" spans="1:9" x14ac:dyDescent="0.25">
      <c r="A155" t="s">
        <v>72</v>
      </c>
      <c r="B155">
        <v>3</v>
      </c>
      <c r="C155">
        <v>2023</v>
      </c>
      <c r="D155" s="1" t="s">
        <v>58</v>
      </c>
      <c r="E155" s="1" t="s">
        <v>119</v>
      </c>
      <c r="F155" s="8">
        <v>32.5</v>
      </c>
      <c r="G155" s="8">
        <v>49.8</v>
      </c>
      <c r="H155" s="8">
        <v>43.4</v>
      </c>
      <c r="I155" t="s">
        <v>73</v>
      </c>
    </row>
    <row r="156" spans="1:9" x14ac:dyDescent="0.25">
      <c r="A156" t="s">
        <v>132</v>
      </c>
      <c r="B156">
        <v>5</v>
      </c>
      <c r="C156">
        <v>2023</v>
      </c>
      <c r="D156" s="1" t="s">
        <v>58</v>
      </c>
      <c r="E156" s="1" t="s">
        <v>119</v>
      </c>
      <c r="F156" s="8">
        <v>32.1</v>
      </c>
      <c r="G156" s="8" t="s">
        <v>17</v>
      </c>
      <c r="H156" s="8">
        <v>44</v>
      </c>
      <c r="I156" t="s">
        <v>134</v>
      </c>
    </row>
    <row r="157" spans="1:9" x14ac:dyDescent="0.25">
      <c r="A157" t="s">
        <v>64</v>
      </c>
      <c r="B157">
        <v>7</v>
      </c>
      <c r="C157">
        <v>2023</v>
      </c>
      <c r="D157" s="1" t="s">
        <v>58</v>
      </c>
      <c r="E157" s="1" t="s">
        <v>119</v>
      </c>
      <c r="F157" s="8">
        <v>32</v>
      </c>
      <c r="G157" s="8" t="s">
        <v>17</v>
      </c>
      <c r="H157" s="8">
        <v>45.9</v>
      </c>
      <c r="I157" t="s">
        <v>139</v>
      </c>
    </row>
    <row r="158" spans="1:9" x14ac:dyDescent="0.25">
      <c r="A158" t="s">
        <v>65</v>
      </c>
      <c r="B158">
        <v>9</v>
      </c>
      <c r="C158">
        <v>2023</v>
      </c>
      <c r="D158" s="1" t="s">
        <v>58</v>
      </c>
      <c r="E158" s="1" t="s">
        <v>119</v>
      </c>
      <c r="F158" s="8">
        <v>31</v>
      </c>
      <c r="G158" s="8" t="s">
        <v>17</v>
      </c>
      <c r="H158" s="8">
        <v>46.4</v>
      </c>
    </row>
    <row r="159" spans="1:9" x14ac:dyDescent="0.25">
      <c r="A159" t="s">
        <v>49</v>
      </c>
      <c r="B159">
        <v>6</v>
      </c>
      <c r="C159">
        <v>2022</v>
      </c>
      <c r="D159" s="1" t="s">
        <v>57</v>
      </c>
      <c r="E159" s="1" t="s">
        <v>119</v>
      </c>
      <c r="F159" s="8">
        <v>30.099999999999998</v>
      </c>
      <c r="G159" s="8">
        <v>46.9</v>
      </c>
      <c r="H159" s="8">
        <v>59.199999999999996</v>
      </c>
    </row>
    <row r="160" spans="1:9" x14ac:dyDescent="0.25">
      <c r="A160" t="s">
        <v>64</v>
      </c>
      <c r="B160">
        <v>7</v>
      </c>
      <c r="C160">
        <v>2022</v>
      </c>
      <c r="D160" s="1" t="s">
        <v>57</v>
      </c>
      <c r="E160" s="1" t="s">
        <v>119</v>
      </c>
      <c r="F160" s="8">
        <v>28.2</v>
      </c>
      <c r="G160" s="8">
        <v>44.5</v>
      </c>
      <c r="H160" s="8">
        <v>55.9</v>
      </c>
    </row>
    <row r="161" spans="1:8" x14ac:dyDescent="0.25">
      <c r="A161" t="s">
        <v>65</v>
      </c>
      <c r="B161">
        <v>9</v>
      </c>
      <c r="C161">
        <v>2022</v>
      </c>
      <c r="D161" s="1" t="s">
        <v>57</v>
      </c>
      <c r="E161" s="1" t="s">
        <v>119</v>
      </c>
      <c r="F161" s="8">
        <v>28.6</v>
      </c>
      <c r="G161" s="8">
        <v>42.5</v>
      </c>
      <c r="H161" s="8">
        <v>57.5</v>
      </c>
    </row>
    <row r="162" spans="1:8" x14ac:dyDescent="0.25">
      <c r="A162" t="s">
        <v>67</v>
      </c>
      <c r="B162">
        <v>11</v>
      </c>
      <c r="C162">
        <v>2022</v>
      </c>
      <c r="D162" s="1" t="s">
        <v>57</v>
      </c>
      <c r="E162" s="1" t="s">
        <v>119</v>
      </c>
      <c r="F162" s="8">
        <v>28.5</v>
      </c>
      <c r="G162" s="8">
        <v>43</v>
      </c>
      <c r="H162" s="8">
        <v>58.1</v>
      </c>
    </row>
    <row r="163" spans="1:8" x14ac:dyDescent="0.25">
      <c r="A163" t="s">
        <v>70</v>
      </c>
      <c r="B163">
        <v>1</v>
      </c>
      <c r="C163">
        <v>2023</v>
      </c>
      <c r="D163" s="1" t="s">
        <v>57</v>
      </c>
      <c r="E163" s="1" t="s">
        <v>119</v>
      </c>
      <c r="F163" s="8">
        <v>28.6</v>
      </c>
      <c r="G163" s="8">
        <v>43.6</v>
      </c>
      <c r="H163" s="8">
        <v>58.6</v>
      </c>
    </row>
    <row r="164" spans="1:8" x14ac:dyDescent="0.25">
      <c r="A164" t="s">
        <v>72</v>
      </c>
      <c r="B164">
        <v>3</v>
      </c>
      <c r="C164">
        <v>2023</v>
      </c>
      <c r="D164" s="1" t="s">
        <v>57</v>
      </c>
      <c r="E164" s="1" t="s">
        <v>119</v>
      </c>
      <c r="F164" s="8">
        <v>28.5</v>
      </c>
      <c r="G164" s="8">
        <v>34.200000000000003</v>
      </c>
      <c r="H164" s="8">
        <v>61.1</v>
      </c>
    </row>
    <row r="165" spans="1:8" x14ac:dyDescent="0.25">
      <c r="A165" t="s">
        <v>132</v>
      </c>
      <c r="B165">
        <v>5</v>
      </c>
      <c r="C165">
        <v>2023</v>
      </c>
      <c r="D165" s="1" t="s">
        <v>57</v>
      </c>
      <c r="E165" s="1" t="s">
        <v>119</v>
      </c>
      <c r="F165" s="8">
        <v>28.5</v>
      </c>
      <c r="G165" s="8">
        <v>45.5</v>
      </c>
      <c r="H165" s="8">
        <v>61.6</v>
      </c>
    </row>
    <row r="166" spans="1:8" x14ac:dyDescent="0.25">
      <c r="A166" t="s">
        <v>64</v>
      </c>
      <c r="B166">
        <v>7</v>
      </c>
      <c r="C166">
        <v>2023</v>
      </c>
      <c r="D166" s="1" t="s">
        <v>57</v>
      </c>
      <c r="E166" s="1" t="s">
        <v>119</v>
      </c>
      <c r="F166" s="8">
        <v>27.1</v>
      </c>
      <c r="G166" s="8">
        <v>44.6</v>
      </c>
      <c r="H166" s="8">
        <v>62.1</v>
      </c>
    </row>
    <row r="167" spans="1:8" x14ac:dyDescent="0.25">
      <c r="A167" t="s">
        <v>65</v>
      </c>
      <c r="B167">
        <v>9</v>
      </c>
      <c r="C167">
        <v>2023</v>
      </c>
      <c r="D167" s="1" t="s">
        <v>57</v>
      </c>
      <c r="E167" s="1" t="s">
        <v>119</v>
      </c>
      <c r="F167" s="8">
        <v>26</v>
      </c>
      <c r="G167" s="8">
        <v>45.6</v>
      </c>
      <c r="H167" s="8">
        <v>63.5</v>
      </c>
    </row>
    <row r="168" spans="1:8" x14ac:dyDescent="0.25">
      <c r="A168" t="s">
        <v>64</v>
      </c>
      <c r="B168">
        <v>7</v>
      </c>
      <c r="C168">
        <v>2022</v>
      </c>
      <c r="D168" s="1" t="s">
        <v>56</v>
      </c>
      <c r="E168" s="1" t="s">
        <v>119</v>
      </c>
      <c r="F168" s="8">
        <v>23.9</v>
      </c>
      <c r="G168" s="8">
        <v>47.5</v>
      </c>
      <c r="H168" s="8">
        <v>54.2</v>
      </c>
    </row>
    <row r="169" spans="1:8" x14ac:dyDescent="0.25">
      <c r="A169" t="s">
        <v>65</v>
      </c>
      <c r="B169">
        <v>9</v>
      </c>
      <c r="C169">
        <v>2022</v>
      </c>
      <c r="D169" s="1" t="s">
        <v>56</v>
      </c>
      <c r="E169" s="1" t="s">
        <v>119</v>
      </c>
      <c r="F169" s="8">
        <v>23.7</v>
      </c>
      <c r="G169" s="8">
        <v>45.2</v>
      </c>
      <c r="H169" s="8">
        <v>54.6</v>
      </c>
    </row>
    <row r="170" spans="1:8" x14ac:dyDescent="0.25">
      <c r="A170" t="s">
        <v>67</v>
      </c>
      <c r="B170">
        <v>11</v>
      </c>
      <c r="C170">
        <v>2022</v>
      </c>
      <c r="D170" s="1" t="s">
        <v>56</v>
      </c>
      <c r="E170" s="1" t="s">
        <v>119</v>
      </c>
      <c r="F170" s="8">
        <v>23.5</v>
      </c>
      <c r="G170" s="8">
        <v>45.1</v>
      </c>
      <c r="H170" s="8">
        <v>55.7</v>
      </c>
    </row>
    <row r="171" spans="1:8" x14ac:dyDescent="0.25">
      <c r="A171" t="s">
        <v>70</v>
      </c>
      <c r="B171">
        <v>1</v>
      </c>
      <c r="C171">
        <v>2023</v>
      </c>
      <c r="D171" s="1" t="s">
        <v>56</v>
      </c>
      <c r="E171" s="1" t="s">
        <v>119</v>
      </c>
      <c r="F171" s="8">
        <v>23.5</v>
      </c>
      <c r="G171" s="8">
        <v>45.6</v>
      </c>
      <c r="H171" s="8">
        <v>55.7</v>
      </c>
    </row>
    <row r="172" spans="1:8" x14ac:dyDescent="0.25">
      <c r="A172" t="s">
        <v>72</v>
      </c>
      <c r="B172">
        <v>3</v>
      </c>
      <c r="C172">
        <v>2023</v>
      </c>
      <c r="D172" s="1" t="s">
        <v>56</v>
      </c>
      <c r="E172" s="1" t="s">
        <v>119</v>
      </c>
      <c r="F172" s="8">
        <v>23.5</v>
      </c>
      <c r="G172" s="8">
        <v>47.9</v>
      </c>
      <c r="H172" s="8">
        <v>56.1</v>
      </c>
    </row>
    <row r="173" spans="1:8" x14ac:dyDescent="0.25">
      <c r="A173" t="s">
        <v>132</v>
      </c>
      <c r="B173">
        <v>5</v>
      </c>
      <c r="C173">
        <v>2023</v>
      </c>
      <c r="D173" s="1" t="s">
        <v>56</v>
      </c>
      <c r="E173" s="1" t="s">
        <v>119</v>
      </c>
      <c r="F173" s="8">
        <v>23.7</v>
      </c>
      <c r="G173" s="8">
        <v>47.2</v>
      </c>
      <c r="H173" s="8">
        <v>56.8</v>
      </c>
    </row>
    <row r="174" spans="1:8" x14ac:dyDescent="0.25">
      <c r="A174" t="s">
        <v>64</v>
      </c>
      <c r="B174">
        <v>7</v>
      </c>
      <c r="C174">
        <v>2023</v>
      </c>
      <c r="D174" s="1" t="s">
        <v>56</v>
      </c>
      <c r="E174" s="1" t="s">
        <v>119</v>
      </c>
      <c r="F174" s="8">
        <v>23.5</v>
      </c>
      <c r="G174" s="8">
        <v>45.4</v>
      </c>
      <c r="H174" s="8">
        <v>57.9</v>
      </c>
    </row>
    <row r="175" spans="1:8" x14ac:dyDescent="0.25">
      <c r="A175" t="s">
        <v>65</v>
      </c>
      <c r="B175">
        <v>9</v>
      </c>
      <c r="C175">
        <v>2023</v>
      </c>
      <c r="D175" s="1" t="s">
        <v>56</v>
      </c>
      <c r="E175" s="1" t="s">
        <v>119</v>
      </c>
      <c r="F175" s="8">
        <v>22.7</v>
      </c>
      <c r="G175" s="8">
        <v>45.2</v>
      </c>
      <c r="H175" s="8">
        <v>58.4</v>
      </c>
    </row>
    <row r="176" spans="1:8" x14ac:dyDescent="0.25">
      <c r="A176" t="s">
        <v>49</v>
      </c>
      <c r="B176">
        <v>6</v>
      </c>
      <c r="C176">
        <v>2022</v>
      </c>
      <c r="D176" s="1" t="s">
        <v>20</v>
      </c>
      <c r="E176" s="1" t="s">
        <v>119</v>
      </c>
      <c r="F176" s="8">
        <v>26.2</v>
      </c>
      <c r="G176" s="8">
        <v>48.7</v>
      </c>
      <c r="H176" s="8">
        <v>46.9</v>
      </c>
    </row>
    <row r="177" spans="1:8" x14ac:dyDescent="0.25">
      <c r="A177" t="s">
        <v>64</v>
      </c>
      <c r="B177">
        <v>7</v>
      </c>
      <c r="C177">
        <v>2022</v>
      </c>
      <c r="D177" s="1" t="s">
        <v>20</v>
      </c>
      <c r="E177" s="1" t="s">
        <v>119</v>
      </c>
      <c r="F177" s="8">
        <v>27.5</v>
      </c>
      <c r="G177" s="8">
        <v>51.3</v>
      </c>
      <c r="H177" s="8">
        <v>62.4</v>
      </c>
    </row>
    <row r="178" spans="1:8" x14ac:dyDescent="0.25">
      <c r="A178" t="s">
        <v>65</v>
      </c>
      <c r="B178">
        <v>9</v>
      </c>
      <c r="C178">
        <v>2022</v>
      </c>
      <c r="D178" s="1" t="s">
        <v>20</v>
      </c>
      <c r="E178" s="1" t="s">
        <v>119</v>
      </c>
      <c r="F178" s="8">
        <v>27.2</v>
      </c>
      <c r="G178" s="8">
        <v>50.2</v>
      </c>
      <c r="H178" s="8">
        <v>64.099999999999994</v>
      </c>
    </row>
    <row r="179" spans="1:8" x14ac:dyDescent="0.25">
      <c r="A179" t="s">
        <v>67</v>
      </c>
      <c r="B179">
        <v>11</v>
      </c>
      <c r="C179">
        <v>2022</v>
      </c>
      <c r="D179" s="1" t="s">
        <v>20</v>
      </c>
      <c r="E179" s="1" t="s">
        <v>119</v>
      </c>
      <c r="F179" s="8">
        <v>28</v>
      </c>
      <c r="G179" s="8">
        <v>54.2</v>
      </c>
      <c r="H179" s="8">
        <v>50.1</v>
      </c>
    </row>
    <row r="180" spans="1:8" x14ac:dyDescent="0.25">
      <c r="A180" t="s">
        <v>70</v>
      </c>
      <c r="B180">
        <v>1</v>
      </c>
      <c r="C180">
        <v>2023</v>
      </c>
      <c r="D180" s="1" t="s">
        <v>20</v>
      </c>
      <c r="E180" s="1" t="s">
        <v>119</v>
      </c>
      <c r="F180" s="8">
        <v>26.9</v>
      </c>
      <c r="G180" s="8">
        <v>51.4</v>
      </c>
      <c r="H180" s="8">
        <v>63.1</v>
      </c>
    </row>
    <row r="181" spans="1:8" x14ac:dyDescent="0.25">
      <c r="A181" t="s">
        <v>72</v>
      </c>
      <c r="B181">
        <v>3</v>
      </c>
      <c r="C181">
        <v>2023</v>
      </c>
      <c r="D181" s="1" t="s">
        <v>20</v>
      </c>
      <c r="E181" s="1" t="s">
        <v>119</v>
      </c>
      <c r="F181" s="8">
        <v>26.5</v>
      </c>
      <c r="G181" s="8">
        <v>51.8</v>
      </c>
      <c r="H181" s="8">
        <v>64.599999999999994</v>
      </c>
    </row>
    <row r="182" spans="1:8" x14ac:dyDescent="0.25">
      <c r="A182" t="s">
        <v>132</v>
      </c>
      <c r="B182">
        <v>5</v>
      </c>
      <c r="C182">
        <v>2023</v>
      </c>
      <c r="D182" s="1" t="s">
        <v>20</v>
      </c>
      <c r="E182" s="1" t="s">
        <v>119</v>
      </c>
      <c r="F182" s="8">
        <v>26.5</v>
      </c>
      <c r="G182" s="8">
        <v>21.1</v>
      </c>
      <c r="H182" s="8">
        <v>64.400000000000006</v>
      </c>
    </row>
    <row r="183" spans="1:8" x14ac:dyDescent="0.25">
      <c r="A183" t="s">
        <v>64</v>
      </c>
      <c r="B183">
        <v>7</v>
      </c>
      <c r="C183">
        <v>2023</v>
      </c>
      <c r="D183" s="1" t="s">
        <v>20</v>
      </c>
      <c r="E183" s="1" t="s">
        <v>119</v>
      </c>
      <c r="F183" s="8">
        <v>26.4</v>
      </c>
      <c r="G183" s="8">
        <v>51.3</v>
      </c>
      <c r="H183" s="8">
        <v>65.099999999999994</v>
      </c>
    </row>
    <row r="184" spans="1:8" x14ac:dyDescent="0.25">
      <c r="A184" t="s">
        <v>65</v>
      </c>
      <c r="B184">
        <v>9</v>
      </c>
      <c r="C184">
        <v>2023</v>
      </c>
      <c r="D184" s="1" t="s">
        <v>20</v>
      </c>
      <c r="E184" s="1" t="s">
        <v>119</v>
      </c>
      <c r="F184" s="8">
        <v>25.3</v>
      </c>
      <c r="G184" s="8">
        <v>50.7</v>
      </c>
      <c r="H184" s="8">
        <v>67.599999999999994</v>
      </c>
    </row>
    <row r="185" spans="1:8" x14ac:dyDescent="0.25">
      <c r="A185" t="s">
        <v>49</v>
      </c>
      <c r="B185">
        <v>6</v>
      </c>
      <c r="C185">
        <v>2022</v>
      </c>
      <c r="D185" s="1" t="s">
        <v>24</v>
      </c>
      <c r="E185" s="1" t="s">
        <v>119</v>
      </c>
      <c r="F185" s="8">
        <v>27.900000000000002</v>
      </c>
      <c r="G185" s="8">
        <v>48.699999999999996</v>
      </c>
      <c r="H185" s="8">
        <v>45.9</v>
      </c>
    </row>
    <row r="186" spans="1:8" x14ac:dyDescent="0.25">
      <c r="A186" t="s">
        <v>64</v>
      </c>
      <c r="B186">
        <v>7</v>
      </c>
      <c r="C186">
        <v>2022</v>
      </c>
      <c r="D186" s="1" t="s">
        <v>24</v>
      </c>
      <c r="E186" s="1" t="s">
        <v>119</v>
      </c>
      <c r="F186" s="8">
        <v>27.2</v>
      </c>
      <c r="G186" s="8">
        <v>47.8</v>
      </c>
      <c r="H186" s="8">
        <v>44.9</v>
      </c>
    </row>
    <row r="187" spans="1:8" x14ac:dyDescent="0.25">
      <c r="A187" t="s">
        <v>65</v>
      </c>
      <c r="B187">
        <v>9</v>
      </c>
      <c r="C187">
        <v>2022</v>
      </c>
      <c r="D187" s="1" t="s">
        <v>24</v>
      </c>
      <c r="E187" s="1" t="s">
        <v>119</v>
      </c>
      <c r="F187" s="8">
        <v>26.7</v>
      </c>
      <c r="G187" s="8">
        <v>46.3</v>
      </c>
      <c r="H187" s="8">
        <v>45.9</v>
      </c>
    </row>
    <row r="188" spans="1:8" x14ac:dyDescent="0.25">
      <c r="A188" t="s">
        <v>67</v>
      </c>
      <c r="B188">
        <v>11</v>
      </c>
      <c r="C188">
        <v>2022</v>
      </c>
      <c r="D188" s="1" t="s">
        <v>24</v>
      </c>
      <c r="E188" s="1" t="s">
        <v>119</v>
      </c>
      <c r="F188" s="8">
        <v>26.4</v>
      </c>
      <c r="G188" s="8">
        <v>46</v>
      </c>
      <c r="H188" s="8">
        <v>45.6</v>
      </c>
    </row>
    <row r="189" spans="1:8" x14ac:dyDescent="0.25">
      <c r="A189" t="s">
        <v>70</v>
      </c>
      <c r="B189">
        <v>1</v>
      </c>
      <c r="C189">
        <v>2023</v>
      </c>
      <c r="D189" s="1" t="s">
        <v>24</v>
      </c>
      <c r="E189" s="1" t="s">
        <v>119</v>
      </c>
      <c r="F189" s="8">
        <v>26.4</v>
      </c>
      <c r="G189" s="8">
        <v>45.9</v>
      </c>
      <c r="H189" s="8">
        <v>47.7</v>
      </c>
    </row>
    <row r="190" spans="1:8" x14ac:dyDescent="0.25">
      <c r="A190" t="s">
        <v>72</v>
      </c>
      <c r="B190">
        <v>3</v>
      </c>
      <c r="C190">
        <v>2023</v>
      </c>
      <c r="D190" s="1" t="s">
        <v>24</v>
      </c>
      <c r="E190" s="1" t="s">
        <v>119</v>
      </c>
      <c r="F190" s="8">
        <v>28.4</v>
      </c>
      <c r="G190" s="8">
        <v>47.7</v>
      </c>
      <c r="H190" s="8">
        <v>50</v>
      </c>
    </row>
    <row r="191" spans="1:8" x14ac:dyDescent="0.25">
      <c r="A191" t="s">
        <v>132</v>
      </c>
      <c r="B191">
        <v>5</v>
      </c>
      <c r="C191">
        <v>2023</v>
      </c>
      <c r="D191" s="1" t="s">
        <v>24</v>
      </c>
      <c r="E191" s="1" t="s">
        <v>119</v>
      </c>
      <c r="F191" s="8">
        <v>27.6</v>
      </c>
      <c r="G191" s="8">
        <v>47.1</v>
      </c>
      <c r="H191" s="8">
        <v>51.1</v>
      </c>
    </row>
    <row r="192" spans="1:8" x14ac:dyDescent="0.25">
      <c r="A192" t="s">
        <v>64</v>
      </c>
      <c r="B192">
        <v>7</v>
      </c>
      <c r="C192">
        <v>2023</v>
      </c>
      <c r="D192" s="1" t="s">
        <v>24</v>
      </c>
      <c r="E192" s="1" t="s">
        <v>119</v>
      </c>
      <c r="F192" s="8">
        <v>27.8</v>
      </c>
      <c r="G192" s="8">
        <v>48</v>
      </c>
      <c r="H192" s="8">
        <v>52.3</v>
      </c>
    </row>
    <row r="193" spans="1:8" x14ac:dyDescent="0.25">
      <c r="A193" t="s">
        <v>65</v>
      </c>
      <c r="B193">
        <v>9</v>
      </c>
      <c r="C193">
        <v>2023</v>
      </c>
      <c r="D193" s="1" t="s">
        <v>24</v>
      </c>
      <c r="E193" s="1" t="s">
        <v>119</v>
      </c>
      <c r="F193" s="8">
        <v>27.4</v>
      </c>
      <c r="G193" s="8">
        <v>48</v>
      </c>
      <c r="H193" s="8">
        <v>52.6</v>
      </c>
    </row>
    <row r="194" spans="1:8" x14ac:dyDescent="0.25">
      <c r="A194" t="s">
        <v>49</v>
      </c>
      <c r="B194">
        <v>6</v>
      </c>
      <c r="C194">
        <v>2022</v>
      </c>
      <c r="D194" s="1" t="s">
        <v>23</v>
      </c>
      <c r="E194" s="1" t="s">
        <v>119</v>
      </c>
      <c r="F194" s="8">
        <v>24.6</v>
      </c>
      <c r="G194" s="8">
        <v>49.2</v>
      </c>
      <c r="H194" s="8">
        <v>42.4</v>
      </c>
    </row>
    <row r="195" spans="1:8" x14ac:dyDescent="0.25">
      <c r="A195" t="s">
        <v>64</v>
      </c>
      <c r="B195">
        <v>7</v>
      </c>
      <c r="C195">
        <v>2022</v>
      </c>
      <c r="D195" s="1" t="s">
        <v>23</v>
      </c>
      <c r="E195" s="1" t="s">
        <v>119</v>
      </c>
      <c r="F195" s="8">
        <v>26.4</v>
      </c>
      <c r="G195" s="8">
        <v>48.7</v>
      </c>
      <c r="H195" s="8">
        <v>39.299999999999997</v>
      </c>
    </row>
    <row r="196" spans="1:8" x14ac:dyDescent="0.25">
      <c r="A196" t="s">
        <v>65</v>
      </c>
      <c r="B196">
        <v>9</v>
      </c>
      <c r="C196">
        <v>2022</v>
      </c>
      <c r="D196" s="1" t="s">
        <v>23</v>
      </c>
      <c r="E196" s="1" t="s">
        <v>119</v>
      </c>
      <c r="F196" s="8">
        <v>25.9</v>
      </c>
      <c r="G196" s="8">
        <v>48.5</v>
      </c>
      <c r="H196" s="8">
        <v>42.1</v>
      </c>
    </row>
    <row r="197" spans="1:8" x14ac:dyDescent="0.25">
      <c r="A197" t="s">
        <v>67</v>
      </c>
      <c r="B197">
        <v>11</v>
      </c>
      <c r="C197">
        <v>2022</v>
      </c>
      <c r="D197" s="1" t="s">
        <v>23</v>
      </c>
      <c r="E197" s="1" t="s">
        <v>119</v>
      </c>
      <c r="F197" s="8">
        <v>24.5</v>
      </c>
      <c r="G197" s="8">
        <v>48.4</v>
      </c>
      <c r="H197" s="8">
        <v>41.3</v>
      </c>
    </row>
    <row r="198" spans="1:8" x14ac:dyDescent="0.25">
      <c r="A198" t="s">
        <v>70</v>
      </c>
      <c r="B198">
        <v>1</v>
      </c>
      <c r="C198">
        <v>2023</v>
      </c>
      <c r="D198" s="1" t="s">
        <v>23</v>
      </c>
      <c r="E198" s="1" t="s">
        <v>119</v>
      </c>
      <c r="F198" s="8">
        <v>24.8</v>
      </c>
      <c r="G198" s="8">
        <v>48.4</v>
      </c>
      <c r="H198" s="8">
        <v>43.8</v>
      </c>
    </row>
    <row r="199" spans="1:8" x14ac:dyDescent="0.25">
      <c r="A199" t="s">
        <v>72</v>
      </c>
      <c r="B199">
        <v>3</v>
      </c>
      <c r="C199">
        <v>2023</v>
      </c>
      <c r="D199" s="1" t="s">
        <v>23</v>
      </c>
      <c r="E199" s="1" t="s">
        <v>119</v>
      </c>
      <c r="F199" s="8">
        <v>26.1</v>
      </c>
      <c r="G199" s="8">
        <v>48.4</v>
      </c>
      <c r="H199" s="8">
        <v>45.1</v>
      </c>
    </row>
    <row r="200" spans="1:8" x14ac:dyDescent="0.25">
      <c r="A200" t="s">
        <v>132</v>
      </c>
      <c r="B200">
        <v>5</v>
      </c>
      <c r="C200">
        <v>2023</v>
      </c>
      <c r="D200" s="1" t="s">
        <v>23</v>
      </c>
      <c r="E200" s="1" t="s">
        <v>119</v>
      </c>
      <c r="F200" s="8">
        <v>24.2</v>
      </c>
      <c r="G200" s="8">
        <v>47.7</v>
      </c>
      <c r="H200" s="8">
        <v>44.6</v>
      </c>
    </row>
    <row r="201" spans="1:8" x14ac:dyDescent="0.25">
      <c r="A201" t="s">
        <v>64</v>
      </c>
      <c r="B201">
        <v>7</v>
      </c>
      <c r="C201">
        <v>2023</v>
      </c>
      <c r="D201" s="1" t="s">
        <v>23</v>
      </c>
      <c r="E201" s="1" t="s">
        <v>119</v>
      </c>
      <c r="F201" s="8">
        <v>24.8</v>
      </c>
      <c r="G201" s="8">
        <v>47.8</v>
      </c>
      <c r="H201" s="8">
        <v>44.8</v>
      </c>
    </row>
    <row r="202" spans="1:8" x14ac:dyDescent="0.25">
      <c r="A202" t="s">
        <v>65</v>
      </c>
      <c r="B202">
        <v>9</v>
      </c>
      <c r="C202">
        <v>2023</v>
      </c>
      <c r="D202" s="1" t="s">
        <v>23</v>
      </c>
      <c r="E202" s="1" t="s">
        <v>119</v>
      </c>
      <c r="F202" s="8">
        <v>22.4</v>
      </c>
      <c r="G202" s="8">
        <v>46.1</v>
      </c>
      <c r="H202" s="8">
        <v>45.9</v>
      </c>
    </row>
    <row r="203" spans="1:8" x14ac:dyDescent="0.25">
      <c r="A203" t="s">
        <v>49</v>
      </c>
      <c r="B203">
        <v>6</v>
      </c>
      <c r="C203">
        <v>2022</v>
      </c>
      <c r="D203" s="1" t="s">
        <v>22</v>
      </c>
      <c r="E203" s="1" t="s">
        <v>119</v>
      </c>
      <c r="F203" s="8">
        <v>23.2</v>
      </c>
      <c r="G203" s="8">
        <v>56.599999999999994</v>
      </c>
      <c r="H203" s="8">
        <v>42.9</v>
      </c>
    </row>
    <row r="204" spans="1:8" x14ac:dyDescent="0.25">
      <c r="A204" t="s">
        <v>64</v>
      </c>
      <c r="B204">
        <v>7</v>
      </c>
      <c r="C204">
        <v>2022</v>
      </c>
      <c r="D204" s="1" t="s">
        <v>22</v>
      </c>
      <c r="E204" s="1" t="s">
        <v>119</v>
      </c>
      <c r="F204" s="8">
        <v>23</v>
      </c>
      <c r="G204" s="8">
        <v>55.7</v>
      </c>
      <c r="H204" s="8">
        <v>40.5</v>
      </c>
    </row>
    <row r="205" spans="1:8" x14ac:dyDescent="0.25">
      <c r="A205" t="s">
        <v>65</v>
      </c>
      <c r="B205">
        <v>9</v>
      </c>
      <c r="C205">
        <v>2022</v>
      </c>
      <c r="D205" s="1" t="s">
        <v>22</v>
      </c>
      <c r="E205" s="1" t="s">
        <v>119</v>
      </c>
      <c r="F205" s="8">
        <v>22.6</v>
      </c>
      <c r="G205" s="8">
        <v>55.1</v>
      </c>
      <c r="H205" s="8">
        <v>40</v>
      </c>
    </row>
    <row r="206" spans="1:8" x14ac:dyDescent="0.25">
      <c r="A206" t="s">
        <v>67</v>
      </c>
      <c r="B206">
        <v>11</v>
      </c>
      <c r="C206">
        <v>2022</v>
      </c>
      <c r="D206" s="1" t="s">
        <v>22</v>
      </c>
      <c r="E206" s="1" t="s">
        <v>119</v>
      </c>
      <c r="F206" s="8">
        <v>23.2</v>
      </c>
      <c r="G206" s="8">
        <v>54.7</v>
      </c>
      <c r="H206" s="8">
        <v>39.299999999999997</v>
      </c>
    </row>
    <row r="207" spans="1:8" x14ac:dyDescent="0.25">
      <c r="A207" t="s">
        <v>70</v>
      </c>
      <c r="B207">
        <v>1</v>
      </c>
      <c r="C207">
        <v>2023</v>
      </c>
      <c r="D207" s="1" t="s">
        <v>22</v>
      </c>
      <c r="E207" s="1" t="s">
        <v>119</v>
      </c>
      <c r="F207" s="8">
        <v>22.2</v>
      </c>
      <c r="G207" s="8">
        <v>54.9</v>
      </c>
      <c r="H207" s="8">
        <v>41.9</v>
      </c>
    </row>
    <row r="208" spans="1:8" x14ac:dyDescent="0.25">
      <c r="A208" t="s">
        <v>72</v>
      </c>
      <c r="B208">
        <v>3</v>
      </c>
      <c r="C208">
        <v>2023</v>
      </c>
      <c r="D208" s="1" t="s">
        <v>22</v>
      </c>
      <c r="E208" s="1" t="s">
        <v>119</v>
      </c>
      <c r="F208" s="8">
        <v>22</v>
      </c>
      <c r="G208" s="8">
        <v>55.8</v>
      </c>
      <c r="H208" s="8">
        <v>45.1</v>
      </c>
    </row>
    <row r="209" spans="1:9" x14ac:dyDescent="0.25">
      <c r="A209" t="s">
        <v>132</v>
      </c>
      <c r="B209">
        <v>5</v>
      </c>
      <c r="C209">
        <v>2023</v>
      </c>
      <c r="D209" s="1" t="s">
        <v>22</v>
      </c>
      <c r="E209" s="1" t="s">
        <v>119</v>
      </c>
      <c r="F209" s="8">
        <v>22.6</v>
      </c>
      <c r="G209" s="8">
        <v>55.5</v>
      </c>
      <c r="H209" s="8">
        <v>46.7</v>
      </c>
    </row>
    <row r="210" spans="1:9" x14ac:dyDescent="0.25">
      <c r="A210" t="s">
        <v>64</v>
      </c>
      <c r="B210">
        <v>7</v>
      </c>
      <c r="C210">
        <v>2023</v>
      </c>
      <c r="D210" s="1" t="s">
        <v>22</v>
      </c>
      <c r="E210" s="1" t="s">
        <v>119</v>
      </c>
      <c r="F210" s="8">
        <v>21.7</v>
      </c>
      <c r="G210" s="8">
        <v>55.1</v>
      </c>
      <c r="H210" s="8">
        <v>49.6</v>
      </c>
      <c r="I210" t="s">
        <v>160</v>
      </c>
    </row>
    <row r="211" spans="1:9" x14ac:dyDescent="0.25">
      <c r="A211" t="s">
        <v>65</v>
      </c>
      <c r="B211">
        <v>9</v>
      </c>
      <c r="C211">
        <v>2023</v>
      </c>
      <c r="D211" s="1" t="s">
        <v>22</v>
      </c>
      <c r="E211" s="1" t="s">
        <v>119</v>
      </c>
      <c r="F211" s="8">
        <v>22.4</v>
      </c>
      <c r="G211" s="8">
        <v>50.8</v>
      </c>
      <c r="H211" s="8">
        <v>51.1</v>
      </c>
    </row>
    <row r="212" spans="1:9" x14ac:dyDescent="0.25">
      <c r="A212" t="s">
        <v>49</v>
      </c>
      <c r="B212">
        <v>6</v>
      </c>
      <c r="C212">
        <v>2022</v>
      </c>
      <c r="D212" s="1" t="s">
        <v>21</v>
      </c>
      <c r="E212" s="1" t="s">
        <v>119</v>
      </c>
      <c r="F212" s="8">
        <v>30.6</v>
      </c>
      <c r="G212" s="8">
        <v>58.2</v>
      </c>
      <c r="H212" s="8">
        <v>51.9</v>
      </c>
    </row>
    <row r="213" spans="1:9" x14ac:dyDescent="0.25">
      <c r="A213" t="s">
        <v>64</v>
      </c>
      <c r="B213">
        <v>7</v>
      </c>
      <c r="C213">
        <v>2022</v>
      </c>
      <c r="D213" s="1" t="s">
        <v>21</v>
      </c>
      <c r="E213" s="1" t="s">
        <v>119</v>
      </c>
      <c r="F213" s="8">
        <v>28.2</v>
      </c>
      <c r="G213" s="8">
        <v>55.1</v>
      </c>
      <c r="H213" s="8">
        <v>48.7</v>
      </c>
    </row>
    <row r="214" spans="1:9" x14ac:dyDescent="0.25">
      <c r="A214" t="s">
        <v>65</v>
      </c>
      <c r="B214">
        <v>9</v>
      </c>
      <c r="C214">
        <v>2022</v>
      </c>
      <c r="D214" s="1" t="s">
        <v>21</v>
      </c>
      <c r="E214" s="1" t="s">
        <v>119</v>
      </c>
      <c r="F214" s="8">
        <v>28.2</v>
      </c>
      <c r="G214" s="8">
        <v>53.6</v>
      </c>
      <c r="H214" s="8">
        <v>50</v>
      </c>
    </row>
    <row r="215" spans="1:9" x14ac:dyDescent="0.25">
      <c r="A215" t="s">
        <v>67</v>
      </c>
      <c r="B215">
        <v>11</v>
      </c>
      <c r="C215">
        <v>2022</v>
      </c>
      <c r="D215" s="1" t="s">
        <v>21</v>
      </c>
      <c r="E215" s="1" t="s">
        <v>119</v>
      </c>
      <c r="F215" s="8">
        <v>27.3</v>
      </c>
      <c r="G215" s="8">
        <v>49.2</v>
      </c>
      <c r="H215" s="8">
        <v>63.8</v>
      </c>
    </row>
    <row r="216" spans="1:9" x14ac:dyDescent="0.25">
      <c r="A216" t="s">
        <v>70</v>
      </c>
      <c r="B216">
        <v>1</v>
      </c>
      <c r="C216">
        <v>2023</v>
      </c>
      <c r="D216" s="1" t="s">
        <v>21</v>
      </c>
      <c r="E216" s="1" t="s">
        <v>119</v>
      </c>
      <c r="F216" s="8">
        <v>28</v>
      </c>
      <c r="G216" s="8">
        <v>53.7</v>
      </c>
      <c r="H216" s="8">
        <v>51.1</v>
      </c>
    </row>
    <row r="217" spans="1:9" x14ac:dyDescent="0.25">
      <c r="A217" t="s">
        <v>72</v>
      </c>
      <c r="B217">
        <v>3</v>
      </c>
      <c r="C217">
        <v>2023</v>
      </c>
      <c r="D217" s="1" t="s">
        <v>21</v>
      </c>
      <c r="E217" s="1" t="s">
        <v>119</v>
      </c>
      <c r="F217" s="8">
        <v>27.9</v>
      </c>
      <c r="G217" s="8">
        <v>56.3</v>
      </c>
      <c r="H217" s="8">
        <v>52.2</v>
      </c>
    </row>
    <row r="218" spans="1:9" x14ac:dyDescent="0.25">
      <c r="A218" t="s">
        <v>132</v>
      </c>
      <c r="B218">
        <v>5</v>
      </c>
      <c r="C218">
        <v>2023</v>
      </c>
      <c r="D218" s="1" t="s">
        <v>21</v>
      </c>
      <c r="E218" s="1" t="s">
        <v>119</v>
      </c>
      <c r="F218" s="8">
        <v>27.7</v>
      </c>
      <c r="G218" s="8">
        <v>56.2</v>
      </c>
      <c r="H218" s="8">
        <v>32.5</v>
      </c>
    </row>
    <row r="219" spans="1:9" x14ac:dyDescent="0.25">
      <c r="A219" t="s">
        <v>64</v>
      </c>
      <c r="B219">
        <v>7</v>
      </c>
      <c r="C219">
        <v>2023</v>
      </c>
      <c r="D219" s="1" t="s">
        <v>21</v>
      </c>
      <c r="E219" s="1" t="s">
        <v>119</v>
      </c>
      <c r="F219" s="8">
        <v>27.8</v>
      </c>
      <c r="G219" s="8">
        <v>57.8</v>
      </c>
      <c r="H219" s="8">
        <v>54.1</v>
      </c>
    </row>
    <row r="220" spans="1:9" x14ac:dyDescent="0.25">
      <c r="A220" t="s">
        <v>65</v>
      </c>
      <c r="B220">
        <v>9</v>
      </c>
      <c r="C220">
        <v>2023</v>
      </c>
      <c r="D220" s="1" t="s">
        <v>21</v>
      </c>
      <c r="E220" s="1" t="s">
        <v>119</v>
      </c>
      <c r="F220" s="8">
        <v>28</v>
      </c>
      <c r="G220" s="8">
        <v>57.3</v>
      </c>
      <c r="H220" s="8">
        <v>56.1</v>
      </c>
    </row>
    <row r="221" spans="1:9" x14ac:dyDescent="0.25">
      <c r="A221" t="s">
        <v>49</v>
      </c>
      <c r="B221">
        <v>6</v>
      </c>
      <c r="C221">
        <v>2022</v>
      </c>
      <c r="D221" s="1" t="s">
        <v>19</v>
      </c>
      <c r="E221" s="1" t="s">
        <v>119</v>
      </c>
      <c r="F221" s="8">
        <v>28.499999999999996</v>
      </c>
      <c r="G221" s="8">
        <v>51</v>
      </c>
      <c r="H221" s="8">
        <v>48.199999999999996</v>
      </c>
    </row>
    <row r="222" spans="1:9" x14ac:dyDescent="0.25">
      <c r="A222" t="s">
        <v>64</v>
      </c>
      <c r="B222">
        <v>7</v>
      </c>
      <c r="C222">
        <v>2022</v>
      </c>
      <c r="D222" s="1" t="s">
        <v>19</v>
      </c>
      <c r="E222" s="1" t="s">
        <v>119</v>
      </c>
      <c r="F222" s="8">
        <v>25.6</v>
      </c>
      <c r="G222" s="8">
        <v>49.1</v>
      </c>
      <c r="H222" s="8">
        <v>45.3</v>
      </c>
    </row>
    <row r="223" spans="1:9" x14ac:dyDescent="0.25">
      <c r="A223" t="s">
        <v>65</v>
      </c>
      <c r="B223">
        <v>9</v>
      </c>
      <c r="C223">
        <v>2022</v>
      </c>
      <c r="D223" s="1" t="s">
        <v>19</v>
      </c>
      <c r="E223" s="1" t="s">
        <v>119</v>
      </c>
      <c r="F223" s="8">
        <v>25.1</v>
      </c>
      <c r="G223" s="8">
        <v>50.1</v>
      </c>
      <c r="H223" s="8">
        <v>44.5</v>
      </c>
    </row>
    <row r="224" spans="1:9" x14ac:dyDescent="0.25">
      <c r="A224" t="s">
        <v>67</v>
      </c>
      <c r="B224">
        <v>11</v>
      </c>
      <c r="C224">
        <v>2022</v>
      </c>
      <c r="D224" s="1" t="s">
        <v>19</v>
      </c>
      <c r="E224" s="1" t="s">
        <v>119</v>
      </c>
      <c r="F224" s="8">
        <v>25.1</v>
      </c>
      <c r="G224" s="8">
        <v>50.2</v>
      </c>
      <c r="H224" s="8">
        <v>43.4</v>
      </c>
    </row>
    <row r="225" spans="1:8" x14ac:dyDescent="0.25">
      <c r="A225" t="s">
        <v>70</v>
      </c>
      <c r="B225">
        <v>1</v>
      </c>
      <c r="C225">
        <v>2023</v>
      </c>
      <c r="D225" s="1" t="s">
        <v>19</v>
      </c>
      <c r="E225" s="1" t="s">
        <v>119</v>
      </c>
      <c r="F225" s="8">
        <v>24.8</v>
      </c>
      <c r="G225" s="8">
        <v>50.8</v>
      </c>
      <c r="H225" s="8">
        <v>45.8</v>
      </c>
    </row>
    <row r="226" spans="1:8" x14ac:dyDescent="0.25">
      <c r="A226" t="s">
        <v>72</v>
      </c>
      <c r="B226">
        <v>3</v>
      </c>
      <c r="C226">
        <v>2023</v>
      </c>
      <c r="D226" s="1" t="s">
        <v>19</v>
      </c>
      <c r="E226" s="1" t="s">
        <v>119</v>
      </c>
      <c r="F226" s="8">
        <v>26</v>
      </c>
      <c r="G226" s="8">
        <v>51.9</v>
      </c>
      <c r="H226" s="8">
        <v>49.4</v>
      </c>
    </row>
    <row r="227" spans="1:8" x14ac:dyDescent="0.25">
      <c r="A227" t="s">
        <v>132</v>
      </c>
      <c r="B227">
        <v>5</v>
      </c>
      <c r="C227">
        <v>2023</v>
      </c>
      <c r="D227" s="1" t="s">
        <v>19</v>
      </c>
      <c r="E227" s="1" t="s">
        <v>119</v>
      </c>
      <c r="F227" s="8">
        <v>25.6</v>
      </c>
      <c r="G227" s="8">
        <v>52</v>
      </c>
      <c r="H227" s="8">
        <v>49.6</v>
      </c>
    </row>
    <row r="228" spans="1:8" x14ac:dyDescent="0.25">
      <c r="A228" t="s">
        <v>64</v>
      </c>
      <c r="B228">
        <v>7</v>
      </c>
      <c r="C228">
        <v>2023</v>
      </c>
      <c r="D228" s="1" t="s">
        <v>19</v>
      </c>
      <c r="E228" s="1" t="s">
        <v>119</v>
      </c>
      <c r="F228" s="8">
        <v>25.4</v>
      </c>
      <c r="G228" s="8">
        <v>51.4</v>
      </c>
      <c r="H228" s="8">
        <v>50.5</v>
      </c>
    </row>
    <row r="229" spans="1:8" x14ac:dyDescent="0.25">
      <c r="A229" t="s">
        <v>65</v>
      </c>
      <c r="B229">
        <v>9</v>
      </c>
      <c r="C229">
        <v>2023</v>
      </c>
      <c r="D229" s="1" t="s">
        <v>19</v>
      </c>
      <c r="E229" s="1" t="s">
        <v>119</v>
      </c>
      <c r="F229" s="8">
        <v>24.8</v>
      </c>
      <c r="G229" s="8">
        <v>50</v>
      </c>
      <c r="H229" s="8">
        <v>50.2</v>
      </c>
    </row>
    <row r="230" spans="1:8" x14ac:dyDescent="0.25">
      <c r="A230" t="s">
        <v>49</v>
      </c>
      <c r="B230">
        <v>6</v>
      </c>
      <c r="C230">
        <v>2022</v>
      </c>
      <c r="D230" s="1" t="s">
        <v>54</v>
      </c>
      <c r="E230" s="1" t="s">
        <v>119</v>
      </c>
      <c r="F230" s="8">
        <v>33.300000000000004</v>
      </c>
      <c r="G230" s="8">
        <v>62.4</v>
      </c>
      <c r="H230" s="8">
        <v>60.4</v>
      </c>
    </row>
    <row r="231" spans="1:8" x14ac:dyDescent="0.25">
      <c r="A231" t="s">
        <v>64</v>
      </c>
      <c r="B231">
        <v>7</v>
      </c>
      <c r="C231">
        <v>2022</v>
      </c>
      <c r="D231" s="1" t="s">
        <v>54</v>
      </c>
      <c r="E231" s="1" t="s">
        <v>119</v>
      </c>
      <c r="F231" s="8">
        <v>30.4</v>
      </c>
      <c r="G231" s="8">
        <v>60.2</v>
      </c>
      <c r="H231" s="8">
        <v>56.8</v>
      </c>
    </row>
    <row r="232" spans="1:8" x14ac:dyDescent="0.25">
      <c r="A232" t="s">
        <v>65</v>
      </c>
      <c r="B232">
        <v>9</v>
      </c>
      <c r="C232">
        <v>2022</v>
      </c>
      <c r="D232" s="1" t="s">
        <v>54</v>
      </c>
      <c r="E232" s="1" t="s">
        <v>119</v>
      </c>
      <c r="F232" s="8">
        <v>30.4</v>
      </c>
      <c r="G232" s="8">
        <v>59.6</v>
      </c>
      <c r="H232" s="8">
        <v>56.3</v>
      </c>
    </row>
    <row r="233" spans="1:8" x14ac:dyDescent="0.25">
      <c r="A233" t="s">
        <v>67</v>
      </c>
      <c r="B233">
        <v>11</v>
      </c>
      <c r="C233">
        <v>2022</v>
      </c>
      <c r="D233" s="1" t="s">
        <v>54</v>
      </c>
      <c r="E233" s="1" t="s">
        <v>119</v>
      </c>
      <c r="F233" s="8">
        <v>30.2</v>
      </c>
      <c r="G233" s="8">
        <v>59.9</v>
      </c>
      <c r="H233" s="8">
        <v>56</v>
      </c>
    </row>
    <row r="234" spans="1:8" x14ac:dyDescent="0.25">
      <c r="A234" t="s">
        <v>70</v>
      </c>
      <c r="B234">
        <v>1</v>
      </c>
      <c r="C234">
        <v>2023</v>
      </c>
      <c r="D234" s="1" t="s">
        <v>54</v>
      </c>
      <c r="E234" s="1" t="s">
        <v>119</v>
      </c>
      <c r="F234" s="8">
        <v>29.8</v>
      </c>
      <c r="G234" s="8">
        <v>60</v>
      </c>
      <c r="H234" s="8">
        <v>57.7</v>
      </c>
    </row>
    <row r="235" spans="1:8" x14ac:dyDescent="0.25">
      <c r="A235" t="s">
        <v>72</v>
      </c>
      <c r="B235">
        <v>3</v>
      </c>
      <c r="C235">
        <v>2023</v>
      </c>
      <c r="D235" s="1" t="s">
        <v>54</v>
      </c>
      <c r="E235" s="1" t="s">
        <v>119</v>
      </c>
      <c r="F235" s="8">
        <v>29.9</v>
      </c>
      <c r="G235" s="8">
        <v>59.8</v>
      </c>
      <c r="H235" s="8">
        <v>61.8</v>
      </c>
    </row>
    <row r="236" spans="1:8" x14ac:dyDescent="0.25">
      <c r="A236" t="s">
        <v>132</v>
      </c>
      <c r="B236">
        <v>5</v>
      </c>
      <c r="C236">
        <v>2023</v>
      </c>
      <c r="D236" s="1" t="s">
        <v>54</v>
      </c>
      <c r="E236" s="1" t="s">
        <v>119</v>
      </c>
      <c r="F236" s="8">
        <v>29.2</v>
      </c>
      <c r="G236" s="8">
        <v>59.9</v>
      </c>
      <c r="H236" s="8">
        <v>62</v>
      </c>
    </row>
    <row r="237" spans="1:8" x14ac:dyDescent="0.25">
      <c r="A237" t="s">
        <v>64</v>
      </c>
      <c r="B237">
        <v>7</v>
      </c>
      <c r="C237">
        <v>2023</v>
      </c>
      <c r="D237" s="1" t="s">
        <v>54</v>
      </c>
      <c r="E237" s="1" t="s">
        <v>119</v>
      </c>
      <c r="F237" s="8">
        <v>29.7</v>
      </c>
      <c r="G237" s="8">
        <v>60</v>
      </c>
      <c r="H237" s="8">
        <v>63.9</v>
      </c>
    </row>
    <row r="238" spans="1:8" x14ac:dyDescent="0.25">
      <c r="A238" t="s">
        <v>65</v>
      </c>
      <c r="B238">
        <v>9</v>
      </c>
      <c r="C238">
        <v>2023</v>
      </c>
      <c r="D238" s="1" t="s">
        <v>54</v>
      </c>
      <c r="E238" s="1" t="s">
        <v>119</v>
      </c>
      <c r="F238" s="8">
        <v>29.4</v>
      </c>
      <c r="G238" s="8">
        <v>59.9</v>
      </c>
      <c r="H238" s="8">
        <v>67.099999999999994</v>
      </c>
    </row>
    <row r="239" spans="1:8" x14ac:dyDescent="0.25">
      <c r="A239" t="s">
        <v>49</v>
      </c>
      <c r="B239">
        <v>6</v>
      </c>
      <c r="C239">
        <v>2022</v>
      </c>
      <c r="D239" s="1" t="s">
        <v>53</v>
      </c>
      <c r="E239" s="1" t="s">
        <v>119</v>
      </c>
      <c r="F239" s="8">
        <v>33.800000000000004</v>
      </c>
      <c r="G239" s="8">
        <v>59.199999999999996</v>
      </c>
      <c r="H239" s="8">
        <v>52.6</v>
      </c>
    </row>
    <row r="240" spans="1:8" x14ac:dyDescent="0.25">
      <c r="A240" t="s">
        <v>64</v>
      </c>
      <c r="B240">
        <v>7</v>
      </c>
      <c r="C240">
        <v>2022</v>
      </c>
      <c r="D240" s="1" t="s">
        <v>53</v>
      </c>
      <c r="E240" s="1" t="s">
        <v>119</v>
      </c>
      <c r="F240" s="8">
        <v>31</v>
      </c>
      <c r="G240" s="8">
        <v>56.9</v>
      </c>
      <c r="H240" s="8">
        <v>49.1</v>
      </c>
    </row>
    <row r="241" spans="1:8" x14ac:dyDescent="0.25">
      <c r="A241" t="s">
        <v>65</v>
      </c>
      <c r="B241">
        <v>9</v>
      </c>
      <c r="C241">
        <v>2022</v>
      </c>
      <c r="D241" s="1" t="s">
        <v>53</v>
      </c>
      <c r="E241" s="1" t="s">
        <v>119</v>
      </c>
      <c r="F241" s="8">
        <v>31.4</v>
      </c>
      <c r="G241" s="8">
        <v>56.9</v>
      </c>
      <c r="H241" s="8">
        <v>51.5</v>
      </c>
    </row>
    <row r="242" spans="1:8" x14ac:dyDescent="0.25">
      <c r="A242" t="s">
        <v>67</v>
      </c>
      <c r="B242">
        <v>11</v>
      </c>
      <c r="C242">
        <v>2022</v>
      </c>
      <c r="D242" s="1" t="s">
        <v>53</v>
      </c>
      <c r="E242" s="1" t="s">
        <v>119</v>
      </c>
      <c r="F242" s="8">
        <v>31.5</v>
      </c>
      <c r="G242" s="8">
        <v>56.2</v>
      </c>
      <c r="H242" s="8">
        <v>51.1</v>
      </c>
    </row>
    <row r="243" spans="1:8" x14ac:dyDescent="0.25">
      <c r="A243" t="s">
        <v>70</v>
      </c>
      <c r="B243">
        <v>1</v>
      </c>
      <c r="C243">
        <v>2023</v>
      </c>
      <c r="D243" s="1" t="s">
        <v>53</v>
      </c>
      <c r="E243" s="1" t="s">
        <v>119</v>
      </c>
      <c r="F243" s="8">
        <v>31.4</v>
      </c>
      <c r="G243" s="8">
        <v>56.3</v>
      </c>
      <c r="H243" s="8">
        <v>51.8</v>
      </c>
    </row>
    <row r="244" spans="1:8" x14ac:dyDescent="0.25">
      <c r="A244" t="s">
        <v>72</v>
      </c>
      <c r="B244">
        <v>3</v>
      </c>
      <c r="C244">
        <v>2023</v>
      </c>
      <c r="D244" s="1" t="s">
        <v>53</v>
      </c>
      <c r="E244" s="1" t="s">
        <v>119</v>
      </c>
      <c r="F244" s="8">
        <v>32.4</v>
      </c>
      <c r="G244" s="8">
        <v>56.5</v>
      </c>
      <c r="H244" s="8">
        <v>51.8</v>
      </c>
    </row>
    <row r="245" spans="1:8" x14ac:dyDescent="0.25">
      <c r="A245" t="s">
        <v>132</v>
      </c>
      <c r="B245">
        <v>5</v>
      </c>
      <c r="C245">
        <v>2023</v>
      </c>
      <c r="D245" s="1" t="s">
        <v>53</v>
      </c>
      <c r="E245" s="1" t="s">
        <v>119</v>
      </c>
      <c r="F245" s="8">
        <v>31.9</v>
      </c>
      <c r="G245" s="8">
        <v>56.5</v>
      </c>
      <c r="H245" s="8">
        <v>52.1</v>
      </c>
    </row>
    <row r="246" spans="1:8" x14ac:dyDescent="0.25">
      <c r="A246" t="s">
        <v>64</v>
      </c>
      <c r="B246">
        <v>7</v>
      </c>
      <c r="C246">
        <v>2023</v>
      </c>
      <c r="D246" s="1" t="s">
        <v>53</v>
      </c>
      <c r="E246" s="1" t="s">
        <v>119</v>
      </c>
      <c r="F246" s="8">
        <v>31.8</v>
      </c>
      <c r="G246" s="8">
        <v>56.5</v>
      </c>
      <c r="H246" s="8">
        <v>52.3</v>
      </c>
    </row>
    <row r="247" spans="1:8" x14ac:dyDescent="0.25">
      <c r="A247" t="s">
        <v>65</v>
      </c>
      <c r="B247">
        <v>9</v>
      </c>
      <c r="C247">
        <v>2023</v>
      </c>
      <c r="D247" s="1" t="s">
        <v>53</v>
      </c>
      <c r="E247" s="1" t="s">
        <v>119</v>
      </c>
      <c r="F247" s="8">
        <v>32</v>
      </c>
      <c r="G247" s="8">
        <v>56.8</v>
      </c>
      <c r="H247" s="8">
        <v>52.1</v>
      </c>
    </row>
    <row r="248" spans="1:8" x14ac:dyDescent="0.25">
      <c r="A248" t="s">
        <v>49</v>
      </c>
      <c r="B248">
        <v>6</v>
      </c>
      <c r="C248">
        <v>2022</v>
      </c>
      <c r="D248" s="1" t="s">
        <v>52</v>
      </c>
      <c r="E248" s="1" t="s">
        <v>119</v>
      </c>
      <c r="F248" s="8">
        <v>31.5</v>
      </c>
      <c r="G248" s="8">
        <v>49.8</v>
      </c>
      <c r="H248" s="8">
        <v>54.400000000000006</v>
      </c>
    </row>
    <row r="249" spans="1:8" x14ac:dyDescent="0.25">
      <c r="A249" t="s">
        <v>64</v>
      </c>
      <c r="B249">
        <v>7</v>
      </c>
      <c r="C249">
        <v>2022</v>
      </c>
      <c r="D249" s="1" t="s">
        <v>52</v>
      </c>
      <c r="E249" s="1" t="s">
        <v>119</v>
      </c>
      <c r="F249" s="8">
        <v>29.2</v>
      </c>
      <c r="G249" s="8">
        <v>46.9</v>
      </c>
      <c r="H249" s="8">
        <v>51.3</v>
      </c>
    </row>
    <row r="250" spans="1:8" x14ac:dyDescent="0.25">
      <c r="A250" t="s">
        <v>65</v>
      </c>
      <c r="B250">
        <v>9</v>
      </c>
      <c r="C250">
        <v>2022</v>
      </c>
      <c r="D250" s="1" t="s">
        <v>52</v>
      </c>
      <c r="E250" s="1" t="s">
        <v>119</v>
      </c>
      <c r="F250" s="8">
        <v>28.7</v>
      </c>
      <c r="G250" s="8">
        <v>45.7</v>
      </c>
      <c r="H250" s="8">
        <v>52.4</v>
      </c>
    </row>
    <row r="251" spans="1:8" x14ac:dyDescent="0.25">
      <c r="A251" t="s">
        <v>67</v>
      </c>
      <c r="B251">
        <v>11</v>
      </c>
      <c r="C251">
        <v>2022</v>
      </c>
      <c r="D251" s="1" t="s">
        <v>52</v>
      </c>
      <c r="E251" s="1" t="s">
        <v>119</v>
      </c>
      <c r="F251" s="8">
        <v>28.9</v>
      </c>
      <c r="G251" s="8">
        <v>45.7</v>
      </c>
      <c r="H251" s="8">
        <v>52.3</v>
      </c>
    </row>
    <row r="252" spans="1:8" x14ac:dyDescent="0.25">
      <c r="A252" t="s">
        <v>70</v>
      </c>
      <c r="B252">
        <v>1</v>
      </c>
      <c r="C252">
        <v>2023</v>
      </c>
      <c r="D252" s="1" t="s">
        <v>52</v>
      </c>
      <c r="E252" s="1" t="s">
        <v>119</v>
      </c>
      <c r="F252" s="8">
        <v>28.9</v>
      </c>
      <c r="G252" s="8">
        <v>47</v>
      </c>
      <c r="H252" s="8">
        <v>53.4</v>
      </c>
    </row>
    <row r="253" spans="1:8" x14ac:dyDescent="0.25">
      <c r="A253" t="s">
        <v>72</v>
      </c>
      <c r="B253">
        <v>3</v>
      </c>
      <c r="C253">
        <v>2023</v>
      </c>
      <c r="D253" s="1" t="s">
        <v>52</v>
      </c>
      <c r="E253" s="1" t="s">
        <v>119</v>
      </c>
      <c r="F253" s="8">
        <v>29</v>
      </c>
      <c r="G253" s="8">
        <v>47.7</v>
      </c>
      <c r="H253" s="8">
        <v>53.9</v>
      </c>
    </row>
    <row r="254" spans="1:8" x14ac:dyDescent="0.25">
      <c r="A254" t="s">
        <v>132</v>
      </c>
      <c r="B254">
        <v>5</v>
      </c>
      <c r="C254">
        <v>2023</v>
      </c>
      <c r="D254" s="1" t="s">
        <v>52</v>
      </c>
      <c r="E254" s="1" t="s">
        <v>119</v>
      </c>
      <c r="F254" s="8">
        <v>29.2</v>
      </c>
      <c r="G254" s="8">
        <v>48.5</v>
      </c>
      <c r="H254" s="8">
        <v>54.9</v>
      </c>
    </row>
    <row r="255" spans="1:8" x14ac:dyDescent="0.25">
      <c r="A255" t="s">
        <v>64</v>
      </c>
      <c r="B255">
        <v>7</v>
      </c>
      <c r="C255">
        <v>2023</v>
      </c>
      <c r="D255" s="1" t="s">
        <v>52</v>
      </c>
      <c r="E255" s="1" t="s">
        <v>119</v>
      </c>
      <c r="F255" s="8">
        <v>38.799999999999997</v>
      </c>
      <c r="G255" s="8">
        <v>48</v>
      </c>
      <c r="H255" s="8">
        <v>54.7</v>
      </c>
    </row>
    <row r="256" spans="1:8" x14ac:dyDescent="0.25">
      <c r="A256" t="s">
        <v>65</v>
      </c>
      <c r="B256">
        <v>9</v>
      </c>
      <c r="C256">
        <v>2023</v>
      </c>
      <c r="D256" s="1" t="s">
        <v>52</v>
      </c>
      <c r="E256" s="1" t="s">
        <v>119</v>
      </c>
      <c r="F256" s="8">
        <v>28.9</v>
      </c>
      <c r="G256" s="8">
        <v>48.5</v>
      </c>
      <c r="H256" s="8">
        <v>56.7</v>
      </c>
    </row>
    <row r="257" spans="1:8" x14ac:dyDescent="0.25">
      <c r="A257" t="s">
        <v>49</v>
      </c>
      <c r="B257">
        <v>6</v>
      </c>
      <c r="C257">
        <v>2022</v>
      </c>
      <c r="D257" s="1" t="s">
        <v>51</v>
      </c>
      <c r="E257" s="1" t="s">
        <v>119</v>
      </c>
      <c r="F257" s="8">
        <v>33.700000000000003</v>
      </c>
      <c r="G257" s="8">
        <v>60.6</v>
      </c>
      <c r="H257" s="8">
        <v>57.4</v>
      </c>
    </row>
    <row r="258" spans="1:8" x14ac:dyDescent="0.25">
      <c r="A258" t="s">
        <v>64</v>
      </c>
      <c r="B258">
        <v>7</v>
      </c>
      <c r="C258">
        <v>2022</v>
      </c>
      <c r="D258" s="1" t="s">
        <v>51</v>
      </c>
      <c r="E258" s="1" t="s">
        <v>119</v>
      </c>
      <c r="F258" s="8">
        <v>30.3</v>
      </c>
      <c r="G258" s="8">
        <v>57.7</v>
      </c>
      <c r="H258" s="8">
        <v>54.7</v>
      </c>
    </row>
    <row r="259" spans="1:8" x14ac:dyDescent="0.25">
      <c r="A259" t="s">
        <v>65</v>
      </c>
      <c r="B259">
        <v>9</v>
      </c>
      <c r="C259">
        <v>2022</v>
      </c>
      <c r="D259" s="1" t="s">
        <v>51</v>
      </c>
      <c r="E259" s="1" t="s">
        <v>119</v>
      </c>
      <c r="F259" s="8">
        <v>29.3</v>
      </c>
      <c r="G259" s="8">
        <v>57.1</v>
      </c>
      <c r="H259" s="8">
        <v>55.6</v>
      </c>
    </row>
    <row r="260" spans="1:8" x14ac:dyDescent="0.25">
      <c r="A260" t="s">
        <v>67</v>
      </c>
      <c r="B260">
        <v>11</v>
      </c>
      <c r="C260">
        <v>2022</v>
      </c>
      <c r="D260" s="1" t="s">
        <v>51</v>
      </c>
      <c r="E260" s="1" t="s">
        <v>119</v>
      </c>
      <c r="F260" s="8">
        <v>30</v>
      </c>
      <c r="G260" s="8">
        <v>57.9</v>
      </c>
      <c r="H260" s="8">
        <v>56.2</v>
      </c>
    </row>
    <row r="261" spans="1:8" x14ac:dyDescent="0.25">
      <c r="A261" t="s">
        <v>70</v>
      </c>
      <c r="B261">
        <v>1</v>
      </c>
      <c r="C261">
        <v>2023</v>
      </c>
      <c r="D261" s="1" t="s">
        <v>51</v>
      </c>
      <c r="E261" s="1" t="s">
        <v>119</v>
      </c>
      <c r="F261" s="8">
        <v>30.2</v>
      </c>
      <c r="G261" s="8">
        <v>56.8</v>
      </c>
      <c r="H261" s="8">
        <v>55</v>
      </c>
    </row>
    <row r="262" spans="1:8" x14ac:dyDescent="0.25">
      <c r="A262" t="s">
        <v>72</v>
      </c>
      <c r="B262">
        <v>3</v>
      </c>
      <c r="C262">
        <v>2023</v>
      </c>
      <c r="D262" s="1" t="s">
        <v>51</v>
      </c>
      <c r="E262" s="1" t="s">
        <v>119</v>
      </c>
      <c r="F262" s="8">
        <v>30</v>
      </c>
      <c r="G262" s="8">
        <v>57.2</v>
      </c>
      <c r="H262" s="8">
        <v>56.2</v>
      </c>
    </row>
    <row r="263" spans="1:8" x14ac:dyDescent="0.25">
      <c r="A263" t="s">
        <v>132</v>
      </c>
      <c r="B263">
        <v>5</v>
      </c>
      <c r="C263">
        <v>2023</v>
      </c>
      <c r="D263" s="1" t="s">
        <v>51</v>
      </c>
      <c r="E263" s="1" t="s">
        <v>119</v>
      </c>
      <c r="F263" s="8">
        <v>30</v>
      </c>
      <c r="G263" s="8">
        <v>56.4</v>
      </c>
      <c r="H263" s="8">
        <v>56.3</v>
      </c>
    </row>
    <row r="264" spans="1:8" x14ac:dyDescent="0.25">
      <c r="A264" t="s">
        <v>64</v>
      </c>
      <c r="B264">
        <v>7</v>
      </c>
      <c r="C264">
        <v>2023</v>
      </c>
      <c r="D264" s="1" t="s">
        <v>51</v>
      </c>
      <c r="E264" s="1" t="s">
        <v>119</v>
      </c>
      <c r="F264" s="8">
        <v>29.8</v>
      </c>
      <c r="G264" s="8">
        <v>57.1</v>
      </c>
      <c r="H264" s="8">
        <v>58.8</v>
      </c>
    </row>
    <row r="265" spans="1:8" x14ac:dyDescent="0.25">
      <c r="A265" t="s">
        <v>65</v>
      </c>
      <c r="B265">
        <v>9</v>
      </c>
      <c r="C265">
        <v>2023</v>
      </c>
      <c r="D265" s="1" t="s">
        <v>51</v>
      </c>
      <c r="E265" s="1" t="s">
        <v>119</v>
      </c>
      <c r="F265" s="8">
        <v>29.8</v>
      </c>
      <c r="G265" s="8">
        <v>57</v>
      </c>
      <c r="H265" s="8">
        <v>61.1</v>
      </c>
    </row>
    <row r="266" spans="1:8" x14ac:dyDescent="0.25">
      <c r="A266" t="s">
        <v>49</v>
      </c>
      <c r="B266">
        <v>6</v>
      </c>
      <c r="C266">
        <v>2022</v>
      </c>
      <c r="D266" s="1" t="s">
        <v>50</v>
      </c>
      <c r="E266" s="1" t="s">
        <v>119</v>
      </c>
      <c r="F266" s="8">
        <v>28.799999999999997</v>
      </c>
      <c r="G266" s="8">
        <v>60.199999999999996</v>
      </c>
      <c r="H266" s="8">
        <v>53</v>
      </c>
    </row>
    <row r="267" spans="1:8" x14ac:dyDescent="0.25">
      <c r="A267" t="s">
        <v>64</v>
      </c>
      <c r="B267">
        <v>7</v>
      </c>
      <c r="C267">
        <v>2022</v>
      </c>
      <c r="D267" s="1" t="s">
        <v>50</v>
      </c>
      <c r="E267" s="1" t="s">
        <v>119</v>
      </c>
      <c r="F267" s="8">
        <v>26.4</v>
      </c>
      <c r="G267" s="8">
        <v>57.4</v>
      </c>
      <c r="H267" s="8">
        <v>51.5</v>
      </c>
    </row>
    <row r="268" spans="1:8" x14ac:dyDescent="0.25">
      <c r="A268" t="s">
        <v>65</v>
      </c>
      <c r="B268">
        <v>9</v>
      </c>
      <c r="C268">
        <v>2022</v>
      </c>
      <c r="D268" s="1" t="s">
        <v>50</v>
      </c>
      <c r="E268" s="1" t="s">
        <v>119</v>
      </c>
      <c r="F268" s="8">
        <v>25.9</v>
      </c>
      <c r="G268" s="8">
        <v>57.4</v>
      </c>
      <c r="H268" s="8">
        <v>51.4</v>
      </c>
    </row>
    <row r="269" spans="1:8" x14ac:dyDescent="0.25">
      <c r="A269" t="s">
        <v>67</v>
      </c>
      <c r="B269">
        <v>11</v>
      </c>
      <c r="C269">
        <v>2022</v>
      </c>
      <c r="D269" s="1" t="s">
        <v>50</v>
      </c>
      <c r="E269" s="1" t="s">
        <v>119</v>
      </c>
      <c r="F269" s="8">
        <v>25.9</v>
      </c>
      <c r="G269" s="8">
        <v>57.1</v>
      </c>
      <c r="H269" s="8">
        <v>51.4</v>
      </c>
    </row>
    <row r="270" spans="1:8" x14ac:dyDescent="0.25">
      <c r="A270" t="s">
        <v>70</v>
      </c>
      <c r="B270">
        <v>1</v>
      </c>
      <c r="C270">
        <v>2023</v>
      </c>
      <c r="D270" s="1" t="s">
        <v>50</v>
      </c>
      <c r="E270" s="1" t="s">
        <v>119</v>
      </c>
      <c r="F270" s="8">
        <v>25.5</v>
      </c>
      <c r="G270" s="8">
        <v>55.6</v>
      </c>
      <c r="H270" s="8">
        <v>51.4</v>
      </c>
    </row>
    <row r="271" spans="1:8" x14ac:dyDescent="0.25">
      <c r="A271" t="s">
        <v>72</v>
      </c>
      <c r="B271">
        <v>3</v>
      </c>
      <c r="C271">
        <v>2023</v>
      </c>
      <c r="D271" s="1" t="s">
        <v>50</v>
      </c>
      <c r="E271" s="1" t="s">
        <v>119</v>
      </c>
      <c r="F271" s="8">
        <v>25.8</v>
      </c>
      <c r="G271" s="8">
        <v>57.3</v>
      </c>
      <c r="H271" s="8">
        <v>53</v>
      </c>
    </row>
    <row r="272" spans="1:8" x14ac:dyDescent="0.25">
      <c r="A272" t="s">
        <v>132</v>
      </c>
      <c r="B272">
        <v>5</v>
      </c>
      <c r="C272">
        <v>2023</v>
      </c>
      <c r="D272" s="1" t="s">
        <v>50</v>
      </c>
      <c r="E272" s="1" t="s">
        <v>119</v>
      </c>
      <c r="F272" s="8">
        <v>26</v>
      </c>
      <c r="G272" s="8">
        <v>57.6</v>
      </c>
      <c r="H272" s="8">
        <v>53.8</v>
      </c>
    </row>
    <row r="273" spans="1:8" x14ac:dyDescent="0.25">
      <c r="A273" t="s">
        <v>64</v>
      </c>
      <c r="B273">
        <v>7</v>
      </c>
      <c r="C273">
        <v>2023</v>
      </c>
      <c r="D273" s="1" t="s">
        <v>50</v>
      </c>
      <c r="E273" s="1" t="s">
        <v>119</v>
      </c>
      <c r="F273" s="8">
        <v>25.5</v>
      </c>
      <c r="G273" s="8">
        <v>56.3</v>
      </c>
      <c r="H273" s="8">
        <v>54.5</v>
      </c>
    </row>
    <row r="274" spans="1:8" x14ac:dyDescent="0.25">
      <c r="A274" t="s">
        <v>65</v>
      </c>
      <c r="B274">
        <v>9</v>
      </c>
      <c r="C274">
        <v>2023</v>
      </c>
      <c r="D274" s="1" t="s">
        <v>50</v>
      </c>
      <c r="E274" s="1" t="s">
        <v>119</v>
      </c>
      <c r="F274" s="8">
        <v>25</v>
      </c>
      <c r="G274" s="8">
        <v>54.98</v>
      </c>
      <c r="H274" s="8">
        <v>56.8</v>
      </c>
    </row>
    <row r="275" spans="1:8" x14ac:dyDescent="0.25">
      <c r="A275" t="s">
        <v>49</v>
      </c>
      <c r="B275">
        <v>6</v>
      </c>
      <c r="C275">
        <v>2022</v>
      </c>
      <c r="D275" s="1" t="s">
        <v>15</v>
      </c>
      <c r="E275" s="1" t="s">
        <v>119</v>
      </c>
      <c r="F275" s="8">
        <v>17.599999999999998</v>
      </c>
      <c r="G275" s="8">
        <v>49.6</v>
      </c>
      <c r="H275" s="8">
        <v>48.8</v>
      </c>
    </row>
    <row r="276" spans="1:8" x14ac:dyDescent="0.25">
      <c r="A276" t="s">
        <v>64</v>
      </c>
      <c r="B276">
        <v>7</v>
      </c>
      <c r="C276">
        <v>2022</v>
      </c>
      <c r="D276" s="1" t="s">
        <v>15</v>
      </c>
      <c r="E276" s="1" t="s">
        <v>119</v>
      </c>
      <c r="F276" s="8">
        <v>17.2</v>
      </c>
      <c r="G276" s="8">
        <v>48.8</v>
      </c>
      <c r="H276" s="8">
        <v>45.9</v>
      </c>
    </row>
    <row r="277" spans="1:8" x14ac:dyDescent="0.25">
      <c r="A277" t="s">
        <v>65</v>
      </c>
      <c r="B277">
        <v>9</v>
      </c>
      <c r="C277">
        <v>2022</v>
      </c>
      <c r="D277" s="1" t="s">
        <v>15</v>
      </c>
      <c r="E277" s="1" t="s">
        <v>119</v>
      </c>
      <c r="F277" s="8">
        <v>16.600000000000001</v>
      </c>
      <c r="G277" s="8">
        <v>49.6</v>
      </c>
      <c r="H277" s="8">
        <v>46.6</v>
      </c>
    </row>
    <row r="278" spans="1:8" x14ac:dyDescent="0.25">
      <c r="A278" t="s">
        <v>67</v>
      </c>
      <c r="B278">
        <v>11</v>
      </c>
      <c r="C278">
        <v>2022</v>
      </c>
      <c r="D278" s="1" t="s">
        <v>15</v>
      </c>
      <c r="E278" s="1" t="s">
        <v>119</v>
      </c>
      <c r="F278" s="8">
        <v>16.5</v>
      </c>
      <c r="G278" s="8">
        <v>49.1</v>
      </c>
      <c r="H278" s="8">
        <v>47</v>
      </c>
    </row>
    <row r="279" spans="1:8" x14ac:dyDescent="0.25">
      <c r="A279" t="s">
        <v>70</v>
      </c>
      <c r="B279">
        <v>1</v>
      </c>
      <c r="C279">
        <v>2023</v>
      </c>
      <c r="D279" s="1" t="s">
        <v>15</v>
      </c>
      <c r="E279" s="1" t="s">
        <v>119</v>
      </c>
      <c r="F279" s="8">
        <v>16.3</v>
      </c>
      <c r="G279" s="8">
        <v>48.4</v>
      </c>
      <c r="H279" s="8">
        <v>46.5</v>
      </c>
    </row>
    <row r="280" spans="1:8" x14ac:dyDescent="0.25">
      <c r="A280" t="s">
        <v>72</v>
      </c>
      <c r="B280">
        <v>3</v>
      </c>
      <c r="C280">
        <v>2023</v>
      </c>
      <c r="D280" s="1" t="s">
        <v>15</v>
      </c>
      <c r="E280" s="1" t="s">
        <v>119</v>
      </c>
      <c r="F280" s="8">
        <v>16.899999999999999</v>
      </c>
      <c r="G280" s="8">
        <v>49.3</v>
      </c>
      <c r="H280" s="8">
        <v>48.1</v>
      </c>
    </row>
    <row r="281" spans="1:8" x14ac:dyDescent="0.25">
      <c r="A281" t="s">
        <v>132</v>
      </c>
      <c r="B281">
        <v>5</v>
      </c>
      <c r="C281">
        <v>2023</v>
      </c>
      <c r="D281" s="1" t="s">
        <v>15</v>
      </c>
      <c r="E281" s="1" t="s">
        <v>119</v>
      </c>
      <c r="F281" s="8">
        <v>16.7</v>
      </c>
      <c r="G281" s="8">
        <v>49.5</v>
      </c>
      <c r="H281" s="8">
        <v>48.1</v>
      </c>
    </row>
    <row r="282" spans="1:8" x14ac:dyDescent="0.25">
      <c r="A282" t="s">
        <v>64</v>
      </c>
      <c r="B282">
        <v>7</v>
      </c>
      <c r="C282">
        <v>2023</v>
      </c>
      <c r="D282" s="1" t="s">
        <v>15</v>
      </c>
      <c r="E282" s="1" t="s">
        <v>119</v>
      </c>
      <c r="F282" s="8">
        <v>16.3</v>
      </c>
      <c r="G282" s="8">
        <v>48.6</v>
      </c>
      <c r="H282" s="8">
        <v>49.2</v>
      </c>
    </row>
    <row r="283" spans="1:8" x14ac:dyDescent="0.25">
      <c r="A283" t="s">
        <v>65</v>
      </c>
      <c r="B283">
        <v>9</v>
      </c>
      <c r="C283">
        <v>2023</v>
      </c>
      <c r="D283" s="1" t="s">
        <v>15</v>
      </c>
      <c r="E283" s="1" t="s">
        <v>119</v>
      </c>
      <c r="F283" s="8">
        <v>15.1</v>
      </c>
      <c r="G283" s="8">
        <v>45.6</v>
      </c>
      <c r="H283" s="8">
        <v>50.2</v>
      </c>
    </row>
    <row r="284" spans="1:8" x14ac:dyDescent="0.25">
      <c r="A284" t="s">
        <v>49</v>
      </c>
      <c r="B284">
        <v>6</v>
      </c>
      <c r="C284">
        <v>2022</v>
      </c>
      <c r="D284" s="1" t="s">
        <v>14</v>
      </c>
      <c r="E284" s="1" t="s">
        <v>119</v>
      </c>
      <c r="F284" s="8">
        <v>21</v>
      </c>
      <c r="G284" s="8">
        <v>46.400000000000006</v>
      </c>
      <c r="H284" s="8">
        <v>53</v>
      </c>
    </row>
    <row r="285" spans="1:8" x14ac:dyDescent="0.25">
      <c r="A285" t="s">
        <v>64</v>
      </c>
      <c r="B285">
        <v>7</v>
      </c>
      <c r="C285">
        <v>2022</v>
      </c>
      <c r="D285" s="1" t="s">
        <v>14</v>
      </c>
      <c r="E285" s="1" t="s">
        <v>119</v>
      </c>
      <c r="F285" s="8">
        <v>22.2</v>
      </c>
      <c r="G285" s="8">
        <v>46.2</v>
      </c>
      <c r="H285" s="8">
        <v>50.9</v>
      </c>
    </row>
    <row r="286" spans="1:8" x14ac:dyDescent="0.25">
      <c r="A286" t="s">
        <v>65</v>
      </c>
      <c r="B286">
        <v>9</v>
      </c>
      <c r="C286">
        <v>2022</v>
      </c>
      <c r="D286" s="1" t="s">
        <v>14</v>
      </c>
      <c r="E286" s="1" t="s">
        <v>119</v>
      </c>
      <c r="F286" s="8">
        <v>23.1</v>
      </c>
      <c r="G286" s="8">
        <v>45.8</v>
      </c>
      <c r="H286" s="8">
        <v>51.9</v>
      </c>
    </row>
    <row r="287" spans="1:8" x14ac:dyDescent="0.25">
      <c r="A287" t="s">
        <v>67</v>
      </c>
      <c r="B287">
        <v>11</v>
      </c>
      <c r="C287">
        <v>2022</v>
      </c>
      <c r="D287" s="1" t="s">
        <v>14</v>
      </c>
      <c r="E287" s="1" t="s">
        <v>119</v>
      </c>
      <c r="F287" s="8">
        <v>23.2</v>
      </c>
      <c r="G287" s="8">
        <v>45.9</v>
      </c>
      <c r="H287" s="8">
        <v>52</v>
      </c>
    </row>
    <row r="288" spans="1:8" x14ac:dyDescent="0.25">
      <c r="A288" t="s">
        <v>70</v>
      </c>
      <c r="B288">
        <v>1</v>
      </c>
      <c r="C288">
        <v>2023</v>
      </c>
      <c r="D288" s="1" t="s">
        <v>14</v>
      </c>
      <c r="E288" s="1" t="s">
        <v>119</v>
      </c>
      <c r="F288" s="8">
        <v>22</v>
      </c>
      <c r="G288" s="8">
        <v>46.2</v>
      </c>
      <c r="H288" s="8">
        <v>53.3</v>
      </c>
    </row>
    <row r="289" spans="1:8" x14ac:dyDescent="0.25">
      <c r="A289" t="s">
        <v>72</v>
      </c>
      <c r="B289">
        <v>3</v>
      </c>
      <c r="C289">
        <v>2023</v>
      </c>
      <c r="D289" s="1" t="s">
        <v>14</v>
      </c>
      <c r="E289" s="1" t="s">
        <v>119</v>
      </c>
      <c r="F289" s="8">
        <v>22.8</v>
      </c>
      <c r="G289" s="8">
        <v>46.3</v>
      </c>
      <c r="H289" s="8">
        <v>55.4</v>
      </c>
    </row>
    <row r="290" spans="1:8" x14ac:dyDescent="0.25">
      <c r="A290" t="s">
        <v>132</v>
      </c>
      <c r="B290">
        <v>5</v>
      </c>
      <c r="C290">
        <v>2023</v>
      </c>
      <c r="D290" s="1" t="s">
        <v>14</v>
      </c>
      <c r="E290" s="1" t="s">
        <v>119</v>
      </c>
      <c r="F290" s="8">
        <v>23</v>
      </c>
      <c r="G290" s="8">
        <v>46.2</v>
      </c>
      <c r="H290" s="8">
        <v>56.9</v>
      </c>
    </row>
    <row r="291" spans="1:8" x14ac:dyDescent="0.25">
      <c r="A291" t="s">
        <v>64</v>
      </c>
      <c r="B291">
        <v>7</v>
      </c>
      <c r="C291">
        <v>2023</v>
      </c>
      <c r="D291" s="1" t="s">
        <v>14</v>
      </c>
      <c r="E291" s="1" t="s">
        <v>119</v>
      </c>
      <c r="F291" s="8">
        <v>22.9</v>
      </c>
      <c r="G291" s="8">
        <v>46</v>
      </c>
      <c r="H291" s="8">
        <v>58.4</v>
      </c>
    </row>
    <row r="292" spans="1:8" x14ac:dyDescent="0.25">
      <c r="A292" t="s">
        <v>65</v>
      </c>
      <c r="B292">
        <v>9</v>
      </c>
      <c r="C292">
        <v>2023</v>
      </c>
      <c r="D292" s="1" t="s">
        <v>14</v>
      </c>
      <c r="E292" s="1" t="s">
        <v>119</v>
      </c>
      <c r="F292" s="8">
        <v>23.1</v>
      </c>
      <c r="G292" s="8">
        <v>45.7</v>
      </c>
      <c r="H292" s="8">
        <v>59.6</v>
      </c>
    </row>
    <row r="293" spans="1:8" x14ac:dyDescent="0.25">
      <c r="A293" t="s">
        <v>64</v>
      </c>
      <c r="B293">
        <v>7</v>
      </c>
      <c r="C293">
        <v>2022</v>
      </c>
      <c r="D293" s="1" t="s">
        <v>13</v>
      </c>
      <c r="E293" s="1" t="s">
        <v>119</v>
      </c>
      <c r="F293" s="8">
        <v>16.600000000000001</v>
      </c>
      <c r="G293" s="8">
        <v>43</v>
      </c>
      <c r="H293" s="8">
        <v>39.200000000000003</v>
      </c>
    </row>
    <row r="294" spans="1:8" x14ac:dyDescent="0.25">
      <c r="A294" t="s">
        <v>65</v>
      </c>
      <c r="B294">
        <v>9</v>
      </c>
      <c r="C294">
        <v>2022</v>
      </c>
      <c r="D294" s="1" t="s">
        <v>13</v>
      </c>
      <c r="E294" s="1" t="s">
        <v>119</v>
      </c>
      <c r="F294" s="8">
        <v>16.399999999999999</v>
      </c>
      <c r="G294" s="8">
        <v>42.4</v>
      </c>
      <c r="H294" s="8">
        <v>40.1</v>
      </c>
    </row>
    <row r="295" spans="1:8" x14ac:dyDescent="0.25">
      <c r="A295" t="s">
        <v>67</v>
      </c>
      <c r="B295">
        <v>11</v>
      </c>
      <c r="C295">
        <v>2022</v>
      </c>
      <c r="D295" s="1" t="s">
        <v>13</v>
      </c>
      <c r="E295" s="1" t="s">
        <v>119</v>
      </c>
      <c r="F295" s="8">
        <v>16.8</v>
      </c>
      <c r="G295" s="8">
        <v>42.2</v>
      </c>
      <c r="H295" s="8">
        <v>40.4</v>
      </c>
    </row>
    <row r="296" spans="1:8" x14ac:dyDescent="0.25">
      <c r="A296" t="s">
        <v>70</v>
      </c>
      <c r="B296">
        <v>1</v>
      </c>
      <c r="C296">
        <v>2023</v>
      </c>
      <c r="D296" s="1" t="s">
        <v>13</v>
      </c>
      <c r="E296" s="1" t="s">
        <v>119</v>
      </c>
      <c r="F296" s="8">
        <v>15.1</v>
      </c>
      <c r="G296" s="8">
        <v>42.7</v>
      </c>
      <c r="H296" s="8">
        <v>41.4</v>
      </c>
    </row>
    <row r="297" spans="1:8" x14ac:dyDescent="0.25">
      <c r="A297" t="s">
        <v>72</v>
      </c>
      <c r="B297">
        <v>3</v>
      </c>
      <c r="C297">
        <v>2023</v>
      </c>
      <c r="D297" s="1" t="s">
        <v>13</v>
      </c>
      <c r="E297" s="1" t="s">
        <v>119</v>
      </c>
      <c r="F297" s="8">
        <v>16.3</v>
      </c>
      <c r="G297" s="8">
        <v>44.3</v>
      </c>
      <c r="H297" s="8">
        <v>41.5</v>
      </c>
    </row>
    <row r="298" spans="1:8" x14ac:dyDescent="0.25">
      <c r="A298" t="s">
        <v>132</v>
      </c>
      <c r="B298">
        <v>5</v>
      </c>
      <c r="C298">
        <v>2023</v>
      </c>
      <c r="D298" s="1" t="s">
        <v>13</v>
      </c>
      <c r="E298" s="1" t="s">
        <v>119</v>
      </c>
      <c r="F298" s="8">
        <v>17.399999999999999</v>
      </c>
      <c r="G298" s="8">
        <v>44.2</v>
      </c>
      <c r="H298" s="8">
        <v>42.5</v>
      </c>
    </row>
    <row r="299" spans="1:8" x14ac:dyDescent="0.25">
      <c r="A299" t="s">
        <v>64</v>
      </c>
      <c r="B299">
        <v>7</v>
      </c>
      <c r="C299">
        <v>2023</v>
      </c>
      <c r="D299" s="1" t="s">
        <v>13</v>
      </c>
      <c r="E299" s="1" t="s">
        <v>119</v>
      </c>
      <c r="F299" s="8">
        <v>17.899999999999999</v>
      </c>
      <c r="G299" s="8">
        <v>44.3</v>
      </c>
      <c r="H299" s="8">
        <v>42.5</v>
      </c>
    </row>
    <row r="300" spans="1:8" x14ac:dyDescent="0.25">
      <c r="A300" t="s">
        <v>65</v>
      </c>
      <c r="B300">
        <v>9</v>
      </c>
      <c r="C300">
        <v>2023</v>
      </c>
      <c r="D300" s="1" t="s">
        <v>13</v>
      </c>
      <c r="E300" s="1" t="s">
        <v>119</v>
      </c>
      <c r="F300" s="8">
        <v>17.3</v>
      </c>
      <c r="G300" s="8">
        <v>44.4</v>
      </c>
      <c r="H300" s="8">
        <v>41.7</v>
      </c>
    </row>
    <row r="301" spans="1:8" x14ac:dyDescent="0.25">
      <c r="A301" t="s">
        <v>49</v>
      </c>
      <c r="B301">
        <v>6</v>
      </c>
      <c r="C301">
        <v>2022</v>
      </c>
      <c r="D301" s="1" t="s">
        <v>12</v>
      </c>
      <c r="E301" s="1" t="s">
        <v>119</v>
      </c>
      <c r="F301" s="8">
        <v>19.400000000000002</v>
      </c>
      <c r="G301" s="8">
        <v>48.9</v>
      </c>
      <c r="H301" s="8">
        <v>44.7</v>
      </c>
    </row>
    <row r="302" spans="1:8" x14ac:dyDescent="0.25">
      <c r="A302" t="s">
        <v>64</v>
      </c>
      <c r="B302">
        <v>7</v>
      </c>
      <c r="C302">
        <v>2022</v>
      </c>
      <c r="D302" s="1" t="s">
        <v>12</v>
      </c>
      <c r="E302" s="1" t="s">
        <v>119</v>
      </c>
      <c r="F302" s="8">
        <v>19.600000000000001</v>
      </c>
      <c r="G302" s="8">
        <v>49.5</v>
      </c>
      <c r="H302" s="8">
        <v>45.5</v>
      </c>
    </row>
    <row r="303" spans="1:8" x14ac:dyDescent="0.25">
      <c r="A303" t="s">
        <v>65</v>
      </c>
      <c r="B303">
        <v>9</v>
      </c>
      <c r="C303">
        <v>2022</v>
      </c>
      <c r="D303" s="1" t="s">
        <v>12</v>
      </c>
      <c r="E303" s="1" t="s">
        <v>119</v>
      </c>
      <c r="F303" s="8">
        <v>19.2</v>
      </c>
      <c r="G303" s="8">
        <v>48.6</v>
      </c>
      <c r="H303" s="8">
        <v>46</v>
      </c>
    </row>
    <row r="304" spans="1:8" x14ac:dyDescent="0.25">
      <c r="A304" t="s">
        <v>67</v>
      </c>
      <c r="B304">
        <v>11</v>
      </c>
      <c r="C304">
        <v>2022</v>
      </c>
      <c r="D304" s="1" t="s">
        <v>12</v>
      </c>
      <c r="E304" s="1" t="s">
        <v>119</v>
      </c>
      <c r="F304" s="8">
        <v>19.100000000000001</v>
      </c>
      <c r="G304" s="8">
        <v>48.3</v>
      </c>
      <c r="H304" s="8">
        <v>45.2</v>
      </c>
    </row>
    <row r="305" spans="1:8" x14ac:dyDescent="0.25">
      <c r="A305" t="s">
        <v>70</v>
      </c>
      <c r="B305">
        <v>1</v>
      </c>
      <c r="C305">
        <v>2023</v>
      </c>
      <c r="D305" s="1" t="s">
        <v>12</v>
      </c>
      <c r="E305" s="1" t="s">
        <v>119</v>
      </c>
      <c r="F305" s="8">
        <v>29.2</v>
      </c>
      <c r="G305" s="8">
        <v>48.6</v>
      </c>
      <c r="H305" s="8">
        <v>46.8</v>
      </c>
    </row>
    <row r="306" spans="1:8" x14ac:dyDescent="0.25">
      <c r="A306" t="s">
        <v>72</v>
      </c>
      <c r="B306">
        <v>3</v>
      </c>
      <c r="C306">
        <v>2023</v>
      </c>
      <c r="D306" s="1" t="s">
        <v>12</v>
      </c>
      <c r="E306" s="1" t="s">
        <v>119</v>
      </c>
      <c r="F306" s="8">
        <v>18.399999999999999</v>
      </c>
      <c r="G306" s="8">
        <v>49.2</v>
      </c>
      <c r="H306" s="8">
        <v>47.5</v>
      </c>
    </row>
    <row r="307" spans="1:8" x14ac:dyDescent="0.25">
      <c r="A307" t="s">
        <v>132</v>
      </c>
      <c r="B307">
        <v>5</v>
      </c>
      <c r="C307">
        <v>2023</v>
      </c>
      <c r="D307" s="1" t="s">
        <v>12</v>
      </c>
      <c r="E307" s="1" t="s">
        <v>119</v>
      </c>
      <c r="F307" s="8">
        <v>18.8</v>
      </c>
      <c r="G307" s="8">
        <v>49.2</v>
      </c>
      <c r="H307" s="8">
        <v>46.7</v>
      </c>
    </row>
    <row r="308" spans="1:8" x14ac:dyDescent="0.25">
      <c r="A308" t="s">
        <v>64</v>
      </c>
      <c r="B308">
        <v>7</v>
      </c>
      <c r="C308">
        <v>2023</v>
      </c>
      <c r="D308" s="1" t="s">
        <v>12</v>
      </c>
      <c r="E308" s="1" t="s">
        <v>119</v>
      </c>
      <c r="F308" s="8">
        <v>18.399999999999999</v>
      </c>
      <c r="G308" s="8">
        <v>48.9</v>
      </c>
      <c r="H308" s="8">
        <v>47.8</v>
      </c>
    </row>
    <row r="309" spans="1:8" x14ac:dyDescent="0.25">
      <c r="A309" t="s">
        <v>65</v>
      </c>
      <c r="B309">
        <v>9</v>
      </c>
      <c r="C309">
        <v>2023</v>
      </c>
      <c r="D309" s="1" t="s">
        <v>12</v>
      </c>
      <c r="E309" s="1" t="s">
        <v>119</v>
      </c>
      <c r="F309" s="8">
        <v>18.399999999999999</v>
      </c>
      <c r="G309" s="8">
        <v>49</v>
      </c>
      <c r="H309" s="8">
        <v>49.2</v>
      </c>
    </row>
    <row r="310" spans="1:8" x14ac:dyDescent="0.25">
      <c r="A310" t="s">
        <v>49</v>
      </c>
      <c r="B310">
        <v>6</v>
      </c>
      <c r="C310">
        <v>2022</v>
      </c>
      <c r="D310" s="1" t="s">
        <v>11</v>
      </c>
      <c r="E310" s="1" t="s">
        <v>119</v>
      </c>
      <c r="F310" s="8">
        <v>15.4</v>
      </c>
      <c r="G310" s="8">
        <v>53.400000000000006</v>
      </c>
      <c r="H310" s="8">
        <v>43.7</v>
      </c>
    </row>
    <row r="311" spans="1:8" x14ac:dyDescent="0.25">
      <c r="A311" t="s">
        <v>64</v>
      </c>
      <c r="B311">
        <v>7</v>
      </c>
      <c r="C311">
        <v>2022</v>
      </c>
      <c r="D311" s="1" t="s">
        <v>11</v>
      </c>
      <c r="E311" s="1" t="s">
        <v>119</v>
      </c>
      <c r="F311" s="8">
        <v>15.2</v>
      </c>
      <c r="G311" s="8">
        <v>53.8</v>
      </c>
      <c r="H311" s="8">
        <v>43.2</v>
      </c>
    </row>
    <row r="312" spans="1:8" x14ac:dyDescent="0.25">
      <c r="A312" t="s">
        <v>65</v>
      </c>
      <c r="B312">
        <v>9</v>
      </c>
      <c r="C312">
        <v>2022</v>
      </c>
      <c r="D312" s="1" t="s">
        <v>11</v>
      </c>
      <c r="E312" s="1" t="s">
        <v>119</v>
      </c>
      <c r="F312" s="8">
        <v>15.6</v>
      </c>
      <c r="G312" s="8">
        <v>53.4</v>
      </c>
      <c r="H312" s="8">
        <v>43.9</v>
      </c>
    </row>
    <row r="313" spans="1:8" x14ac:dyDescent="0.25">
      <c r="A313" t="s">
        <v>67</v>
      </c>
      <c r="B313">
        <v>11</v>
      </c>
      <c r="C313">
        <v>2022</v>
      </c>
      <c r="D313" s="1" t="s">
        <v>11</v>
      </c>
      <c r="E313" s="1" t="s">
        <v>119</v>
      </c>
      <c r="F313" s="8">
        <v>15.6</v>
      </c>
      <c r="G313" s="8">
        <v>52.9</v>
      </c>
      <c r="H313" s="8">
        <v>43.4</v>
      </c>
    </row>
    <row r="314" spans="1:8" x14ac:dyDescent="0.25">
      <c r="A314" t="s">
        <v>70</v>
      </c>
      <c r="B314">
        <v>1</v>
      </c>
      <c r="C314">
        <v>2023</v>
      </c>
      <c r="D314" s="1" t="s">
        <v>11</v>
      </c>
      <c r="E314" s="1" t="s">
        <v>119</v>
      </c>
      <c r="F314" s="8">
        <v>15.9</v>
      </c>
      <c r="G314" s="8">
        <v>53.2</v>
      </c>
      <c r="H314" s="8">
        <v>45.6</v>
      </c>
    </row>
    <row r="315" spans="1:8" x14ac:dyDescent="0.25">
      <c r="A315" t="s">
        <v>72</v>
      </c>
      <c r="B315">
        <v>3</v>
      </c>
      <c r="C315">
        <v>2023</v>
      </c>
      <c r="D315" s="1" t="s">
        <v>11</v>
      </c>
      <c r="E315" s="1" t="s">
        <v>119</v>
      </c>
      <c r="F315" s="8">
        <v>16.600000000000001</v>
      </c>
      <c r="G315" s="8">
        <v>53.9</v>
      </c>
      <c r="H315" s="8">
        <v>46.6</v>
      </c>
    </row>
    <row r="316" spans="1:8" x14ac:dyDescent="0.25">
      <c r="A316" t="s">
        <v>132</v>
      </c>
      <c r="B316">
        <v>5</v>
      </c>
      <c r="C316">
        <v>2023</v>
      </c>
      <c r="D316" s="1" t="s">
        <v>11</v>
      </c>
      <c r="E316" s="1" t="s">
        <v>119</v>
      </c>
      <c r="F316" s="8">
        <v>16.5</v>
      </c>
      <c r="G316" s="8">
        <v>54.1</v>
      </c>
      <c r="H316" s="8">
        <v>47.6</v>
      </c>
    </row>
    <row r="317" spans="1:8" x14ac:dyDescent="0.25">
      <c r="A317" t="s">
        <v>64</v>
      </c>
      <c r="B317">
        <v>7</v>
      </c>
      <c r="C317">
        <v>2023</v>
      </c>
      <c r="D317" s="1" t="s">
        <v>11</v>
      </c>
      <c r="E317" s="1" t="s">
        <v>119</v>
      </c>
      <c r="F317" s="8">
        <v>16.3</v>
      </c>
      <c r="G317" s="8">
        <v>54.1</v>
      </c>
      <c r="H317" s="8">
        <v>48.7</v>
      </c>
    </row>
    <row r="318" spans="1:8" x14ac:dyDescent="0.25">
      <c r="A318" t="s">
        <v>65</v>
      </c>
      <c r="B318">
        <v>9</v>
      </c>
      <c r="C318">
        <v>2023</v>
      </c>
      <c r="D318" s="1" t="s">
        <v>11</v>
      </c>
      <c r="E318" s="1" t="s">
        <v>119</v>
      </c>
      <c r="F318" s="8">
        <v>16.2</v>
      </c>
      <c r="G318" s="8">
        <v>53.3</v>
      </c>
      <c r="H318" s="8">
        <v>50</v>
      </c>
    </row>
    <row r="319" spans="1:8" x14ac:dyDescent="0.25">
      <c r="A319" t="s">
        <v>49</v>
      </c>
      <c r="B319">
        <v>6</v>
      </c>
      <c r="C319">
        <v>2022</v>
      </c>
      <c r="D319" s="1" t="s">
        <v>133</v>
      </c>
      <c r="E319" s="1" t="s">
        <v>119</v>
      </c>
      <c r="F319" s="8">
        <v>21</v>
      </c>
      <c r="G319" s="8">
        <v>50.9</v>
      </c>
      <c r="H319" s="8">
        <v>55.000000000000007</v>
      </c>
    </row>
    <row r="320" spans="1:8" x14ac:dyDescent="0.25">
      <c r="A320" t="s">
        <v>64</v>
      </c>
      <c r="B320">
        <v>7</v>
      </c>
      <c r="C320">
        <v>2022</v>
      </c>
      <c r="D320" s="1" t="s">
        <v>133</v>
      </c>
      <c r="E320" s="1" t="s">
        <v>119</v>
      </c>
      <c r="F320" s="8">
        <v>21.1</v>
      </c>
      <c r="G320" s="8">
        <v>49</v>
      </c>
      <c r="H320" s="8">
        <v>54.5</v>
      </c>
    </row>
    <row r="321" spans="1:8" x14ac:dyDescent="0.25">
      <c r="A321" t="s">
        <v>65</v>
      </c>
      <c r="B321">
        <v>9</v>
      </c>
      <c r="C321">
        <v>2022</v>
      </c>
      <c r="D321" s="1" t="s">
        <v>133</v>
      </c>
      <c r="E321" s="1" t="s">
        <v>119</v>
      </c>
      <c r="F321" s="8">
        <v>20.100000000000001</v>
      </c>
      <c r="G321" s="8">
        <v>47.5</v>
      </c>
      <c r="H321" s="8">
        <v>53</v>
      </c>
    </row>
    <row r="322" spans="1:8" x14ac:dyDescent="0.25">
      <c r="A322" t="s">
        <v>67</v>
      </c>
      <c r="B322">
        <v>11</v>
      </c>
      <c r="C322">
        <v>2022</v>
      </c>
      <c r="D322" s="1" t="s">
        <v>133</v>
      </c>
      <c r="E322" s="1" t="s">
        <v>119</v>
      </c>
      <c r="F322" s="8">
        <v>20</v>
      </c>
      <c r="G322" s="8">
        <v>47.1</v>
      </c>
      <c r="H322" s="8">
        <v>52.8</v>
      </c>
    </row>
    <row r="323" spans="1:8" x14ac:dyDescent="0.25">
      <c r="A323" t="s">
        <v>70</v>
      </c>
      <c r="B323">
        <v>1</v>
      </c>
      <c r="C323">
        <v>2023</v>
      </c>
      <c r="D323" s="1" t="s">
        <v>133</v>
      </c>
      <c r="E323" s="1" t="s">
        <v>119</v>
      </c>
      <c r="F323" s="8">
        <v>20.2</v>
      </c>
      <c r="G323" s="8">
        <v>48.1</v>
      </c>
      <c r="H323" s="8">
        <v>55.8</v>
      </c>
    </row>
    <row r="324" spans="1:8" x14ac:dyDescent="0.25">
      <c r="A324" t="s">
        <v>72</v>
      </c>
      <c r="B324">
        <v>3</v>
      </c>
      <c r="C324">
        <v>2023</v>
      </c>
      <c r="D324" s="1" t="s">
        <v>133</v>
      </c>
      <c r="E324" s="1" t="s">
        <v>119</v>
      </c>
      <c r="F324" s="8">
        <v>20.399999999999999</v>
      </c>
      <c r="G324" s="8">
        <v>50.9</v>
      </c>
      <c r="H324" s="8">
        <v>58.8</v>
      </c>
    </row>
    <row r="325" spans="1:8" x14ac:dyDescent="0.25">
      <c r="A325" t="s">
        <v>132</v>
      </c>
      <c r="B325">
        <v>5</v>
      </c>
      <c r="C325">
        <v>2023</v>
      </c>
      <c r="D325" s="1" t="s">
        <v>133</v>
      </c>
      <c r="E325" s="1" t="s">
        <v>119</v>
      </c>
      <c r="F325" s="8">
        <v>20.5</v>
      </c>
      <c r="G325" s="8">
        <v>51.3</v>
      </c>
      <c r="H325" s="8">
        <v>60.9</v>
      </c>
    </row>
    <row r="326" spans="1:8" x14ac:dyDescent="0.25">
      <c r="A326" t="s">
        <v>64</v>
      </c>
      <c r="B326">
        <v>7</v>
      </c>
      <c r="C326">
        <v>2023</v>
      </c>
      <c r="D326" s="1" t="s">
        <v>133</v>
      </c>
      <c r="E326" s="1" t="s">
        <v>119</v>
      </c>
      <c r="F326" s="8">
        <v>20.2</v>
      </c>
      <c r="G326" s="8">
        <v>51</v>
      </c>
      <c r="H326" s="8">
        <v>61.9</v>
      </c>
    </row>
    <row r="327" spans="1:8" x14ac:dyDescent="0.25">
      <c r="A327" t="s">
        <v>65</v>
      </c>
      <c r="B327">
        <v>9</v>
      </c>
      <c r="C327">
        <v>2023</v>
      </c>
      <c r="D327" s="1" t="s">
        <v>133</v>
      </c>
      <c r="E327" s="1" t="s">
        <v>119</v>
      </c>
      <c r="F327" s="8">
        <v>19.399999999999999</v>
      </c>
      <c r="G327" s="8">
        <v>49</v>
      </c>
      <c r="H327" s="8">
        <v>65.599999999999994</v>
      </c>
    </row>
  </sheetData>
  <autoFilter ref="D1:D32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9BDF-1605-49D5-B52D-329E24E2D0BE}">
  <dimension ref="A1:C38"/>
  <sheetViews>
    <sheetView workbookViewId="0">
      <selection activeCell="A26" sqref="A26:XFD26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38</v>
      </c>
      <c r="B5" t="s">
        <v>118</v>
      </c>
      <c r="C5" t="s">
        <v>156</v>
      </c>
    </row>
    <row r="6" spans="1:3" x14ac:dyDescent="0.25">
      <c r="A6" s="120" t="s">
        <v>39</v>
      </c>
      <c r="B6" t="s">
        <v>118</v>
      </c>
      <c r="C6" t="s">
        <v>157</v>
      </c>
    </row>
    <row r="7" spans="1:3" x14ac:dyDescent="0.25">
      <c r="A7" s="120" t="s">
        <v>37</v>
      </c>
      <c r="B7" t="s">
        <v>118</v>
      </c>
      <c r="C7" t="s">
        <v>157</v>
      </c>
    </row>
    <row r="8" spans="1:3" x14ac:dyDescent="0.25">
      <c r="A8" s="120" t="s">
        <v>36</v>
      </c>
      <c r="B8" t="s">
        <v>118</v>
      </c>
      <c r="C8" t="s">
        <v>157</v>
      </c>
    </row>
    <row r="9" spans="1:3" x14ac:dyDescent="0.25">
      <c r="A9" s="120" t="s">
        <v>62</v>
      </c>
      <c r="B9" t="s">
        <v>118</v>
      </c>
      <c r="C9" t="s">
        <v>156</v>
      </c>
    </row>
    <row r="10" spans="1:3" x14ac:dyDescent="0.25">
      <c r="A10" s="120" t="s">
        <v>61</v>
      </c>
      <c r="B10" t="s">
        <v>118</v>
      </c>
      <c r="C10" t="s">
        <v>156</v>
      </c>
    </row>
    <row r="11" spans="1:3" x14ac:dyDescent="0.25">
      <c r="A11" s="120" t="s">
        <v>159</v>
      </c>
      <c r="B11" t="s">
        <v>118</v>
      </c>
      <c r="C11" t="s">
        <v>156</v>
      </c>
    </row>
    <row r="12" spans="1:3" x14ac:dyDescent="0.25">
      <c r="A12" s="120" t="s">
        <v>32</v>
      </c>
      <c r="B12" t="s">
        <v>118</v>
      </c>
      <c r="C12" t="s">
        <v>156</v>
      </c>
    </row>
    <row r="13" spans="1:3" x14ac:dyDescent="0.25">
      <c r="A13" s="120" t="s">
        <v>59</v>
      </c>
      <c r="B13" t="s">
        <v>118</v>
      </c>
      <c r="C13" t="s">
        <v>156</v>
      </c>
    </row>
    <row r="14" spans="1:3" x14ac:dyDescent="0.25">
      <c r="A14" s="120" t="s">
        <v>33</v>
      </c>
      <c r="B14" t="s">
        <v>118</v>
      </c>
      <c r="C14" t="s">
        <v>157</v>
      </c>
    </row>
    <row r="15" spans="1:3" x14ac:dyDescent="0.25">
      <c r="A15" s="120" t="s">
        <v>31</v>
      </c>
      <c r="B15" t="s">
        <v>118</v>
      </c>
      <c r="C15" t="s">
        <v>157</v>
      </c>
    </row>
    <row r="16" spans="1:3" x14ac:dyDescent="0.25">
      <c r="A16" s="120" t="s">
        <v>30</v>
      </c>
      <c r="B16" t="s">
        <v>118</v>
      </c>
      <c r="C16" t="s">
        <v>157</v>
      </c>
    </row>
    <row r="17" spans="1:3" x14ac:dyDescent="0.25">
      <c r="A17" s="120" t="s">
        <v>28</v>
      </c>
      <c r="B17" t="s">
        <v>118</v>
      </c>
      <c r="C17" t="s">
        <v>157</v>
      </c>
    </row>
    <row r="18" spans="1:3" ht="15.75" thickBot="1" x14ac:dyDescent="0.3">
      <c r="A18" s="120" t="s">
        <v>29</v>
      </c>
      <c r="B18" t="s">
        <v>118</v>
      </c>
      <c r="C18" t="s">
        <v>157</v>
      </c>
    </row>
    <row r="19" spans="1:3" x14ac:dyDescent="0.25">
      <c r="A19" s="117" t="s">
        <v>58</v>
      </c>
      <c r="B19" s="116" t="s">
        <v>119</v>
      </c>
      <c r="C19" t="s">
        <v>156</v>
      </c>
    </row>
    <row r="20" spans="1:3" x14ac:dyDescent="0.25">
      <c r="A20" s="120" t="s">
        <v>57</v>
      </c>
      <c r="B20" t="s">
        <v>119</v>
      </c>
      <c r="C20" t="s">
        <v>156</v>
      </c>
    </row>
    <row r="21" spans="1:3" x14ac:dyDescent="0.25">
      <c r="A21" s="120" t="s">
        <v>56</v>
      </c>
      <c r="B21" t="s">
        <v>119</v>
      </c>
      <c r="C21" t="s">
        <v>156</v>
      </c>
    </row>
    <row r="22" spans="1:3" x14ac:dyDescent="0.25">
      <c r="A22" s="120" t="s">
        <v>20</v>
      </c>
      <c r="B22" t="s">
        <v>119</v>
      </c>
      <c r="C22" t="s">
        <v>156</v>
      </c>
    </row>
    <row r="23" spans="1:3" x14ac:dyDescent="0.25">
      <c r="A23" s="120" t="s">
        <v>24</v>
      </c>
      <c r="B23" t="s">
        <v>119</v>
      </c>
      <c r="C23" t="s">
        <v>157</v>
      </c>
    </row>
    <row r="24" spans="1:3" x14ac:dyDescent="0.25">
      <c r="A24" s="120" t="s">
        <v>23</v>
      </c>
      <c r="B24" t="s">
        <v>119</v>
      </c>
      <c r="C24" t="s">
        <v>157</v>
      </c>
    </row>
    <row r="25" spans="1:3" x14ac:dyDescent="0.25">
      <c r="A25" s="120" t="s">
        <v>22</v>
      </c>
      <c r="B25" t="s">
        <v>119</v>
      </c>
      <c r="C25" t="s">
        <v>157</v>
      </c>
    </row>
    <row r="26" spans="1:3" x14ac:dyDescent="0.25">
      <c r="A26" s="120" t="s">
        <v>21</v>
      </c>
      <c r="B26" t="s">
        <v>119</v>
      </c>
      <c r="C26" t="s">
        <v>157</v>
      </c>
    </row>
    <row r="27" spans="1:3" x14ac:dyDescent="0.25">
      <c r="A27" s="120" t="s">
        <v>19</v>
      </c>
      <c r="B27" t="s">
        <v>119</v>
      </c>
      <c r="C27" t="s">
        <v>157</v>
      </c>
    </row>
    <row r="28" spans="1:3" x14ac:dyDescent="0.25">
      <c r="A28" s="120" t="s">
        <v>54</v>
      </c>
      <c r="B28" t="s">
        <v>119</v>
      </c>
      <c r="C28" t="s">
        <v>156</v>
      </c>
    </row>
    <row r="29" spans="1:3" x14ac:dyDescent="0.25">
      <c r="A29" s="120" t="s">
        <v>53</v>
      </c>
      <c r="B29" t="s">
        <v>119</v>
      </c>
      <c r="C29" t="s">
        <v>156</v>
      </c>
    </row>
    <row r="30" spans="1:3" x14ac:dyDescent="0.25">
      <c r="A30" s="120" t="s">
        <v>52</v>
      </c>
      <c r="B30" t="s">
        <v>119</v>
      </c>
      <c r="C30" t="s">
        <v>156</v>
      </c>
    </row>
    <row r="31" spans="1:3" x14ac:dyDescent="0.25">
      <c r="A31" s="120" t="s">
        <v>51</v>
      </c>
      <c r="B31" t="s">
        <v>119</v>
      </c>
      <c r="C31" t="s">
        <v>156</v>
      </c>
    </row>
    <row r="32" spans="1:3" x14ac:dyDescent="0.25">
      <c r="A32" s="120" t="s">
        <v>50</v>
      </c>
      <c r="B32" t="s">
        <v>119</v>
      </c>
      <c r="C32" t="s">
        <v>156</v>
      </c>
    </row>
    <row r="33" spans="1:3" x14ac:dyDescent="0.25">
      <c r="A33" s="120" t="s">
        <v>15</v>
      </c>
      <c r="B33" t="s">
        <v>119</v>
      </c>
      <c r="C33" t="s">
        <v>157</v>
      </c>
    </row>
    <row r="34" spans="1:3" x14ac:dyDescent="0.25">
      <c r="A34" s="120" t="s">
        <v>14</v>
      </c>
      <c r="B34" t="s">
        <v>119</v>
      </c>
      <c r="C34" t="s">
        <v>157</v>
      </c>
    </row>
    <row r="35" spans="1:3" x14ac:dyDescent="0.25">
      <c r="A35" s="120" t="s">
        <v>13</v>
      </c>
      <c r="B35" t="s">
        <v>119</v>
      </c>
      <c r="C35" t="s">
        <v>157</v>
      </c>
    </row>
    <row r="36" spans="1:3" x14ac:dyDescent="0.25">
      <c r="A36" s="120" t="s">
        <v>12</v>
      </c>
      <c r="B36" t="s">
        <v>119</v>
      </c>
      <c r="C36" t="s">
        <v>157</v>
      </c>
    </row>
    <row r="37" spans="1:3" x14ac:dyDescent="0.25">
      <c r="A37" s="120" t="s">
        <v>11</v>
      </c>
      <c r="B37" t="s">
        <v>119</v>
      </c>
      <c r="C37" t="s">
        <v>157</v>
      </c>
    </row>
    <row r="38" spans="1:3" x14ac:dyDescent="0.25">
      <c r="A38" s="120" t="s">
        <v>133</v>
      </c>
      <c r="B38" t="s">
        <v>119</v>
      </c>
      <c r="C38" t="s">
        <v>157</v>
      </c>
    </row>
  </sheetData>
  <autoFilter ref="A1:A38" xr:uid="{F1649BDF-1605-49D5-B52D-329E24E2D0B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0E13-83AD-45E2-AA40-9E8EE097E496}">
  <sheetPr>
    <pageSetUpPr fitToPage="1"/>
  </sheetPr>
  <dimension ref="A1:W57"/>
  <sheetViews>
    <sheetView zoomScale="110" zoomScaleNormal="11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11.28515625" style="4" bestFit="1" customWidth="1"/>
    <col min="2" max="2" width="9.140625" style="4"/>
    <col min="9" max="11" width="9.140625" style="49"/>
    <col min="15" max="17" width="9.140625" style="49"/>
    <col min="21" max="23" width="9.140625" style="49"/>
  </cols>
  <sheetData>
    <row r="1" spans="1:23" x14ac:dyDescent="0.25">
      <c r="A1" s="155"/>
      <c r="B1" s="155"/>
      <c r="C1" s="153" t="s">
        <v>75</v>
      </c>
      <c r="D1" s="153"/>
      <c r="E1" s="154"/>
      <c r="F1" s="156" t="s">
        <v>76</v>
      </c>
      <c r="G1" s="157"/>
      <c r="H1" s="158"/>
      <c r="I1" s="159" t="s">
        <v>77</v>
      </c>
      <c r="J1" s="160"/>
      <c r="K1" s="161"/>
      <c r="L1" s="152" t="s">
        <v>78</v>
      </c>
      <c r="M1" s="153"/>
      <c r="N1" s="154"/>
      <c r="O1" s="152" t="s">
        <v>79</v>
      </c>
      <c r="P1" s="153"/>
      <c r="Q1" s="154"/>
      <c r="R1" s="152" t="s">
        <v>80</v>
      </c>
      <c r="S1" s="153"/>
      <c r="T1" s="154"/>
      <c r="U1" s="152" t="s">
        <v>81</v>
      </c>
      <c r="V1" s="153"/>
      <c r="W1" s="154"/>
    </row>
    <row r="2" spans="1:23" ht="30" customHeight="1" x14ac:dyDescent="0.25">
      <c r="A2" s="155"/>
      <c r="B2" s="155"/>
      <c r="C2" s="153"/>
      <c r="D2" s="153"/>
      <c r="E2" s="154"/>
      <c r="F2" s="156"/>
      <c r="G2" s="157"/>
      <c r="H2" s="158"/>
      <c r="I2" s="159"/>
      <c r="J2" s="160"/>
      <c r="K2" s="161"/>
      <c r="L2" s="152"/>
      <c r="M2" s="153"/>
      <c r="N2" s="154"/>
      <c r="O2" s="152"/>
      <c r="P2" s="153"/>
      <c r="Q2" s="154"/>
      <c r="R2" s="152"/>
      <c r="S2" s="153"/>
      <c r="T2" s="154"/>
      <c r="U2" s="152"/>
      <c r="V2" s="153"/>
      <c r="W2" s="154"/>
    </row>
    <row r="3" spans="1:23" x14ac:dyDescent="0.25">
      <c r="A3" s="13"/>
      <c r="B3" s="36" t="s">
        <v>2</v>
      </c>
      <c r="C3" s="10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58" t="s">
        <v>3</v>
      </c>
      <c r="J3" s="58" t="s">
        <v>83</v>
      </c>
      <c r="K3" s="59" t="s">
        <v>5</v>
      </c>
      <c r="L3" s="10" t="s">
        <v>3</v>
      </c>
      <c r="M3" s="10" t="s">
        <v>83</v>
      </c>
      <c r="N3" s="13" t="s">
        <v>5</v>
      </c>
      <c r="O3" s="62" t="s">
        <v>3</v>
      </c>
      <c r="P3" s="58" t="s">
        <v>83</v>
      </c>
      <c r="Q3" s="59" t="s">
        <v>5</v>
      </c>
      <c r="R3" s="10" t="s">
        <v>3</v>
      </c>
      <c r="S3" s="10" t="s">
        <v>83</v>
      </c>
      <c r="T3" s="10" t="s">
        <v>5</v>
      </c>
      <c r="U3" s="62" t="s">
        <v>3</v>
      </c>
      <c r="V3" s="58" t="s">
        <v>83</v>
      </c>
      <c r="W3" s="59" t="s">
        <v>5</v>
      </c>
    </row>
    <row r="4" spans="1:23" x14ac:dyDescent="0.25">
      <c r="A4" s="4" t="s">
        <v>84</v>
      </c>
      <c r="B4" s="7" t="s">
        <v>8</v>
      </c>
      <c r="C4" s="1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 s="49">
        <f>C4-F4</f>
        <v>1.1000000000000014</v>
      </c>
      <c r="J4" s="49">
        <f t="shared" ref="J4:K19" si="0">D4-G4</f>
        <v>0.20000000000000284</v>
      </c>
      <c r="K4" s="50">
        <f t="shared" si="0"/>
        <v>1.5</v>
      </c>
      <c r="L4" s="1">
        <v>28</v>
      </c>
      <c r="M4" s="1">
        <v>51.6</v>
      </c>
      <c r="N4" s="7">
        <v>51.7</v>
      </c>
      <c r="O4" s="43">
        <f t="shared" ref="O4:Q19" si="1">C4-L4</f>
        <v>-1.7999999999999972</v>
      </c>
      <c r="P4" s="49">
        <f t="shared" si="1"/>
        <v>2</v>
      </c>
      <c r="Q4" s="50">
        <f t="shared" si="1"/>
        <v>0.19999999999999574</v>
      </c>
      <c r="R4" s="1">
        <v>27</v>
      </c>
      <c r="S4" s="1">
        <v>51.2</v>
      </c>
      <c r="T4" s="1">
        <v>50.6</v>
      </c>
      <c r="U4" s="43">
        <f t="shared" ref="U4:W19" si="2">C4-R4</f>
        <v>-0.79999999999999716</v>
      </c>
      <c r="V4" s="49">
        <f t="shared" si="2"/>
        <v>2.3999999999999986</v>
      </c>
      <c r="W4" s="50">
        <f t="shared" si="2"/>
        <v>1.2999999999999972</v>
      </c>
    </row>
    <row r="5" spans="1:23" x14ac:dyDescent="0.25">
      <c r="A5" s="4" t="s">
        <v>84</v>
      </c>
      <c r="B5" s="7" t="s">
        <v>9</v>
      </c>
      <c r="C5" s="1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 s="49">
        <f t="shared" ref="I5:K57" si="3">C5-F5</f>
        <v>-0.60000000000000142</v>
      </c>
      <c r="J5" s="49">
        <f t="shared" si="0"/>
        <v>0.10000000000000142</v>
      </c>
      <c r="K5" s="50">
        <f t="shared" si="0"/>
        <v>1.2000000000000028</v>
      </c>
      <c r="L5" s="1">
        <v>25.3</v>
      </c>
      <c r="M5" s="1">
        <v>61.3</v>
      </c>
      <c r="N5" s="7">
        <v>53.3</v>
      </c>
      <c r="O5" s="43">
        <f t="shared" si="1"/>
        <v>-0.30000000000000071</v>
      </c>
      <c r="P5" s="49">
        <f t="shared" si="1"/>
        <v>0.70000000000000284</v>
      </c>
      <c r="Q5" s="50">
        <f t="shared" si="1"/>
        <v>0.60000000000000853</v>
      </c>
      <c r="R5" s="1">
        <v>25.5</v>
      </c>
      <c r="S5" s="1">
        <v>61.5</v>
      </c>
      <c r="T5" s="1">
        <v>52.5</v>
      </c>
      <c r="U5" s="43">
        <f t="shared" si="2"/>
        <v>-0.5</v>
      </c>
      <c r="V5" s="49">
        <f t="shared" si="2"/>
        <v>0.5</v>
      </c>
      <c r="W5" s="50">
        <f t="shared" si="2"/>
        <v>1.4000000000000057</v>
      </c>
    </row>
    <row r="6" spans="1:23" x14ac:dyDescent="0.25">
      <c r="A6" s="21" t="s">
        <v>85</v>
      </c>
      <c r="B6" s="19" t="s">
        <v>10</v>
      </c>
      <c r="C6" s="17">
        <v>21</v>
      </c>
      <c r="D6" s="17">
        <v>50.9</v>
      </c>
      <c r="E6" s="19">
        <v>55.000000000000007</v>
      </c>
      <c r="F6" s="18">
        <v>21.1</v>
      </c>
      <c r="G6" s="17">
        <v>49</v>
      </c>
      <c r="H6" s="19">
        <v>54.5</v>
      </c>
      <c r="I6" s="47">
        <f t="shared" si="3"/>
        <v>-0.10000000000000142</v>
      </c>
      <c r="J6" s="47">
        <f t="shared" si="0"/>
        <v>1.8999999999999986</v>
      </c>
      <c r="K6" s="48">
        <f t="shared" si="0"/>
        <v>0.50000000000000711</v>
      </c>
      <c r="L6" s="17">
        <v>20.100000000000001</v>
      </c>
      <c r="M6" s="17">
        <v>47.5</v>
      </c>
      <c r="N6" s="19">
        <v>53</v>
      </c>
      <c r="O6" s="46">
        <f t="shared" si="1"/>
        <v>0.89999999999999858</v>
      </c>
      <c r="P6" s="47">
        <f t="shared" si="1"/>
        <v>3.3999999999999986</v>
      </c>
      <c r="Q6" s="48">
        <f t="shared" si="1"/>
        <v>2.0000000000000071</v>
      </c>
      <c r="R6" s="17">
        <v>20</v>
      </c>
      <c r="S6" s="17">
        <v>47.1</v>
      </c>
      <c r="T6" s="17">
        <v>52.8</v>
      </c>
      <c r="U6" s="46">
        <f t="shared" si="2"/>
        <v>1</v>
      </c>
      <c r="V6" s="47">
        <f t="shared" si="2"/>
        <v>3.7999999999999972</v>
      </c>
      <c r="W6" s="48">
        <f t="shared" si="2"/>
        <v>2.2000000000000099</v>
      </c>
    </row>
    <row r="7" spans="1:23" x14ac:dyDescent="0.25">
      <c r="A7" s="4" t="s">
        <v>85</v>
      </c>
      <c r="B7" s="7" t="s">
        <v>50</v>
      </c>
      <c r="C7" s="1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 s="49">
        <f t="shared" si="3"/>
        <v>2.3999999999999986</v>
      </c>
      <c r="J7" s="49">
        <f t="shared" si="0"/>
        <v>2.7999999999999972</v>
      </c>
      <c r="K7" s="50">
        <f t="shared" si="0"/>
        <v>1.5</v>
      </c>
      <c r="L7" s="1">
        <v>25.9</v>
      </c>
      <c r="M7" s="1">
        <v>57.4</v>
      </c>
      <c r="N7" s="7">
        <v>51.4</v>
      </c>
      <c r="O7" s="43">
        <f t="shared" si="1"/>
        <v>2.8999999999999986</v>
      </c>
      <c r="P7" s="49">
        <f t="shared" si="1"/>
        <v>2.7999999999999972</v>
      </c>
      <c r="Q7" s="50">
        <f t="shared" si="1"/>
        <v>1.6000000000000014</v>
      </c>
      <c r="R7" s="1">
        <v>25.9</v>
      </c>
      <c r="S7" s="1">
        <v>57.1</v>
      </c>
      <c r="T7" s="1">
        <v>51.4</v>
      </c>
      <c r="U7" s="43">
        <f t="shared" si="2"/>
        <v>2.8999999999999986</v>
      </c>
      <c r="V7" s="49">
        <f t="shared" si="2"/>
        <v>3.0999999999999943</v>
      </c>
      <c r="W7" s="50">
        <f t="shared" si="2"/>
        <v>1.6000000000000014</v>
      </c>
    </row>
    <row r="8" spans="1:23" x14ac:dyDescent="0.25">
      <c r="A8" s="4" t="s">
        <v>85</v>
      </c>
      <c r="B8" s="7" t="s">
        <v>11</v>
      </c>
      <c r="C8" s="1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 s="49">
        <f t="shared" si="3"/>
        <v>0.20000000000000107</v>
      </c>
      <c r="J8" s="49">
        <f t="shared" si="0"/>
        <v>-0.39999999999999147</v>
      </c>
      <c r="K8" s="50">
        <f t="shared" si="0"/>
        <v>-19.500000000000004</v>
      </c>
      <c r="L8" s="1">
        <v>15.6</v>
      </c>
      <c r="M8" s="1">
        <v>53.4</v>
      </c>
      <c r="N8" s="7">
        <v>43.9</v>
      </c>
      <c r="O8" s="43">
        <f t="shared" si="1"/>
        <v>-0.19999999999999929</v>
      </c>
      <c r="P8" s="49">
        <f t="shared" si="1"/>
        <v>0</v>
      </c>
      <c r="Q8" s="50">
        <f t="shared" si="1"/>
        <v>-20.2</v>
      </c>
      <c r="R8" s="1">
        <v>15.6</v>
      </c>
      <c r="S8" s="1">
        <v>52.9</v>
      </c>
      <c r="T8" s="1">
        <v>43.4</v>
      </c>
      <c r="U8" s="43">
        <f t="shared" si="2"/>
        <v>-0.19999999999999929</v>
      </c>
      <c r="V8" s="49">
        <f t="shared" si="2"/>
        <v>0.50000000000000711</v>
      </c>
      <c r="W8" s="50">
        <f t="shared" si="2"/>
        <v>-19.7</v>
      </c>
    </row>
    <row r="9" spans="1:23" x14ac:dyDescent="0.25">
      <c r="A9" s="4" t="s">
        <v>85</v>
      </c>
      <c r="B9" s="7" t="s">
        <v>12</v>
      </c>
      <c r="C9" s="1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 s="49">
        <f t="shared" si="3"/>
        <v>-0.19999999999999929</v>
      </c>
      <c r="J9" s="49">
        <f t="shared" si="0"/>
        <v>-0.60000000000000142</v>
      </c>
      <c r="K9" s="50">
        <f t="shared" si="0"/>
        <v>-0.79999999999999716</v>
      </c>
      <c r="L9" s="1">
        <v>19.2</v>
      </c>
      <c r="M9" s="1">
        <v>48.6</v>
      </c>
      <c r="N9" s="7">
        <v>46</v>
      </c>
      <c r="O9" s="43">
        <f t="shared" si="1"/>
        <v>0.20000000000000284</v>
      </c>
      <c r="P9" s="49">
        <f t="shared" si="1"/>
        <v>0.29999999999999716</v>
      </c>
      <c r="Q9" s="50">
        <f t="shared" si="1"/>
        <v>-1.2999999999999972</v>
      </c>
      <c r="R9" s="1">
        <v>19.100000000000001</v>
      </c>
      <c r="S9" s="1">
        <v>48.3</v>
      </c>
      <c r="T9" s="1">
        <v>45.2</v>
      </c>
      <c r="U9" s="43">
        <f t="shared" si="2"/>
        <v>0.30000000000000071</v>
      </c>
      <c r="V9" s="49">
        <f t="shared" si="2"/>
        <v>0.60000000000000142</v>
      </c>
      <c r="W9" s="50">
        <f t="shared" si="2"/>
        <v>-0.5</v>
      </c>
    </row>
    <row r="10" spans="1:23" x14ac:dyDescent="0.25">
      <c r="A10" s="4" t="s">
        <v>85</v>
      </c>
      <c r="B10" s="7" t="s">
        <v>51</v>
      </c>
      <c r="C10" s="1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 s="49">
        <f t="shared" si="3"/>
        <v>3.4000000000000021</v>
      </c>
      <c r="J10" s="49">
        <f t="shared" si="0"/>
        <v>2.8999999999999986</v>
      </c>
      <c r="K10" s="50">
        <f t="shared" si="0"/>
        <v>2.6999999999999957</v>
      </c>
      <c r="L10" s="1">
        <v>29.3</v>
      </c>
      <c r="M10" s="1">
        <v>57.1</v>
      </c>
      <c r="N10" s="7">
        <v>55.6</v>
      </c>
      <c r="O10" s="43">
        <f t="shared" si="1"/>
        <v>4.4000000000000021</v>
      </c>
      <c r="P10" s="49">
        <f t="shared" si="1"/>
        <v>3.5</v>
      </c>
      <c r="Q10" s="50">
        <f t="shared" si="1"/>
        <v>1.7999999999999972</v>
      </c>
      <c r="R10" s="1">
        <v>30</v>
      </c>
      <c r="S10" s="1">
        <v>57.9</v>
      </c>
      <c r="T10" s="1">
        <v>56.2</v>
      </c>
      <c r="U10" s="43">
        <f t="shared" si="2"/>
        <v>3.7000000000000028</v>
      </c>
      <c r="V10" s="49">
        <f t="shared" si="2"/>
        <v>2.7000000000000028</v>
      </c>
      <c r="W10" s="50">
        <f t="shared" si="2"/>
        <v>1.1999999999999957</v>
      </c>
    </row>
    <row r="11" spans="1:23" x14ac:dyDescent="0.25">
      <c r="A11" s="4" t="s">
        <v>85</v>
      </c>
      <c r="B11" s="7" t="s">
        <v>52</v>
      </c>
      <c r="C11" s="1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 s="49">
        <f t="shared" si="3"/>
        <v>2.3000000000000007</v>
      </c>
      <c r="J11" s="49">
        <f t="shared" si="0"/>
        <v>2.8999999999999986</v>
      </c>
      <c r="K11" s="50">
        <f t="shared" si="0"/>
        <v>3.1000000000000085</v>
      </c>
      <c r="L11" s="1">
        <v>28.7</v>
      </c>
      <c r="M11" s="1">
        <v>45.7</v>
      </c>
      <c r="N11" s="7">
        <v>52.4</v>
      </c>
      <c r="O11" s="43">
        <f t="shared" si="1"/>
        <v>2.8000000000000007</v>
      </c>
      <c r="P11" s="49">
        <f t="shared" si="1"/>
        <v>4.0999999999999943</v>
      </c>
      <c r="Q11" s="50">
        <f t="shared" si="1"/>
        <v>2.0000000000000071</v>
      </c>
      <c r="R11" s="1">
        <v>28.9</v>
      </c>
      <c r="S11" s="1">
        <v>45.7</v>
      </c>
      <c r="T11" s="1">
        <v>52.3</v>
      </c>
      <c r="U11" s="43">
        <f t="shared" si="2"/>
        <v>2.6000000000000014</v>
      </c>
      <c r="V11" s="49">
        <f t="shared" si="2"/>
        <v>4.0999999999999943</v>
      </c>
      <c r="W11" s="50">
        <f t="shared" si="2"/>
        <v>2.1000000000000085</v>
      </c>
    </row>
    <row r="12" spans="1:23" x14ac:dyDescent="0.25">
      <c r="A12" s="4" t="s">
        <v>85</v>
      </c>
      <c r="B12" s="7" t="s">
        <v>53</v>
      </c>
      <c r="C12" s="1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 s="49">
        <f t="shared" si="3"/>
        <v>2.8000000000000043</v>
      </c>
      <c r="J12" s="49">
        <f t="shared" si="0"/>
        <v>2.2999999999999972</v>
      </c>
      <c r="K12" s="50">
        <f t="shared" si="0"/>
        <v>3.5</v>
      </c>
      <c r="L12" s="1">
        <v>31.4</v>
      </c>
      <c r="M12" s="1">
        <v>56.9</v>
      </c>
      <c r="N12" s="7">
        <v>51.5</v>
      </c>
      <c r="O12" s="43">
        <f t="shared" si="1"/>
        <v>2.4000000000000057</v>
      </c>
      <c r="P12" s="49">
        <f t="shared" si="1"/>
        <v>2.2999999999999972</v>
      </c>
      <c r="Q12" s="50">
        <f t="shared" si="1"/>
        <v>1.1000000000000014</v>
      </c>
      <c r="R12" s="1">
        <v>31.5</v>
      </c>
      <c r="S12" s="1">
        <v>56.2</v>
      </c>
      <c r="T12" s="1">
        <v>51.1</v>
      </c>
      <c r="U12" s="43">
        <f t="shared" si="2"/>
        <v>2.3000000000000043</v>
      </c>
      <c r="V12" s="49">
        <f t="shared" si="2"/>
        <v>2.9999999999999929</v>
      </c>
      <c r="W12" s="50">
        <f t="shared" si="2"/>
        <v>1.5</v>
      </c>
    </row>
    <row r="13" spans="1:23" x14ac:dyDescent="0.25">
      <c r="A13" s="4" t="s">
        <v>85</v>
      </c>
      <c r="B13" s="7" t="s">
        <v>13</v>
      </c>
      <c r="C13" s="1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 s="49">
        <f t="shared" si="3"/>
        <v>9.9999999999997868E-2</v>
      </c>
      <c r="J13" s="49">
        <f t="shared" si="0"/>
        <v>1.1000000000000014</v>
      </c>
      <c r="K13" s="50">
        <f t="shared" si="0"/>
        <v>1.7999999999999972</v>
      </c>
      <c r="L13" s="1">
        <v>16.399999999999999</v>
      </c>
      <c r="M13" s="1">
        <v>42.4</v>
      </c>
      <c r="N13" s="7">
        <v>40.1</v>
      </c>
      <c r="O13" s="43">
        <f t="shared" si="1"/>
        <v>0.30000000000000071</v>
      </c>
      <c r="P13" s="49">
        <f t="shared" si="1"/>
        <v>1.7000000000000028</v>
      </c>
      <c r="Q13" s="50">
        <f t="shared" si="1"/>
        <v>0.89999999999999858</v>
      </c>
      <c r="R13" s="1">
        <v>16.8</v>
      </c>
      <c r="S13" s="1">
        <v>42.2</v>
      </c>
      <c r="T13" s="1">
        <v>40.4</v>
      </c>
      <c r="U13" s="43">
        <f t="shared" si="2"/>
        <v>-0.10000000000000142</v>
      </c>
      <c r="V13" s="49">
        <f t="shared" si="2"/>
        <v>1.8999999999999986</v>
      </c>
      <c r="W13" s="50">
        <f t="shared" si="2"/>
        <v>0.60000000000000142</v>
      </c>
    </row>
    <row r="14" spans="1:23" x14ac:dyDescent="0.25">
      <c r="A14" s="4" t="s">
        <v>85</v>
      </c>
      <c r="B14" s="7" t="s">
        <v>14</v>
      </c>
      <c r="C14" s="1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 s="49">
        <f t="shared" si="3"/>
        <v>-1.1999999999999993</v>
      </c>
      <c r="J14" s="49">
        <f t="shared" si="0"/>
        <v>0.20000000000000284</v>
      </c>
      <c r="K14" s="50">
        <f t="shared" si="0"/>
        <v>2.1000000000000014</v>
      </c>
      <c r="L14" s="1">
        <v>23.1</v>
      </c>
      <c r="M14" s="1">
        <v>45.8</v>
      </c>
      <c r="N14" s="7">
        <v>51.9</v>
      </c>
      <c r="O14" s="43">
        <f t="shared" si="1"/>
        <v>-2.1000000000000014</v>
      </c>
      <c r="P14" s="49">
        <f t="shared" si="1"/>
        <v>0.60000000000000853</v>
      </c>
      <c r="Q14" s="50">
        <f t="shared" si="1"/>
        <v>1.1000000000000014</v>
      </c>
      <c r="R14" s="1">
        <v>23.2</v>
      </c>
      <c r="S14" s="1">
        <v>45.9</v>
      </c>
      <c r="T14" s="1">
        <v>52</v>
      </c>
      <c r="U14" s="43">
        <f t="shared" si="2"/>
        <v>-2.1999999999999993</v>
      </c>
      <c r="V14" s="49">
        <f t="shared" si="2"/>
        <v>0.50000000000000711</v>
      </c>
      <c r="W14" s="50">
        <f t="shared" si="2"/>
        <v>1</v>
      </c>
    </row>
    <row r="15" spans="1:23" x14ac:dyDescent="0.25">
      <c r="A15" s="4" t="s">
        <v>85</v>
      </c>
      <c r="B15" s="7" t="s">
        <v>54</v>
      </c>
      <c r="C15" s="1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 s="49">
        <f t="shared" si="3"/>
        <v>2.9000000000000057</v>
      </c>
      <c r="J15" s="49">
        <f t="shared" si="0"/>
        <v>2.1999999999999957</v>
      </c>
      <c r="K15" s="50">
        <f t="shared" si="0"/>
        <v>3.6000000000000014</v>
      </c>
      <c r="L15" s="1">
        <v>30.4</v>
      </c>
      <c r="M15" s="1">
        <v>59.6</v>
      </c>
      <c r="N15" s="7">
        <v>56.3</v>
      </c>
      <c r="O15" s="43">
        <f t="shared" si="1"/>
        <v>2.9000000000000057</v>
      </c>
      <c r="P15" s="49">
        <f t="shared" si="1"/>
        <v>2.7999999999999972</v>
      </c>
      <c r="Q15" s="50">
        <f t="shared" si="1"/>
        <v>4.1000000000000014</v>
      </c>
      <c r="R15" s="1">
        <v>30.2</v>
      </c>
      <c r="S15" s="1">
        <v>59.9</v>
      </c>
      <c r="T15" s="1">
        <v>56</v>
      </c>
      <c r="U15" s="43">
        <f t="shared" si="2"/>
        <v>3.100000000000005</v>
      </c>
      <c r="V15" s="49">
        <f t="shared" si="2"/>
        <v>2.5</v>
      </c>
      <c r="W15" s="50">
        <f t="shared" si="2"/>
        <v>4.3999999999999986</v>
      </c>
    </row>
    <row r="16" spans="1:23" x14ac:dyDescent="0.25">
      <c r="A16" s="4" t="s">
        <v>85</v>
      </c>
      <c r="B16" s="7" t="s">
        <v>15</v>
      </c>
      <c r="C16" s="1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 s="49">
        <f t="shared" si="3"/>
        <v>0.39999999999999858</v>
      </c>
      <c r="J16" s="49">
        <f t="shared" si="0"/>
        <v>0.80000000000000426</v>
      </c>
      <c r="K16" s="50">
        <f t="shared" si="0"/>
        <v>2.8999999999999986</v>
      </c>
      <c r="L16" s="1">
        <v>16.600000000000001</v>
      </c>
      <c r="M16" s="1">
        <v>49.6</v>
      </c>
      <c r="N16" s="7">
        <v>46.6</v>
      </c>
      <c r="O16" s="43">
        <f t="shared" si="1"/>
        <v>0.99999999999999645</v>
      </c>
      <c r="P16" s="49">
        <f t="shared" si="1"/>
        <v>0</v>
      </c>
      <c r="Q16" s="50">
        <f t="shared" si="1"/>
        <v>2.1999999999999957</v>
      </c>
      <c r="R16" s="1">
        <v>16.5</v>
      </c>
      <c r="S16" s="1">
        <v>49.1</v>
      </c>
      <c r="T16" s="1">
        <v>47</v>
      </c>
      <c r="U16" s="43">
        <f t="shared" si="2"/>
        <v>1.0999999999999979</v>
      </c>
      <c r="V16" s="49">
        <f t="shared" si="2"/>
        <v>0.5</v>
      </c>
      <c r="W16" s="50">
        <f t="shared" si="2"/>
        <v>1.7999999999999972</v>
      </c>
    </row>
    <row r="17" spans="1:23" x14ac:dyDescent="0.25">
      <c r="A17" s="4" t="s">
        <v>85</v>
      </c>
      <c r="B17" s="7" t="s">
        <v>16</v>
      </c>
      <c r="C17" s="1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 s="49">
        <f t="shared" si="3"/>
        <v>0.19999999999999929</v>
      </c>
      <c r="J17" s="49" t="s">
        <v>17</v>
      </c>
      <c r="K17" s="50">
        <f t="shared" si="0"/>
        <v>0.30000000000000426</v>
      </c>
      <c r="L17" s="1">
        <v>15.2</v>
      </c>
      <c r="M17" s="1" t="s">
        <v>17</v>
      </c>
      <c r="N17" s="7">
        <v>42.6</v>
      </c>
      <c r="O17" s="43">
        <f t="shared" si="1"/>
        <v>0.40000000000000036</v>
      </c>
      <c r="P17" s="49" t="s">
        <v>17</v>
      </c>
      <c r="Q17" s="50">
        <f t="shared" si="1"/>
        <v>2.1000000000000014</v>
      </c>
      <c r="R17" s="1">
        <v>15.4</v>
      </c>
      <c r="S17" s="1" t="s">
        <v>17</v>
      </c>
      <c r="T17" s="1">
        <v>42.4</v>
      </c>
      <c r="U17" s="43">
        <f t="shared" si="2"/>
        <v>0.19999999999999929</v>
      </c>
      <c r="V17" s="49" t="s">
        <v>17</v>
      </c>
      <c r="W17" s="50">
        <f t="shared" si="2"/>
        <v>2.3000000000000043</v>
      </c>
    </row>
    <row r="18" spans="1:23" x14ac:dyDescent="0.25">
      <c r="A18" s="27" t="s">
        <v>86</v>
      </c>
      <c r="B18" s="25" t="s">
        <v>18</v>
      </c>
      <c r="C18" s="23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60">
        <f t="shared" si="3"/>
        <v>-0.29999999999999716</v>
      </c>
      <c r="J18" s="60">
        <f t="shared" si="0"/>
        <v>-0.20000000000000284</v>
      </c>
      <c r="K18" s="61">
        <f t="shared" si="0"/>
        <v>11.199999999999996</v>
      </c>
      <c r="L18" s="23">
        <v>26.3</v>
      </c>
      <c r="M18" s="23">
        <v>50.4</v>
      </c>
      <c r="N18" s="25">
        <v>49.4</v>
      </c>
      <c r="O18" s="63">
        <f t="shared" si="1"/>
        <v>-1.1999999999999993</v>
      </c>
      <c r="P18" s="60">
        <f t="shared" si="1"/>
        <v>1.1000000000000014</v>
      </c>
      <c r="Q18" s="61">
        <f t="shared" si="1"/>
        <v>9.6999999999999957</v>
      </c>
      <c r="R18" s="23">
        <v>26.1</v>
      </c>
      <c r="S18" s="23">
        <v>48.2</v>
      </c>
      <c r="T18" s="23">
        <v>49.5</v>
      </c>
      <c r="U18" s="63">
        <f t="shared" si="2"/>
        <v>-1</v>
      </c>
      <c r="V18" s="60">
        <f t="shared" si="2"/>
        <v>3.2999999999999972</v>
      </c>
      <c r="W18" s="61">
        <f t="shared" si="2"/>
        <v>9.5999999999999943</v>
      </c>
    </row>
    <row r="19" spans="1:23" x14ac:dyDescent="0.25">
      <c r="A19" s="4" t="s">
        <v>87</v>
      </c>
      <c r="B19" s="7" t="s">
        <v>19</v>
      </c>
      <c r="C19" s="1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 s="49">
        <f t="shared" si="3"/>
        <v>2.899999999999995</v>
      </c>
      <c r="J19" s="49">
        <f t="shared" si="0"/>
        <v>1.8999999999999986</v>
      </c>
      <c r="K19" s="50">
        <f t="shared" si="0"/>
        <v>2.8999999999999986</v>
      </c>
      <c r="L19" s="1">
        <v>25.1</v>
      </c>
      <c r="M19" s="1">
        <v>50.1</v>
      </c>
      <c r="N19" s="7">
        <v>44.5</v>
      </c>
      <c r="O19" s="43">
        <f t="shared" si="1"/>
        <v>3.399999999999995</v>
      </c>
      <c r="P19" s="49">
        <f t="shared" si="1"/>
        <v>0.89999999999999858</v>
      </c>
      <c r="Q19" s="50">
        <f t="shared" si="1"/>
        <v>3.6999999999999957</v>
      </c>
      <c r="R19" s="1">
        <v>25.1</v>
      </c>
      <c r="S19" s="1">
        <v>50.2</v>
      </c>
      <c r="T19" s="1">
        <v>43.4</v>
      </c>
      <c r="U19" s="43">
        <f t="shared" si="2"/>
        <v>3.399999999999995</v>
      </c>
      <c r="V19" s="49">
        <f t="shared" si="2"/>
        <v>0.79999999999999716</v>
      </c>
      <c r="W19" s="50">
        <f t="shared" si="2"/>
        <v>4.7999999999999972</v>
      </c>
    </row>
    <row r="20" spans="1:23" x14ac:dyDescent="0.25">
      <c r="A20" s="4" t="s">
        <v>87</v>
      </c>
      <c r="B20" s="7" t="s">
        <v>20</v>
      </c>
      <c r="C20" s="1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 s="49">
        <f t="shared" si="3"/>
        <v>-1.3000000000000007</v>
      </c>
      <c r="J20" s="49">
        <f t="shared" si="3"/>
        <v>-2.5999999999999943</v>
      </c>
      <c r="K20" s="50">
        <f t="shared" si="3"/>
        <v>-15.5</v>
      </c>
      <c r="L20" s="1">
        <v>27.2</v>
      </c>
      <c r="M20" s="1">
        <v>50.2</v>
      </c>
      <c r="N20" s="7">
        <v>64.099999999999994</v>
      </c>
      <c r="O20" s="43">
        <f t="shared" ref="O20:Q41" si="4">C20-L20</f>
        <v>-1</v>
      </c>
      <c r="P20" s="49">
        <f t="shared" si="4"/>
        <v>-1.5</v>
      </c>
      <c r="Q20" s="50">
        <f t="shared" si="4"/>
        <v>-17.199999999999996</v>
      </c>
      <c r="R20" s="1">
        <v>27.3</v>
      </c>
      <c r="S20" s="1">
        <v>49.2</v>
      </c>
      <c r="T20" s="1">
        <v>63.8</v>
      </c>
      <c r="U20" s="43">
        <f t="shared" ref="U20:W57" si="5">C20-R20</f>
        <v>-1.1000000000000014</v>
      </c>
      <c r="V20" s="49">
        <f t="shared" si="5"/>
        <v>-0.5</v>
      </c>
      <c r="W20" s="50">
        <f t="shared" si="5"/>
        <v>-16.899999999999999</v>
      </c>
    </row>
    <row r="21" spans="1:23" x14ac:dyDescent="0.25">
      <c r="A21" s="4" t="s">
        <v>87</v>
      </c>
      <c r="B21" s="7" t="s">
        <v>21</v>
      </c>
      <c r="C21" s="1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 s="49">
        <f t="shared" si="3"/>
        <v>2.4000000000000021</v>
      </c>
      <c r="J21" s="49">
        <f t="shared" si="3"/>
        <v>3.1000000000000014</v>
      </c>
      <c r="K21" s="50">
        <f t="shared" si="3"/>
        <v>3.1999999999999957</v>
      </c>
      <c r="L21" s="1">
        <v>28.2</v>
      </c>
      <c r="M21" s="1">
        <v>53.6</v>
      </c>
      <c r="N21" s="7">
        <v>50</v>
      </c>
      <c r="O21" s="43">
        <f t="shared" si="4"/>
        <v>2.4000000000000021</v>
      </c>
      <c r="P21" s="49">
        <f t="shared" si="4"/>
        <v>4.6000000000000014</v>
      </c>
      <c r="Q21" s="50">
        <f t="shared" si="4"/>
        <v>1.8999999999999986</v>
      </c>
      <c r="R21" s="1">
        <v>28</v>
      </c>
      <c r="S21" s="1">
        <v>54.2</v>
      </c>
      <c r="T21" s="1">
        <v>50.1</v>
      </c>
      <c r="U21" s="43">
        <f t="shared" si="5"/>
        <v>2.6000000000000014</v>
      </c>
      <c r="V21" s="49">
        <f t="shared" si="5"/>
        <v>4</v>
      </c>
      <c r="W21" s="50">
        <f t="shared" si="5"/>
        <v>1.7999999999999972</v>
      </c>
    </row>
    <row r="22" spans="1:23" x14ac:dyDescent="0.25">
      <c r="A22" s="4" t="s">
        <v>87</v>
      </c>
      <c r="B22" s="7" t="s">
        <v>55</v>
      </c>
      <c r="C22" s="1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 s="49">
        <f t="shared" si="3"/>
        <v>2.5999999999999979</v>
      </c>
      <c r="J22" s="49">
        <f t="shared" si="3"/>
        <v>2.5</v>
      </c>
      <c r="K22" s="50">
        <f t="shared" si="3"/>
        <v>3.1000000000000014</v>
      </c>
      <c r="L22" s="1">
        <v>27</v>
      </c>
      <c r="M22" s="1">
        <v>52.1</v>
      </c>
      <c r="N22" s="7">
        <v>59.5</v>
      </c>
      <c r="O22" s="43">
        <f t="shared" si="4"/>
        <v>2.6999999999999993</v>
      </c>
      <c r="P22" s="49">
        <f t="shared" si="4"/>
        <v>1.5</v>
      </c>
      <c r="Q22" s="50">
        <f t="shared" si="4"/>
        <v>2.3999999999999986</v>
      </c>
      <c r="R22" s="1">
        <v>27</v>
      </c>
      <c r="S22" s="1">
        <v>51.5</v>
      </c>
      <c r="T22" s="1">
        <v>59.4</v>
      </c>
      <c r="U22" s="43">
        <f t="shared" si="5"/>
        <v>2.6999999999999993</v>
      </c>
      <c r="V22" s="49">
        <f t="shared" si="5"/>
        <v>2.1000000000000014</v>
      </c>
      <c r="W22" s="50">
        <f t="shared" si="5"/>
        <v>2.5</v>
      </c>
    </row>
    <row r="23" spans="1:23" x14ac:dyDescent="0.25">
      <c r="A23" s="4" t="s">
        <v>87</v>
      </c>
      <c r="B23" s="7" t="s">
        <v>56</v>
      </c>
      <c r="C23" s="1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 s="49">
        <f t="shared" si="3"/>
        <v>2.1000000000000014</v>
      </c>
      <c r="J23" s="49">
        <f t="shared" si="3"/>
        <v>2.3999999999999986</v>
      </c>
      <c r="K23" s="50">
        <f t="shared" si="3"/>
        <v>2.9999999999999929</v>
      </c>
      <c r="L23" s="1">
        <v>23.7</v>
      </c>
      <c r="M23" s="1">
        <v>45.2</v>
      </c>
      <c r="N23" s="7">
        <v>54.6</v>
      </c>
      <c r="O23" s="43">
        <f t="shared" si="4"/>
        <v>2.3000000000000007</v>
      </c>
      <c r="P23" s="49">
        <f t="shared" si="4"/>
        <v>4.6999999999999957</v>
      </c>
      <c r="Q23" s="50">
        <f t="shared" si="4"/>
        <v>2.5999999999999943</v>
      </c>
      <c r="R23" s="1">
        <v>23.5</v>
      </c>
      <c r="S23" s="1">
        <v>45.1</v>
      </c>
      <c r="T23" s="1">
        <v>55.7</v>
      </c>
      <c r="U23" s="43">
        <f t="shared" si="5"/>
        <v>2.5</v>
      </c>
      <c r="V23" s="49">
        <f t="shared" si="5"/>
        <v>4.7999999999999972</v>
      </c>
      <c r="W23" s="50">
        <f t="shared" si="5"/>
        <v>1.4999999999999929</v>
      </c>
    </row>
    <row r="24" spans="1:23" x14ac:dyDescent="0.25">
      <c r="A24" s="4" t="s">
        <v>87</v>
      </c>
      <c r="B24" s="7" t="s">
        <v>22</v>
      </c>
      <c r="C24" s="1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 s="49">
        <f t="shared" si="3"/>
        <v>0.19999999999999929</v>
      </c>
      <c r="J24" s="49">
        <f t="shared" si="3"/>
        <v>0.89999999999999147</v>
      </c>
      <c r="K24" s="50">
        <f t="shared" si="3"/>
        <v>2.3999999999999986</v>
      </c>
      <c r="L24" s="1">
        <v>22.6</v>
      </c>
      <c r="M24" s="1">
        <v>55.1</v>
      </c>
      <c r="N24" s="7">
        <v>40</v>
      </c>
      <c r="O24" s="43">
        <f t="shared" si="4"/>
        <v>0.59999999999999787</v>
      </c>
      <c r="P24" s="49">
        <f t="shared" si="4"/>
        <v>1.4999999999999929</v>
      </c>
      <c r="Q24" s="50">
        <f t="shared" si="4"/>
        <v>2.8999999999999986</v>
      </c>
      <c r="R24" s="1">
        <v>23.2</v>
      </c>
      <c r="S24" s="1">
        <v>54.7</v>
      </c>
      <c r="T24" s="1">
        <v>39.299999999999997</v>
      </c>
      <c r="U24" s="43">
        <f t="shared" si="5"/>
        <v>0</v>
      </c>
      <c r="V24" s="49">
        <f t="shared" si="5"/>
        <v>1.8999999999999915</v>
      </c>
      <c r="W24" s="50">
        <f t="shared" si="5"/>
        <v>3.6000000000000014</v>
      </c>
    </row>
    <row r="25" spans="1:23" x14ac:dyDescent="0.25">
      <c r="A25" s="4" t="s">
        <v>87</v>
      </c>
      <c r="B25" s="7" t="s">
        <v>57</v>
      </c>
      <c r="C25" s="1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 s="49">
        <f t="shared" si="3"/>
        <v>1.8999999999999986</v>
      </c>
      <c r="J25" s="49">
        <f t="shared" si="3"/>
        <v>2.3999999999999986</v>
      </c>
      <c r="K25" s="50">
        <f t="shared" si="3"/>
        <v>3.2999999999999972</v>
      </c>
      <c r="L25" s="1">
        <v>28.6</v>
      </c>
      <c r="M25" s="1">
        <v>42.5</v>
      </c>
      <c r="N25" s="7">
        <v>57.5</v>
      </c>
      <c r="O25" s="43">
        <f t="shared" si="4"/>
        <v>1.4999999999999964</v>
      </c>
      <c r="P25" s="49">
        <f t="shared" si="4"/>
        <v>4.3999999999999986</v>
      </c>
      <c r="Q25" s="50">
        <f t="shared" si="4"/>
        <v>1.6999999999999957</v>
      </c>
      <c r="R25" s="1">
        <v>28.5</v>
      </c>
      <c r="S25" s="1">
        <v>43</v>
      </c>
      <c r="T25" s="1">
        <v>58.1</v>
      </c>
      <c r="U25" s="43">
        <f t="shared" si="5"/>
        <v>1.5999999999999979</v>
      </c>
      <c r="V25" s="49">
        <f t="shared" si="5"/>
        <v>3.8999999999999986</v>
      </c>
      <c r="W25" s="50">
        <f t="shared" si="5"/>
        <v>1.0999999999999943</v>
      </c>
    </row>
    <row r="26" spans="1:23" x14ac:dyDescent="0.25">
      <c r="A26" s="4" t="s">
        <v>87</v>
      </c>
      <c r="B26" s="7" t="s">
        <v>23</v>
      </c>
      <c r="C26" s="1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 s="49">
        <f t="shared" si="3"/>
        <v>-1.7999999999999972</v>
      </c>
      <c r="J26" s="49">
        <f t="shared" si="3"/>
        <v>0.5</v>
      </c>
      <c r="K26" s="50">
        <f t="shared" si="3"/>
        <v>3.1000000000000014</v>
      </c>
      <c r="L26" s="1">
        <v>25.9</v>
      </c>
      <c r="M26" s="1">
        <v>48.5</v>
      </c>
      <c r="N26" s="7">
        <v>42.1</v>
      </c>
      <c r="O26" s="43">
        <f t="shared" si="4"/>
        <v>-1.2999999999999972</v>
      </c>
      <c r="P26" s="49">
        <f t="shared" si="4"/>
        <v>0.70000000000000284</v>
      </c>
      <c r="Q26" s="50">
        <f t="shared" si="4"/>
        <v>0.29999999999999716</v>
      </c>
      <c r="R26" s="1">
        <v>24.5</v>
      </c>
      <c r="S26" s="1">
        <v>48.4</v>
      </c>
      <c r="T26" s="1">
        <v>41.3</v>
      </c>
      <c r="U26" s="43">
        <f t="shared" si="5"/>
        <v>0.10000000000000142</v>
      </c>
      <c r="V26" s="49">
        <f t="shared" si="5"/>
        <v>0.80000000000000426</v>
      </c>
      <c r="W26" s="50">
        <f t="shared" si="5"/>
        <v>1.1000000000000014</v>
      </c>
    </row>
    <row r="27" spans="1:23" x14ac:dyDescent="0.25">
      <c r="A27" s="4" t="s">
        <v>87</v>
      </c>
      <c r="B27" s="7" t="s">
        <v>58</v>
      </c>
      <c r="C27" s="1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 s="49">
        <f t="shared" si="3"/>
        <v>3.3000000000000043</v>
      </c>
      <c r="J27" s="49">
        <f t="shared" si="3"/>
        <v>3.2000000000000028</v>
      </c>
      <c r="K27" s="50">
        <f t="shared" si="3"/>
        <v>4.1000000000000014</v>
      </c>
      <c r="L27" s="1">
        <v>32.1</v>
      </c>
      <c r="M27" s="1">
        <v>47.9</v>
      </c>
      <c r="N27" s="7">
        <v>45.1</v>
      </c>
      <c r="O27" s="43">
        <f t="shared" si="4"/>
        <v>3.5</v>
      </c>
      <c r="P27" s="49">
        <f t="shared" si="4"/>
        <v>3.3000000000000043</v>
      </c>
      <c r="Q27" s="50">
        <f t="shared" si="4"/>
        <v>-1.5</v>
      </c>
      <c r="R27" s="1">
        <v>31.8</v>
      </c>
      <c r="S27" s="1">
        <v>47.4</v>
      </c>
      <c r="T27" s="1">
        <v>40.1</v>
      </c>
      <c r="U27" s="43">
        <f t="shared" si="5"/>
        <v>3.8000000000000007</v>
      </c>
      <c r="V27" s="49">
        <f t="shared" si="5"/>
        <v>3.8000000000000043</v>
      </c>
      <c r="W27" s="50">
        <f t="shared" si="5"/>
        <v>3.5</v>
      </c>
    </row>
    <row r="28" spans="1:23" x14ac:dyDescent="0.25">
      <c r="A28" s="34" t="s">
        <v>87</v>
      </c>
      <c r="B28" s="32" t="s">
        <v>24</v>
      </c>
      <c r="C28" s="30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56">
        <f t="shared" si="3"/>
        <v>0.70000000000000284</v>
      </c>
      <c r="J28" s="56">
        <f t="shared" si="3"/>
        <v>0.89999999999999858</v>
      </c>
      <c r="K28" s="57">
        <f t="shared" si="3"/>
        <v>1</v>
      </c>
      <c r="L28" s="30">
        <v>26.7</v>
      </c>
      <c r="M28" s="30">
        <v>46.3</v>
      </c>
      <c r="N28" s="32">
        <v>45.9</v>
      </c>
      <c r="O28" s="54">
        <f t="shared" si="4"/>
        <v>1.2000000000000028</v>
      </c>
      <c r="P28" s="56">
        <f t="shared" si="4"/>
        <v>2.3999999999999986</v>
      </c>
      <c r="Q28" s="57">
        <f t="shared" si="4"/>
        <v>0</v>
      </c>
      <c r="R28" s="30">
        <v>26.4</v>
      </c>
      <c r="S28" s="30">
        <v>46</v>
      </c>
      <c r="T28" s="30">
        <v>45.6</v>
      </c>
      <c r="U28" s="54">
        <f t="shared" si="5"/>
        <v>1.5000000000000036</v>
      </c>
      <c r="V28" s="56">
        <f t="shared" si="5"/>
        <v>2.6999999999999957</v>
      </c>
      <c r="W28" s="57">
        <f t="shared" si="5"/>
        <v>0.29999999999999716</v>
      </c>
    </row>
    <row r="29" spans="1:23" x14ac:dyDescent="0.25">
      <c r="A29" s="4" t="s">
        <v>88</v>
      </c>
      <c r="B29" s="7" t="s">
        <v>25</v>
      </c>
      <c r="C29" s="1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 s="49">
        <f t="shared" si="3"/>
        <v>0.40000000000000213</v>
      </c>
      <c r="J29" s="49">
        <f t="shared" si="3"/>
        <v>0.40000000000000568</v>
      </c>
      <c r="K29" s="50">
        <f t="shared" si="3"/>
        <v>2.5000000000000071</v>
      </c>
      <c r="L29" s="1">
        <v>20.2</v>
      </c>
      <c r="M29" s="1">
        <v>46.4</v>
      </c>
      <c r="N29" s="7">
        <v>46.5</v>
      </c>
      <c r="O29" s="43">
        <f t="shared" si="4"/>
        <v>2.1000000000000014</v>
      </c>
      <c r="P29" s="49">
        <f t="shared" si="4"/>
        <v>-1.6999999999999957</v>
      </c>
      <c r="Q29" s="50">
        <f t="shared" si="4"/>
        <v>-1.1999999999999957</v>
      </c>
      <c r="R29" s="1">
        <v>20</v>
      </c>
      <c r="S29" s="1">
        <v>36.700000000000003</v>
      </c>
      <c r="T29" s="1">
        <v>46.5</v>
      </c>
      <c r="U29" s="43">
        <f t="shared" si="5"/>
        <v>2.3000000000000007</v>
      </c>
      <c r="V29" s="49">
        <f t="shared" si="5"/>
        <v>8</v>
      </c>
      <c r="W29" s="50">
        <f t="shared" si="5"/>
        <v>-1.1999999999999957</v>
      </c>
    </row>
    <row r="30" spans="1:23" x14ac:dyDescent="0.25">
      <c r="A30" s="34" t="s">
        <v>88</v>
      </c>
      <c r="B30" s="32" t="s">
        <v>26</v>
      </c>
      <c r="C30" s="30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56">
        <f t="shared" si="3"/>
        <v>0.59999999999999787</v>
      </c>
      <c r="J30" s="56">
        <f t="shared" si="3"/>
        <v>0.59999999999999432</v>
      </c>
      <c r="K30" s="57">
        <f t="shared" si="3"/>
        <v>-1.6000000000000014</v>
      </c>
      <c r="L30" s="30">
        <v>20.8</v>
      </c>
      <c r="M30" s="30">
        <v>45.9</v>
      </c>
      <c r="N30" s="32">
        <v>36.700000000000003</v>
      </c>
      <c r="O30" s="54">
        <f t="shared" si="4"/>
        <v>0.39999999999999858</v>
      </c>
      <c r="P30" s="56">
        <f t="shared" si="4"/>
        <v>1.8999999999999986</v>
      </c>
      <c r="Q30" s="57">
        <f t="shared" si="4"/>
        <v>-1.1000000000000014</v>
      </c>
      <c r="R30" s="30">
        <v>20.100000000000001</v>
      </c>
      <c r="S30" s="30">
        <v>46.5</v>
      </c>
      <c r="T30" s="30">
        <v>36.4</v>
      </c>
      <c r="U30" s="54">
        <f t="shared" si="5"/>
        <v>1.0999999999999979</v>
      </c>
      <c r="V30" s="56">
        <f t="shared" si="5"/>
        <v>1.2999999999999972</v>
      </c>
      <c r="W30" s="57">
        <f t="shared" si="5"/>
        <v>-0.79999999999999716</v>
      </c>
    </row>
    <row r="31" spans="1:23" x14ac:dyDescent="0.25">
      <c r="A31" s="4" t="s">
        <v>89</v>
      </c>
      <c r="B31" s="7" t="s">
        <v>27</v>
      </c>
      <c r="C31" s="1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 s="49">
        <f t="shared" si="3"/>
        <v>0.59999999999999787</v>
      </c>
      <c r="J31" s="49">
        <f t="shared" si="3"/>
        <v>0.39999999999999858</v>
      </c>
      <c r="K31" s="50">
        <f t="shared" si="3"/>
        <v>1.3999999999999986</v>
      </c>
      <c r="L31" s="1">
        <v>22.1</v>
      </c>
      <c r="M31" s="1">
        <v>59.9</v>
      </c>
      <c r="N31" s="7">
        <v>46.8</v>
      </c>
      <c r="O31" s="43">
        <f t="shared" si="4"/>
        <v>1.5999999999999979</v>
      </c>
      <c r="P31" s="49">
        <f t="shared" si="4"/>
        <v>1.3999999999999986</v>
      </c>
      <c r="Q31" s="50">
        <f t="shared" si="4"/>
        <v>2.8000000000000043</v>
      </c>
      <c r="R31" s="1">
        <v>22</v>
      </c>
      <c r="S31" s="1">
        <v>60</v>
      </c>
      <c r="T31" s="1">
        <v>46.1</v>
      </c>
      <c r="U31" s="43">
        <f t="shared" si="5"/>
        <v>1.6999999999999993</v>
      </c>
      <c r="V31" s="49">
        <f t="shared" si="5"/>
        <v>1.2999999999999972</v>
      </c>
      <c r="W31" s="50">
        <f t="shared" si="5"/>
        <v>3.5</v>
      </c>
    </row>
    <row r="32" spans="1:23" x14ac:dyDescent="0.25">
      <c r="A32" s="4" t="s">
        <v>89</v>
      </c>
      <c r="B32" s="7" t="s">
        <v>28</v>
      </c>
      <c r="C32" s="1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 s="49">
        <f t="shared" si="3"/>
        <v>1.3000000000000007</v>
      </c>
      <c r="J32" s="49">
        <f t="shared" si="3"/>
        <v>0.39999999999999858</v>
      </c>
      <c r="K32" s="50">
        <f t="shared" si="3"/>
        <v>1.1999999999999957</v>
      </c>
      <c r="L32" s="1">
        <v>17.5</v>
      </c>
      <c r="M32" s="1">
        <v>52.2</v>
      </c>
      <c r="N32" s="7">
        <v>33.5</v>
      </c>
      <c r="O32" s="43">
        <f t="shared" si="4"/>
        <v>2.5</v>
      </c>
      <c r="P32" s="49">
        <f t="shared" si="4"/>
        <v>1.2999999999999972</v>
      </c>
      <c r="Q32" s="50">
        <f t="shared" si="4"/>
        <v>1.7999999999999972</v>
      </c>
      <c r="R32" s="1">
        <v>17</v>
      </c>
      <c r="S32" s="1">
        <v>52.1</v>
      </c>
      <c r="T32" s="1">
        <v>32.700000000000003</v>
      </c>
      <c r="U32" s="43">
        <f t="shared" si="5"/>
        <v>3</v>
      </c>
      <c r="V32" s="49">
        <f t="shared" si="5"/>
        <v>1.3999999999999986</v>
      </c>
      <c r="W32" s="50">
        <f t="shared" si="5"/>
        <v>2.5999999999999943</v>
      </c>
    </row>
    <row r="33" spans="1:23" x14ac:dyDescent="0.25">
      <c r="A33" s="34" t="s">
        <v>89</v>
      </c>
      <c r="B33" s="32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56" t="s">
        <v>17</v>
      </c>
      <c r="J33" s="56" t="s">
        <v>17</v>
      </c>
      <c r="K33" s="57" t="s">
        <v>17</v>
      </c>
      <c r="L33" s="30">
        <v>22.4</v>
      </c>
      <c r="M33" s="30">
        <v>47.7</v>
      </c>
      <c r="N33" s="32">
        <v>46.6</v>
      </c>
      <c r="O33" s="56">
        <f t="shared" si="4"/>
        <v>2.6000000000000014</v>
      </c>
      <c r="P33" s="56">
        <f t="shared" si="4"/>
        <v>3.1999999999999957</v>
      </c>
      <c r="Q33" s="57">
        <f t="shared" si="4"/>
        <v>0.79999999999999716</v>
      </c>
      <c r="R33" s="30">
        <v>17.399999999999999</v>
      </c>
      <c r="S33" s="30">
        <v>47.2</v>
      </c>
      <c r="T33" s="30">
        <v>46.4</v>
      </c>
      <c r="U33" s="56">
        <f t="shared" si="5"/>
        <v>7.6000000000000014</v>
      </c>
      <c r="V33" s="56">
        <f t="shared" si="5"/>
        <v>3.6999999999999957</v>
      </c>
      <c r="W33" s="57">
        <f t="shared" si="5"/>
        <v>1</v>
      </c>
    </row>
    <row r="34" spans="1:23" x14ac:dyDescent="0.25">
      <c r="A34" s="4" t="s">
        <v>90</v>
      </c>
      <c r="B34" s="7" t="s">
        <v>59</v>
      </c>
      <c r="C34" s="1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 s="49">
        <f t="shared" si="3"/>
        <v>3</v>
      </c>
      <c r="J34" s="49">
        <f t="shared" si="3"/>
        <v>3.6000000000000014</v>
      </c>
      <c r="K34" s="50">
        <f t="shared" si="3"/>
        <v>3.2999999999999972</v>
      </c>
      <c r="L34" s="1">
        <v>27.6</v>
      </c>
      <c r="M34" s="1">
        <v>52</v>
      </c>
      <c r="N34" s="7">
        <v>50.2</v>
      </c>
      <c r="O34" s="43">
        <f t="shared" si="4"/>
        <v>4.1999999999999993</v>
      </c>
      <c r="P34" s="49">
        <f t="shared" si="4"/>
        <v>4.2000000000000028</v>
      </c>
      <c r="Q34" s="50">
        <f t="shared" si="4"/>
        <v>3.7999999999999972</v>
      </c>
      <c r="R34" s="1">
        <v>27.4</v>
      </c>
      <c r="S34" s="1">
        <v>52.1</v>
      </c>
      <c r="T34" s="1">
        <v>49.8</v>
      </c>
      <c r="U34" s="43">
        <f t="shared" si="5"/>
        <v>4.4000000000000021</v>
      </c>
      <c r="V34" s="49">
        <f t="shared" si="5"/>
        <v>4.1000000000000014</v>
      </c>
      <c r="W34" s="50">
        <f t="shared" si="5"/>
        <v>4.2000000000000028</v>
      </c>
    </row>
    <row r="35" spans="1:23" x14ac:dyDescent="0.25">
      <c r="A35" s="4" t="s">
        <v>90</v>
      </c>
      <c r="B35" s="7" t="s">
        <v>30</v>
      </c>
      <c r="C35" s="1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 s="49">
        <f t="shared" si="3"/>
        <v>-0.5</v>
      </c>
      <c r="J35" s="49">
        <f t="shared" si="3"/>
        <v>-1.2999999999999972</v>
      </c>
      <c r="K35" s="50">
        <f t="shared" si="3"/>
        <v>6.0000000000000071</v>
      </c>
      <c r="L35" s="1">
        <v>24.5</v>
      </c>
      <c r="M35" s="1">
        <v>47.7</v>
      </c>
      <c r="N35" s="7">
        <v>48.3</v>
      </c>
      <c r="O35" s="43">
        <f t="shared" si="4"/>
        <v>0.10000000000000142</v>
      </c>
      <c r="P35" s="49">
        <f t="shared" si="4"/>
        <v>-0.70000000000000284</v>
      </c>
      <c r="Q35" s="50">
        <f t="shared" si="4"/>
        <v>7.7000000000000099</v>
      </c>
      <c r="R35" s="1">
        <v>24.9</v>
      </c>
      <c r="S35" s="1">
        <v>49.3</v>
      </c>
      <c r="T35" s="1">
        <v>47</v>
      </c>
      <c r="U35" s="43">
        <f t="shared" si="5"/>
        <v>-0.29999999999999716</v>
      </c>
      <c r="V35" s="49">
        <f t="shared" si="5"/>
        <v>-2.2999999999999972</v>
      </c>
      <c r="W35" s="50">
        <f t="shared" si="5"/>
        <v>9.0000000000000071</v>
      </c>
    </row>
    <row r="36" spans="1:23" x14ac:dyDescent="0.25">
      <c r="A36" s="4" t="s">
        <v>90</v>
      </c>
      <c r="B36" s="7" t="s">
        <v>31</v>
      </c>
      <c r="C36" s="1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 s="49">
        <f t="shared" si="3"/>
        <v>-0.30000000000000071</v>
      </c>
      <c r="J36" s="49">
        <f t="shared" si="3"/>
        <v>-1.6000000000000014</v>
      </c>
      <c r="K36" s="50">
        <f t="shared" si="3"/>
        <v>-1</v>
      </c>
      <c r="L36" s="1">
        <v>20.399999999999999</v>
      </c>
      <c r="M36" s="1">
        <v>49.5</v>
      </c>
      <c r="N36" s="7">
        <v>49.5</v>
      </c>
      <c r="O36" s="43">
        <f t="shared" si="4"/>
        <v>1.4000000000000021</v>
      </c>
      <c r="P36" s="49">
        <f t="shared" si="4"/>
        <v>-1.2000000000000028</v>
      </c>
      <c r="Q36" s="50">
        <f t="shared" si="4"/>
        <v>-2.5</v>
      </c>
      <c r="R36" s="1">
        <v>20.3</v>
      </c>
      <c r="S36" s="1">
        <v>49.2</v>
      </c>
      <c r="T36" s="1">
        <v>38.6</v>
      </c>
      <c r="U36" s="43">
        <f t="shared" si="5"/>
        <v>1.5</v>
      </c>
      <c r="V36" s="49">
        <f t="shared" si="5"/>
        <v>-0.90000000000000568</v>
      </c>
      <c r="W36" s="50">
        <f t="shared" si="5"/>
        <v>8.3999999999999986</v>
      </c>
    </row>
    <row r="37" spans="1:23" x14ac:dyDescent="0.25">
      <c r="A37" s="4" t="s">
        <v>90</v>
      </c>
      <c r="B37" s="7" t="s">
        <v>32</v>
      </c>
      <c r="C37" s="1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 s="49">
        <f t="shared" si="3"/>
        <v>1.5999999999999979</v>
      </c>
      <c r="J37" s="49">
        <f t="shared" si="3"/>
        <v>0.39999999999999858</v>
      </c>
      <c r="K37" s="50">
        <f t="shared" si="3"/>
        <v>0.40000000000000568</v>
      </c>
      <c r="L37" s="1">
        <v>28.3</v>
      </c>
      <c r="M37" s="1">
        <v>49</v>
      </c>
      <c r="N37" s="7">
        <v>48</v>
      </c>
      <c r="O37" s="43">
        <f t="shared" si="4"/>
        <v>2.2999999999999972</v>
      </c>
      <c r="P37" s="49">
        <f t="shared" si="4"/>
        <v>0.79999999999999716</v>
      </c>
      <c r="Q37" s="50">
        <f t="shared" si="4"/>
        <v>-1.1999999999999957</v>
      </c>
      <c r="R37" s="1">
        <v>26.7</v>
      </c>
      <c r="S37" s="1">
        <v>48.8</v>
      </c>
      <c r="T37" s="1">
        <v>47.9</v>
      </c>
      <c r="U37" s="43">
        <f t="shared" si="5"/>
        <v>3.8999999999999986</v>
      </c>
      <c r="V37" s="49">
        <f t="shared" si="5"/>
        <v>1</v>
      </c>
      <c r="W37" s="50">
        <f t="shared" si="5"/>
        <v>-1.0999999999999943</v>
      </c>
    </row>
    <row r="38" spans="1:23" x14ac:dyDescent="0.25">
      <c r="A38" s="4" t="s">
        <v>90</v>
      </c>
      <c r="B38" s="7" t="s">
        <v>60</v>
      </c>
      <c r="C38" s="1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 s="49">
        <f t="shared" si="3"/>
        <v>1.8999999999999986</v>
      </c>
      <c r="J38" s="49">
        <f t="shared" si="3"/>
        <v>3.2999999999999972</v>
      </c>
      <c r="K38" s="50">
        <f t="shared" si="3"/>
        <v>2.7000000000000028</v>
      </c>
      <c r="L38" s="1">
        <v>26.4</v>
      </c>
      <c r="M38" s="1">
        <v>47.1</v>
      </c>
      <c r="N38" s="7">
        <v>49.1</v>
      </c>
      <c r="O38" s="43">
        <f t="shared" si="4"/>
        <v>3.6000000000000014</v>
      </c>
      <c r="P38" s="49">
        <f t="shared" si="4"/>
        <v>5.8999999999999986</v>
      </c>
      <c r="Q38" s="50">
        <f t="shared" si="4"/>
        <v>2.3999999999999986</v>
      </c>
      <c r="R38" s="1">
        <v>25.9</v>
      </c>
      <c r="S38" s="1">
        <v>47.4</v>
      </c>
      <c r="T38" s="1">
        <v>49.7</v>
      </c>
      <c r="U38" s="43">
        <f t="shared" si="5"/>
        <v>4.1000000000000014</v>
      </c>
      <c r="V38" s="49">
        <f t="shared" si="5"/>
        <v>5.6000000000000014</v>
      </c>
      <c r="W38" s="50">
        <f t="shared" si="5"/>
        <v>1.7999999999999972</v>
      </c>
    </row>
    <row r="39" spans="1:23" x14ac:dyDescent="0.25">
      <c r="A39" s="4" t="s">
        <v>90</v>
      </c>
      <c r="B39" s="7" t="s">
        <v>61</v>
      </c>
      <c r="C39" s="1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 s="49">
        <f t="shared" si="3"/>
        <v>1.3999999999999986</v>
      </c>
      <c r="J39" s="49">
        <f t="shared" si="3"/>
        <v>3.5000000000000071</v>
      </c>
      <c r="K39" s="50">
        <f t="shared" si="3"/>
        <v>3.8000000000000043</v>
      </c>
      <c r="L39" s="1">
        <v>31.4</v>
      </c>
      <c r="M39" s="1">
        <v>49.5</v>
      </c>
      <c r="N39" s="7">
        <v>47.2</v>
      </c>
      <c r="O39" s="43">
        <f t="shared" si="4"/>
        <v>1.6000000000000014</v>
      </c>
      <c r="P39" s="49">
        <f t="shared" si="4"/>
        <v>2.8000000000000043</v>
      </c>
      <c r="Q39" s="50">
        <f t="shared" si="4"/>
        <v>6</v>
      </c>
      <c r="R39" s="1">
        <v>27.8</v>
      </c>
      <c r="S39" s="1">
        <v>45.4</v>
      </c>
      <c r="T39" s="1">
        <v>55.6</v>
      </c>
      <c r="U39" s="43">
        <f t="shared" si="5"/>
        <v>5.1999999999999993</v>
      </c>
      <c r="V39" s="49">
        <f t="shared" si="5"/>
        <v>6.9000000000000057</v>
      </c>
      <c r="W39" s="50">
        <f t="shared" si="5"/>
        <v>-2.3999999999999986</v>
      </c>
    </row>
    <row r="40" spans="1:23" x14ac:dyDescent="0.25">
      <c r="A40" s="4" t="s">
        <v>90</v>
      </c>
      <c r="B40" s="7" t="s">
        <v>62</v>
      </c>
      <c r="C40" s="1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 s="49">
        <f t="shared" si="3"/>
        <v>2.2999999999999972</v>
      </c>
      <c r="J40" s="49">
        <f t="shared" si="3"/>
        <v>1.7000000000000028</v>
      </c>
      <c r="K40" s="50">
        <f t="shared" si="3"/>
        <v>2.2999999999999972</v>
      </c>
      <c r="L40" s="1">
        <v>26.7</v>
      </c>
      <c r="M40" s="1">
        <v>50</v>
      </c>
      <c r="N40" s="7">
        <v>56.5</v>
      </c>
      <c r="O40" s="43">
        <f t="shared" si="4"/>
        <v>3.3999999999999986</v>
      </c>
      <c r="P40" s="49">
        <f t="shared" si="4"/>
        <v>3.5</v>
      </c>
      <c r="Q40" s="50">
        <f t="shared" si="4"/>
        <v>4.6999999999999957</v>
      </c>
      <c r="R40" s="1">
        <v>30.5</v>
      </c>
      <c r="S40" s="1">
        <v>49.5</v>
      </c>
      <c r="T40" s="1">
        <v>47</v>
      </c>
      <c r="U40" s="43">
        <f t="shared" si="5"/>
        <v>-0.40000000000000213</v>
      </c>
      <c r="V40" s="49">
        <f t="shared" si="5"/>
        <v>4</v>
      </c>
      <c r="W40" s="50">
        <f t="shared" si="5"/>
        <v>14.199999999999996</v>
      </c>
    </row>
    <row r="41" spans="1:23" x14ac:dyDescent="0.25">
      <c r="A41" s="34" t="s">
        <v>90</v>
      </c>
      <c r="B41" s="32" t="s">
        <v>33</v>
      </c>
      <c r="C41" s="30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56">
        <f t="shared" si="3"/>
        <v>0.89999999999999858</v>
      </c>
      <c r="J41" s="56">
        <f t="shared" si="3"/>
        <v>0.10000000000000142</v>
      </c>
      <c r="K41" s="57">
        <f t="shared" si="3"/>
        <v>-3.6000000000000014</v>
      </c>
      <c r="L41" s="33">
        <v>28.5</v>
      </c>
      <c r="M41" s="30">
        <v>45.5</v>
      </c>
      <c r="N41" s="34">
        <v>55.4</v>
      </c>
      <c r="O41" s="54">
        <f t="shared" si="4"/>
        <v>1.5</v>
      </c>
      <c r="P41" s="56">
        <f t="shared" si="4"/>
        <v>1</v>
      </c>
      <c r="Q41" s="57">
        <f t="shared" si="4"/>
        <v>-4.8999999999999986</v>
      </c>
      <c r="R41" s="30">
        <v>26.4</v>
      </c>
      <c r="S41" s="30">
        <v>49.4</v>
      </c>
      <c r="T41" s="30">
        <v>55.5</v>
      </c>
      <c r="U41" s="54">
        <f t="shared" si="5"/>
        <v>3.6000000000000014</v>
      </c>
      <c r="V41" s="56">
        <f t="shared" si="5"/>
        <v>-2.8999999999999986</v>
      </c>
      <c r="W41" s="57">
        <f t="shared" si="5"/>
        <v>-5</v>
      </c>
    </row>
    <row r="42" spans="1:23" x14ac:dyDescent="0.25">
      <c r="A42" s="4" t="s">
        <v>91</v>
      </c>
      <c r="B42" s="7" t="s">
        <v>34</v>
      </c>
      <c r="C42" s="1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 s="49">
        <f t="shared" si="3"/>
        <v>-0.19999999999999929</v>
      </c>
      <c r="J42" s="49">
        <f t="shared" si="3"/>
        <v>0.29999999999999716</v>
      </c>
      <c r="K42" s="50">
        <f t="shared" si="3"/>
        <v>-1.1000000000000014</v>
      </c>
      <c r="L42" s="1">
        <v>24.5</v>
      </c>
      <c r="M42" s="1">
        <v>50.5</v>
      </c>
      <c r="N42" s="7">
        <v>54.9</v>
      </c>
      <c r="O42" s="43">
        <f t="shared" ref="O42:Q54" si="6">C42-L42</f>
        <v>-0.30000000000000071</v>
      </c>
      <c r="P42" s="49">
        <f t="shared" si="6"/>
        <v>1.5</v>
      </c>
      <c r="Q42" s="50">
        <f t="shared" si="6"/>
        <v>-5.7999999999999972</v>
      </c>
      <c r="R42" s="1">
        <v>24.5</v>
      </c>
      <c r="S42" s="1">
        <v>51.6</v>
      </c>
      <c r="T42" s="1">
        <v>54.3</v>
      </c>
      <c r="U42" s="43">
        <f t="shared" si="5"/>
        <v>-0.30000000000000071</v>
      </c>
      <c r="V42" s="49">
        <f t="shared" si="5"/>
        <v>0.39999999999999858</v>
      </c>
      <c r="W42" s="50">
        <f t="shared" si="5"/>
        <v>-5.1999999999999957</v>
      </c>
    </row>
    <row r="43" spans="1:23" x14ac:dyDescent="0.25">
      <c r="A43" s="34" t="s">
        <v>91</v>
      </c>
      <c r="B43" s="32" t="s">
        <v>35</v>
      </c>
      <c r="C43" s="30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56">
        <f t="shared" si="3"/>
        <v>0.30000000000000071</v>
      </c>
      <c r="J43" s="56">
        <f t="shared" si="3"/>
        <v>-1.5</v>
      </c>
      <c r="K43" s="57">
        <f t="shared" si="3"/>
        <v>0.5</v>
      </c>
      <c r="L43" s="30">
        <v>28.1</v>
      </c>
      <c r="M43" s="30">
        <v>43.2</v>
      </c>
      <c r="N43" s="32">
        <v>52.8</v>
      </c>
      <c r="O43" s="54">
        <f t="shared" si="6"/>
        <v>-0.69999999999999929</v>
      </c>
      <c r="P43" s="56">
        <f t="shared" si="6"/>
        <v>-1.6000000000000014</v>
      </c>
      <c r="Q43" s="57">
        <f t="shared" si="6"/>
        <v>-9.9999999999994316E-2</v>
      </c>
      <c r="R43" s="30">
        <v>28.4</v>
      </c>
      <c r="S43" s="30">
        <v>43.1</v>
      </c>
      <c r="T43" s="30">
        <v>52.8</v>
      </c>
      <c r="U43" s="54">
        <f t="shared" si="5"/>
        <v>-0.99999999999999645</v>
      </c>
      <c r="V43" s="56">
        <f t="shared" si="5"/>
        <v>-1.5</v>
      </c>
      <c r="W43" s="57">
        <f t="shared" si="5"/>
        <v>-9.9999999999994316E-2</v>
      </c>
    </row>
    <row r="44" spans="1:23" x14ac:dyDescent="0.25">
      <c r="A44" s="4" t="s">
        <v>92</v>
      </c>
      <c r="B44" s="7" t="s">
        <v>36</v>
      </c>
      <c r="C44" s="1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 s="49">
        <f t="shared" si="3"/>
        <v>-1.5000000000000036</v>
      </c>
      <c r="J44" s="49">
        <f t="shared" si="3"/>
        <v>-1.3999999999999986</v>
      </c>
      <c r="K44" s="50">
        <f t="shared" si="3"/>
        <v>1</v>
      </c>
      <c r="L44" s="1">
        <v>25.2</v>
      </c>
      <c r="M44" s="1">
        <v>52.2</v>
      </c>
      <c r="N44" s="7">
        <v>50.1</v>
      </c>
      <c r="O44" s="43">
        <f t="shared" si="6"/>
        <v>-1.4000000000000021</v>
      </c>
      <c r="P44" s="49">
        <f t="shared" si="6"/>
        <v>-0.89999999999999858</v>
      </c>
      <c r="Q44" s="50">
        <f t="shared" si="6"/>
        <v>-2.1000000000000014</v>
      </c>
      <c r="R44" s="1">
        <v>25.3</v>
      </c>
      <c r="S44" s="1">
        <v>52.2</v>
      </c>
      <c r="T44" s="1">
        <v>50.2</v>
      </c>
      <c r="U44" s="43">
        <f t="shared" si="5"/>
        <v>-1.5000000000000036</v>
      </c>
      <c r="V44" s="49">
        <f t="shared" si="5"/>
        <v>-0.89999999999999858</v>
      </c>
      <c r="W44" s="50">
        <f t="shared" si="5"/>
        <v>-2.2000000000000028</v>
      </c>
    </row>
    <row r="45" spans="1:23" x14ac:dyDescent="0.25">
      <c r="A45" s="4" t="s">
        <v>92</v>
      </c>
      <c r="B45" s="7" t="s">
        <v>37</v>
      </c>
      <c r="C45" s="1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 s="49">
        <f t="shared" si="3"/>
        <v>2.7000000000000028</v>
      </c>
      <c r="J45" s="49">
        <f t="shared" si="3"/>
        <v>-1.8000000000000043</v>
      </c>
      <c r="K45" s="50">
        <f t="shared" si="3"/>
        <v>1.4999999999999929</v>
      </c>
      <c r="L45" s="1">
        <v>14.6</v>
      </c>
      <c r="M45" s="1">
        <v>51</v>
      </c>
      <c r="N45" s="7">
        <v>55.8</v>
      </c>
      <c r="O45" s="43">
        <f t="shared" si="6"/>
        <v>13.500000000000002</v>
      </c>
      <c r="P45" s="49">
        <f t="shared" si="6"/>
        <v>-1.7000000000000028</v>
      </c>
      <c r="Q45" s="50">
        <f t="shared" si="6"/>
        <v>2.1999999999999957</v>
      </c>
      <c r="R45" s="1">
        <v>14.6</v>
      </c>
      <c r="S45" s="1">
        <v>50.9</v>
      </c>
      <c r="T45" s="1">
        <v>55.4</v>
      </c>
      <c r="U45" s="43">
        <f t="shared" si="5"/>
        <v>13.500000000000002</v>
      </c>
      <c r="V45" s="49">
        <f t="shared" si="5"/>
        <v>-1.6000000000000014</v>
      </c>
      <c r="W45" s="50">
        <f t="shared" si="5"/>
        <v>2.5999999999999943</v>
      </c>
    </row>
    <row r="46" spans="1:23" x14ac:dyDescent="0.25">
      <c r="A46" s="4" t="s">
        <v>92</v>
      </c>
      <c r="B46" s="7" t="s">
        <v>38</v>
      </c>
      <c r="C46" s="1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 s="49">
        <f t="shared" si="3"/>
        <v>0.59999999999999787</v>
      </c>
      <c r="J46" s="49">
        <f t="shared" si="3"/>
        <v>0</v>
      </c>
      <c r="K46" s="50">
        <f t="shared" si="3"/>
        <v>0</v>
      </c>
      <c r="L46" s="1">
        <v>27.3</v>
      </c>
      <c r="M46" s="1">
        <v>53.1</v>
      </c>
      <c r="N46" s="7">
        <v>57.8</v>
      </c>
      <c r="O46" s="43">
        <f t="shared" si="6"/>
        <v>0.99999999999999645</v>
      </c>
      <c r="P46" s="49">
        <f t="shared" si="6"/>
        <v>1.6000000000000014</v>
      </c>
      <c r="Q46" s="50">
        <f t="shared" si="6"/>
        <v>-1</v>
      </c>
      <c r="R46" s="1">
        <v>27.1</v>
      </c>
      <c r="S46" s="1">
        <v>53</v>
      </c>
      <c r="T46" s="1">
        <v>56.1</v>
      </c>
      <c r="U46" s="43">
        <f t="shared" si="5"/>
        <v>1.1999999999999957</v>
      </c>
      <c r="V46" s="49">
        <f t="shared" si="5"/>
        <v>1.7000000000000028</v>
      </c>
      <c r="W46" s="50">
        <f t="shared" si="5"/>
        <v>0.69999999999999574</v>
      </c>
    </row>
    <row r="47" spans="1:23" x14ac:dyDescent="0.25">
      <c r="A47" s="4" t="s">
        <v>92</v>
      </c>
      <c r="B47" s="7" t="s">
        <v>39</v>
      </c>
      <c r="C47" s="1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 s="49">
        <f t="shared" si="3"/>
        <v>-0.30000000000000071</v>
      </c>
      <c r="J47" s="49">
        <f t="shared" si="3"/>
        <v>-0.49999999999999289</v>
      </c>
      <c r="K47" s="50">
        <f t="shared" si="3"/>
        <v>0.5</v>
      </c>
      <c r="L47" s="1">
        <v>25.9</v>
      </c>
      <c r="M47" s="1">
        <v>52.3</v>
      </c>
      <c r="N47" s="7">
        <v>49.7</v>
      </c>
      <c r="O47" s="43">
        <f t="shared" si="6"/>
        <v>-9.9999999999997868E-2</v>
      </c>
      <c r="P47" s="49">
        <f t="shared" si="6"/>
        <v>-0.49999999999999289</v>
      </c>
      <c r="Q47" s="50">
        <f t="shared" si="6"/>
        <v>3.3999999999999986</v>
      </c>
      <c r="R47" s="1">
        <v>26.1</v>
      </c>
      <c r="S47" s="1">
        <v>52.1</v>
      </c>
      <c r="T47" s="1">
        <v>48.9</v>
      </c>
      <c r="U47" s="43">
        <f t="shared" si="5"/>
        <v>-0.30000000000000071</v>
      </c>
      <c r="V47" s="49">
        <f t="shared" si="5"/>
        <v>-0.29999999999999716</v>
      </c>
      <c r="W47" s="50">
        <f t="shared" si="5"/>
        <v>4.2000000000000028</v>
      </c>
    </row>
    <row r="48" spans="1:23" x14ac:dyDescent="0.25">
      <c r="A48" s="34" t="s">
        <v>92</v>
      </c>
      <c r="B48" s="32" t="s">
        <v>40</v>
      </c>
      <c r="C48" s="30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56">
        <f t="shared" si="3"/>
        <v>-0.40000000000000213</v>
      </c>
      <c r="J48" s="56">
        <f t="shared" si="3"/>
        <v>-10.500000000000007</v>
      </c>
      <c r="K48" s="57">
        <f t="shared" si="3"/>
        <v>0.20000000000000284</v>
      </c>
      <c r="L48" s="30">
        <v>29.1</v>
      </c>
      <c r="M48" s="30">
        <v>57.8</v>
      </c>
      <c r="N48" s="32">
        <v>48.1</v>
      </c>
      <c r="O48" s="54">
        <f t="shared" si="6"/>
        <v>-0.20000000000000284</v>
      </c>
      <c r="P48" s="56">
        <f t="shared" si="6"/>
        <v>-10.700000000000003</v>
      </c>
      <c r="Q48" s="57">
        <f t="shared" si="6"/>
        <v>2.5</v>
      </c>
      <c r="R48" s="30">
        <v>29.5</v>
      </c>
      <c r="S48" s="30">
        <v>58.3</v>
      </c>
      <c r="T48" s="30">
        <v>47.7</v>
      </c>
      <c r="U48" s="54">
        <f t="shared" si="5"/>
        <v>-0.60000000000000142</v>
      </c>
      <c r="V48" s="56">
        <f t="shared" si="5"/>
        <v>-11.200000000000003</v>
      </c>
      <c r="W48" s="57">
        <f t="shared" si="5"/>
        <v>2.8999999999999986</v>
      </c>
    </row>
    <row r="49" spans="1:23" x14ac:dyDescent="0.25">
      <c r="A49" s="4" t="s">
        <v>93</v>
      </c>
      <c r="B49" s="7" t="s">
        <v>41</v>
      </c>
      <c r="C49" s="1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 s="49">
        <f t="shared" si="3"/>
        <v>0.29999999999999716</v>
      </c>
      <c r="J49" s="49">
        <f t="shared" si="3"/>
        <v>-1</v>
      </c>
      <c r="K49" s="50">
        <f t="shared" si="3"/>
        <v>-0.59999999999999432</v>
      </c>
      <c r="L49" s="1">
        <v>38.5</v>
      </c>
      <c r="M49" s="1">
        <v>56.2</v>
      </c>
      <c r="N49" s="7">
        <v>53.2</v>
      </c>
      <c r="O49" s="43">
        <f t="shared" si="6"/>
        <v>-10.000000000000004</v>
      </c>
      <c r="P49" s="49">
        <f t="shared" si="6"/>
        <v>-6.6000000000000014</v>
      </c>
      <c r="Q49" s="50">
        <f t="shared" si="6"/>
        <v>-2</v>
      </c>
      <c r="R49" s="1">
        <v>40</v>
      </c>
      <c r="S49" s="1">
        <v>56.3</v>
      </c>
      <c r="T49" s="1">
        <v>52.7</v>
      </c>
      <c r="U49" s="43">
        <f t="shared" si="5"/>
        <v>-11.500000000000004</v>
      </c>
      <c r="V49" s="49">
        <f t="shared" si="5"/>
        <v>-6.6999999999999957</v>
      </c>
      <c r="W49" s="50">
        <f t="shared" si="5"/>
        <v>-1.5</v>
      </c>
    </row>
    <row r="50" spans="1:23" x14ac:dyDescent="0.25">
      <c r="A50" s="34" t="s">
        <v>93</v>
      </c>
      <c r="B50" s="32" t="s">
        <v>42</v>
      </c>
      <c r="C50" s="30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56">
        <f t="shared" si="3"/>
        <v>-0.29999999999999716</v>
      </c>
      <c r="J50" s="56">
        <f t="shared" si="3"/>
        <v>-0.39999999999999858</v>
      </c>
      <c r="K50" s="57">
        <f t="shared" si="3"/>
        <v>6.4999999999999929</v>
      </c>
      <c r="L50" s="30">
        <v>25.9</v>
      </c>
      <c r="M50" s="30">
        <v>56.4</v>
      </c>
      <c r="N50" s="32">
        <v>50</v>
      </c>
      <c r="O50" s="54">
        <f t="shared" si="6"/>
        <v>2.0000000000000036</v>
      </c>
      <c r="P50" s="56">
        <f t="shared" si="6"/>
        <v>-3.8999999999999986</v>
      </c>
      <c r="Q50" s="57">
        <f t="shared" si="6"/>
        <v>7.9999999999999929</v>
      </c>
      <c r="R50" s="30">
        <v>26.6</v>
      </c>
      <c r="S50" s="30">
        <v>46</v>
      </c>
      <c r="T50" s="30">
        <v>48.8</v>
      </c>
      <c r="U50" s="54">
        <f t="shared" si="5"/>
        <v>1.3000000000000007</v>
      </c>
      <c r="V50" s="56">
        <f t="shared" si="5"/>
        <v>6.5</v>
      </c>
      <c r="W50" s="57">
        <f t="shared" si="5"/>
        <v>9.1999999999999957</v>
      </c>
    </row>
    <row r="51" spans="1:23" x14ac:dyDescent="0.25">
      <c r="A51" s="4" t="s">
        <v>94</v>
      </c>
      <c r="B51" s="7" t="s">
        <v>43</v>
      </c>
      <c r="C51" s="1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 s="49">
        <f t="shared" si="3"/>
        <v>-9.9999999999994316E-2</v>
      </c>
      <c r="J51" s="49">
        <f t="shared" si="3"/>
        <v>-0.30000000000000426</v>
      </c>
      <c r="K51" s="50">
        <f t="shared" si="3"/>
        <v>0.89999999999999858</v>
      </c>
      <c r="L51" s="1">
        <v>31.8</v>
      </c>
      <c r="M51" s="1">
        <v>62.6</v>
      </c>
      <c r="N51" s="7">
        <v>58.5</v>
      </c>
      <c r="O51" s="43">
        <f t="shared" si="6"/>
        <v>0.40000000000000213</v>
      </c>
      <c r="P51" s="49">
        <f t="shared" si="6"/>
        <v>-1.4000000000000057</v>
      </c>
      <c r="Q51" s="50">
        <f t="shared" si="6"/>
        <v>2.2999999999999972</v>
      </c>
      <c r="R51" s="1">
        <v>32.200000000000003</v>
      </c>
      <c r="S51" s="1">
        <v>62.5</v>
      </c>
      <c r="T51" s="1">
        <v>67.7</v>
      </c>
      <c r="U51" s="43">
        <f t="shared" si="5"/>
        <v>0</v>
      </c>
      <c r="V51" s="49">
        <f t="shared" si="5"/>
        <v>-1.3000000000000043</v>
      </c>
      <c r="W51" s="50">
        <f t="shared" si="5"/>
        <v>-6.9000000000000057</v>
      </c>
    </row>
    <row r="52" spans="1:23" x14ac:dyDescent="0.25">
      <c r="A52" s="4" t="s">
        <v>94</v>
      </c>
      <c r="B52" s="7" t="s">
        <v>63</v>
      </c>
      <c r="C52" s="1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 s="49">
        <f t="shared" si="3"/>
        <v>-1.1999999999999993</v>
      </c>
      <c r="J52" s="49">
        <f t="shared" si="3"/>
        <v>1.2000000000000028</v>
      </c>
      <c r="K52" s="50">
        <f t="shared" si="3"/>
        <v>2.1000000000000014</v>
      </c>
      <c r="L52" s="1">
        <v>27</v>
      </c>
      <c r="M52" s="1">
        <v>50.6</v>
      </c>
      <c r="N52" s="7">
        <v>51.5</v>
      </c>
      <c r="O52" s="43">
        <f t="shared" si="6"/>
        <v>-2.8000000000000007</v>
      </c>
      <c r="P52" s="49">
        <f t="shared" si="6"/>
        <v>0.39999999999999858</v>
      </c>
      <c r="Q52" s="50">
        <f t="shared" si="6"/>
        <v>1.7000000000000028</v>
      </c>
      <c r="R52" s="1">
        <v>27.2</v>
      </c>
      <c r="S52" s="1">
        <v>50.4</v>
      </c>
      <c r="T52" s="1">
        <v>51.1</v>
      </c>
      <c r="U52" s="43">
        <f t="shared" si="5"/>
        <v>-3</v>
      </c>
      <c r="V52" s="49">
        <f t="shared" si="5"/>
        <v>0.60000000000000142</v>
      </c>
      <c r="W52" s="50">
        <f t="shared" si="5"/>
        <v>2.1000000000000014</v>
      </c>
    </row>
    <row r="53" spans="1:23" x14ac:dyDescent="0.25">
      <c r="A53" s="4" t="s">
        <v>94</v>
      </c>
      <c r="B53" s="7" t="s">
        <v>44</v>
      </c>
      <c r="C53" s="1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 s="49">
        <f t="shared" si="3"/>
        <v>0</v>
      </c>
      <c r="J53" s="49">
        <f t="shared" si="3"/>
        <v>-2.6999999999999957</v>
      </c>
      <c r="K53" s="50">
        <f t="shared" si="3"/>
        <v>-1.9000000000000057</v>
      </c>
      <c r="L53" s="1">
        <v>25</v>
      </c>
      <c r="M53" s="1">
        <v>55.8</v>
      </c>
      <c r="N53" s="7">
        <v>66</v>
      </c>
      <c r="O53" s="43">
        <f t="shared" si="6"/>
        <v>0.10000000000000142</v>
      </c>
      <c r="P53" s="49">
        <f t="shared" si="6"/>
        <v>-3.1999999999999957</v>
      </c>
      <c r="Q53" s="50">
        <f t="shared" si="6"/>
        <v>-2.5</v>
      </c>
      <c r="R53" s="1">
        <v>25</v>
      </c>
      <c r="S53" s="1">
        <v>54.9</v>
      </c>
      <c r="T53" s="1">
        <v>45.8</v>
      </c>
      <c r="U53" s="43">
        <f t="shared" si="5"/>
        <v>0.10000000000000142</v>
      </c>
      <c r="V53" s="49">
        <f t="shared" si="5"/>
        <v>-2.2999999999999972</v>
      </c>
      <c r="W53" s="50">
        <f t="shared" si="5"/>
        <v>17.700000000000003</v>
      </c>
    </row>
    <row r="54" spans="1:23" x14ac:dyDescent="0.25">
      <c r="A54" s="34" t="s">
        <v>94</v>
      </c>
      <c r="B54" s="32" t="s">
        <v>45</v>
      </c>
      <c r="C54" s="30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56" t="s">
        <v>17</v>
      </c>
      <c r="J54" s="56">
        <f t="shared" si="3"/>
        <v>-0.10000000000000142</v>
      </c>
      <c r="K54" s="57">
        <f t="shared" si="3"/>
        <v>-0.49999999999999289</v>
      </c>
      <c r="L54" s="30">
        <v>28.6</v>
      </c>
      <c r="M54" s="30">
        <v>60.4</v>
      </c>
      <c r="N54" s="32">
        <v>58</v>
      </c>
      <c r="O54" s="54">
        <f t="shared" si="6"/>
        <v>-0.59999999999999787</v>
      </c>
      <c r="P54" s="56">
        <f t="shared" si="6"/>
        <v>-0.10000000000000142</v>
      </c>
      <c r="Q54" s="57">
        <f t="shared" si="6"/>
        <v>-2.3999999999999915</v>
      </c>
      <c r="R54" s="30">
        <v>28.6</v>
      </c>
      <c r="S54" s="30">
        <v>60.3</v>
      </c>
      <c r="T54" s="30">
        <v>58.1</v>
      </c>
      <c r="U54" s="54">
        <f t="shared" si="5"/>
        <v>-0.59999999999999787</v>
      </c>
      <c r="V54" s="56">
        <f t="shared" si="5"/>
        <v>0</v>
      </c>
      <c r="W54" s="57">
        <f t="shared" si="5"/>
        <v>-2.4999999999999929</v>
      </c>
    </row>
    <row r="55" spans="1:23" x14ac:dyDescent="0.25">
      <c r="A55" s="4" t="s">
        <v>95</v>
      </c>
      <c r="B55" s="7" t="s">
        <v>46</v>
      </c>
      <c r="C55" s="1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 s="49">
        <f t="shared" si="3"/>
        <v>2.7999999999999972</v>
      </c>
      <c r="J55" s="49" t="s">
        <v>17</v>
      </c>
      <c r="K55" s="50">
        <f t="shared" si="3"/>
        <v>1.3000000000000043</v>
      </c>
      <c r="L55" s="1">
        <v>26.1</v>
      </c>
      <c r="M55" s="1" t="s">
        <v>17</v>
      </c>
      <c r="N55" s="7">
        <v>66.3</v>
      </c>
      <c r="O55" s="43">
        <f>C55-L55</f>
        <v>2.2999999999999972</v>
      </c>
      <c r="P55" s="49" t="s">
        <v>17</v>
      </c>
      <c r="Q55" s="50">
        <f>E55-N55</f>
        <v>-20.699999999999996</v>
      </c>
      <c r="R55" s="1">
        <v>25.7</v>
      </c>
      <c r="S55" s="1" t="s">
        <v>17</v>
      </c>
      <c r="T55" s="1">
        <v>66</v>
      </c>
      <c r="U55" s="43">
        <f t="shared" si="5"/>
        <v>2.6999999999999993</v>
      </c>
      <c r="V55" s="49" t="s">
        <v>17</v>
      </c>
      <c r="W55" s="50">
        <f t="shared" si="5"/>
        <v>-20.399999999999999</v>
      </c>
    </row>
    <row r="56" spans="1:23" x14ac:dyDescent="0.25">
      <c r="A56" s="4" t="s">
        <v>95</v>
      </c>
      <c r="B56" s="7" t="s">
        <v>47</v>
      </c>
      <c r="C56" s="1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 s="49">
        <f t="shared" si="3"/>
        <v>-0.39999999999999858</v>
      </c>
      <c r="J56" s="49" t="s">
        <v>17</v>
      </c>
      <c r="K56" s="50">
        <f t="shared" si="3"/>
        <v>-0.5</v>
      </c>
      <c r="L56" s="1">
        <v>24.3</v>
      </c>
      <c r="M56" s="1" t="s">
        <v>17</v>
      </c>
      <c r="N56" s="7">
        <v>51.1</v>
      </c>
      <c r="O56" s="43">
        <f>C56-L56</f>
        <v>-0.30000000000000071</v>
      </c>
      <c r="P56" s="49" t="s">
        <v>17</v>
      </c>
      <c r="Q56" s="50">
        <f>E56-N56</f>
        <v>1.1000000000000014</v>
      </c>
      <c r="R56" s="1">
        <v>24.4</v>
      </c>
      <c r="S56" s="1" t="s">
        <v>17</v>
      </c>
      <c r="T56" s="1">
        <v>52.1</v>
      </c>
      <c r="U56" s="43">
        <f t="shared" si="5"/>
        <v>-0.39999999999999858</v>
      </c>
      <c r="V56" s="49" t="s">
        <v>17</v>
      </c>
      <c r="W56" s="50">
        <f t="shared" si="5"/>
        <v>0.10000000000000142</v>
      </c>
    </row>
    <row r="57" spans="1:23" x14ac:dyDescent="0.25">
      <c r="A57" s="4" t="s">
        <v>95</v>
      </c>
      <c r="B57" s="7" t="s">
        <v>48</v>
      </c>
      <c r="C57" s="1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 s="49">
        <f t="shared" si="3"/>
        <v>-0.39999999999999858</v>
      </c>
      <c r="J57" s="49" t="s">
        <v>17</v>
      </c>
      <c r="K57" s="50">
        <f t="shared" si="3"/>
        <v>2.1000000000000014</v>
      </c>
      <c r="L57" s="1">
        <v>27.6</v>
      </c>
      <c r="M57" s="1" t="s">
        <v>17</v>
      </c>
      <c r="N57" s="7">
        <v>55.1</v>
      </c>
      <c r="O57" s="43">
        <f>C57-L57</f>
        <v>-0.19999999999999929</v>
      </c>
      <c r="P57" s="49" t="s">
        <v>17</v>
      </c>
      <c r="Q57" s="50">
        <f>E57-N57</f>
        <v>1</v>
      </c>
      <c r="R57" s="1">
        <v>27.6</v>
      </c>
      <c r="S57" s="1" t="s">
        <v>17</v>
      </c>
      <c r="T57" s="1">
        <v>53.5</v>
      </c>
      <c r="U57" s="43">
        <f t="shared" si="5"/>
        <v>-0.19999999999999929</v>
      </c>
      <c r="V57" s="49" t="s">
        <v>17</v>
      </c>
      <c r="W57" s="50">
        <f t="shared" si="5"/>
        <v>2.6000000000000014</v>
      </c>
    </row>
  </sheetData>
  <mergeCells count="9">
    <mergeCell ref="R1:T2"/>
    <mergeCell ref="U1:W2"/>
    <mergeCell ref="A1:A2"/>
    <mergeCell ref="B1:B2"/>
    <mergeCell ref="C1:E2"/>
    <mergeCell ref="F1:H2"/>
    <mergeCell ref="I1:K2"/>
    <mergeCell ref="L1:N2"/>
    <mergeCell ref="O1:Q2"/>
  </mergeCells>
  <pageMargins left="0.7" right="0.7" top="0.75" bottom="0.75" header="0.3" footer="0.3"/>
  <pageSetup paperSize="512" scale="58" orientation="landscape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B6F-838E-40D5-952C-B8E945F7546B}">
  <sheetPr>
    <pageSetUpPr fitToPage="1"/>
  </sheetPr>
  <dimension ref="A1:AI57"/>
  <sheetViews>
    <sheetView zoomScaleNormal="100" workbookViewId="0">
      <pane ySplit="2" topLeftCell="A3" activePane="bottomLeft" state="frozen"/>
      <selection pane="bottomLeft" activeCell="B1" sqref="B1:B1048576"/>
    </sheetView>
  </sheetViews>
  <sheetFormatPr defaultRowHeight="15" x14ac:dyDescent="0.25"/>
  <cols>
    <col min="1" max="1" width="11.28515625" bestFit="1" customWidth="1"/>
    <col min="2" max="2" width="11" style="1" bestFit="1" customWidth="1"/>
    <col min="3" max="3" width="9.28515625" style="3" customWidth="1"/>
    <col min="4" max="4" width="9.28515625" customWidth="1"/>
    <col min="5" max="5" width="9.28515625" style="4" customWidth="1"/>
    <col min="6" max="6" width="9.28515625" style="3" customWidth="1"/>
    <col min="7" max="7" width="9.28515625" customWidth="1"/>
    <col min="8" max="8" width="9.28515625" style="4" customWidth="1"/>
    <col min="9" max="10" width="9.28515625" customWidth="1"/>
    <col min="11" max="11" width="9.28515625" style="4" customWidth="1"/>
    <col min="12" max="12" width="9.28515625" style="3" customWidth="1"/>
    <col min="13" max="13" width="9.28515625" customWidth="1"/>
    <col min="14" max="14" width="9.28515625" style="4" customWidth="1"/>
    <col min="15" max="15" width="9.28515625" style="3" customWidth="1"/>
    <col min="16" max="16" width="9.28515625" customWidth="1"/>
    <col min="17" max="17" width="9.28515625" style="4" customWidth="1"/>
    <col min="18" max="20" width="9.28515625" customWidth="1"/>
    <col min="21" max="21" width="9.28515625" style="3" customWidth="1"/>
    <col min="22" max="22" width="9.28515625" customWidth="1"/>
    <col min="23" max="23" width="9.28515625" style="4" customWidth="1"/>
    <col min="24" max="26" width="9.28515625" customWidth="1"/>
    <col min="27" max="27" width="9.28515625" style="3" customWidth="1"/>
    <col min="28" max="29" width="9.28515625" customWidth="1"/>
    <col min="30" max="30" width="9.28515625" style="3" customWidth="1"/>
    <col min="31" max="31" width="9.28515625" customWidth="1"/>
    <col min="32" max="32" width="9.28515625" style="4" customWidth="1"/>
    <col min="33" max="33" width="9.28515625" style="3" customWidth="1"/>
    <col min="34" max="34" width="9.28515625" customWidth="1"/>
    <col min="35" max="35" width="9.28515625" style="4" customWidth="1"/>
  </cols>
  <sheetData>
    <row r="1" spans="1:35" ht="15" customHeight="1" x14ac:dyDescent="0.25">
      <c r="A1" s="162"/>
      <c r="B1" s="163"/>
      <c r="C1" s="152" t="s">
        <v>96</v>
      </c>
      <c r="D1" s="153"/>
      <c r="E1" s="154"/>
      <c r="F1" s="156" t="s">
        <v>76</v>
      </c>
      <c r="G1" s="157"/>
      <c r="H1" s="158"/>
      <c r="I1" s="152" t="s">
        <v>77</v>
      </c>
      <c r="J1" s="153"/>
      <c r="K1" s="154"/>
      <c r="L1" s="152" t="s">
        <v>78</v>
      </c>
      <c r="M1" s="153"/>
      <c r="N1" s="154"/>
      <c r="O1" s="152" t="s">
        <v>79</v>
      </c>
      <c r="P1" s="153"/>
      <c r="Q1" s="154"/>
      <c r="R1" s="152" t="s">
        <v>80</v>
      </c>
      <c r="S1" s="153"/>
      <c r="T1" s="154"/>
      <c r="U1" s="152" t="s">
        <v>81</v>
      </c>
      <c r="V1" s="153"/>
      <c r="W1" s="154"/>
      <c r="X1" s="164" t="s">
        <v>70</v>
      </c>
      <c r="Y1" s="165"/>
      <c r="Z1" s="166"/>
      <c r="AA1" s="152" t="s">
        <v>97</v>
      </c>
      <c r="AB1" s="153"/>
      <c r="AC1" s="154"/>
      <c r="AD1" s="164" t="s">
        <v>72</v>
      </c>
      <c r="AE1" s="165"/>
      <c r="AF1" s="166"/>
      <c r="AG1" s="152" t="s">
        <v>98</v>
      </c>
      <c r="AH1" s="153"/>
      <c r="AI1" s="154"/>
    </row>
    <row r="2" spans="1:35" ht="75" customHeight="1" x14ac:dyDescent="0.25">
      <c r="A2" s="162"/>
      <c r="B2" s="163"/>
      <c r="C2" s="152"/>
      <c r="D2" s="153"/>
      <c r="E2" s="154"/>
      <c r="F2" s="156"/>
      <c r="G2" s="157"/>
      <c r="H2" s="158"/>
      <c r="I2" s="152"/>
      <c r="J2" s="153"/>
      <c r="K2" s="154"/>
      <c r="L2" s="152"/>
      <c r="M2" s="153"/>
      <c r="N2" s="154"/>
      <c r="O2" s="152"/>
      <c r="P2" s="153"/>
      <c r="Q2" s="154"/>
      <c r="R2" s="152"/>
      <c r="S2" s="153"/>
      <c r="T2" s="154"/>
      <c r="U2" s="152"/>
      <c r="V2" s="153"/>
      <c r="W2" s="154"/>
      <c r="X2" s="164"/>
      <c r="Y2" s="165"/>
      <c r="Z2" s="166"/>
      <c r="AA2" s="152"/>
      <c r="AB2" s="153"/>
      <c r="AC2" s="154"/>
      <c r="AD2" s="164"/>
      <c r="AE2" s="165"/>
      <c r="AF2" s="166"/>
      <c r="AG2" s="152"/>
      <c r="AH2" s="153"/>
      <c r="AI2" s="154"/>
    </row>
    <row r="3" spans="1:35" s="10" customFormat="1" x14ac:dyDescent="0.25">
      <c r="A3" s="10" t="s">
        <v>82</v>
      </c>
      <c r="B3" s="11" t="s">
        <v>2</v>
      </c>
      <c r="C3" s="12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10" t="s">
        <v>3</v>
      </c>
      <c r="J3" s="10" t="s">
        <v>83</v>
      </c>
      <c r="K3" s="13" t="s">
        <v>5</v>
      </c>
      <c r="L3" s="10" t="s">
        <v>3</v>
      </c>
      <c r="M3" s="10" t="s">
        <v>83</v>
      </c>
      <c r="N3" s="13" t="s">
        <v>5</v>
      </c>
      <c r="O3" s="12" t="s">
        <v>3</v>
      </c>
      <c r="P3" s="10" t="s">
        <v>83</v>
      </c>
      <c r="Q3" s="13" t="s">
        <v>5</v>
      </c>
      <c r="R3" s="10" t="s">
        <v>3</v>
      </c>
      <c r="S3" s="10" t="s">
        <v>83</v>
      </c>
      <c r="T3" s="10" t="s">
        <v>5</v>
      </c>
      <c r="U3" s="12" t="s">
        <v>3</v>
      </c>
      <c r="V3" s="10" t="s">
        <v>83</v>
      </c>
      <c r="W3" s="13" t="s">
        <v>5</v>
      </c>
      <c r="X3" s="12" t="s">
        <v>3</v>
      </c>
      <c r="Y3" s="10" t="s">
        <v>83</v>
      </c>
      <c r="Z3" s="10" t="s">
        <v>5</v>
      </c>
      <c r="AA3" s="12" t="s">
        <v>3</v>
      </c>
      <c r="AB3" s="10" t="s">
        <v>83</v>
      </c>
      <c r="AC3" s="10" t="s">
        <v>5</v>
      </c>
      <c r="AD3" s="12" t="s">
        <v>3</v>
      </c>
      <c r="AE3" s="10" t="s">
        <v>83</v>
      </c>
      <c r="AF3" s="13" t="s">
        <v>5</v>
      </c>
      <c r="AG3" s="12" t="s">
        <v>3</v>
      </c>
      <c r="AH3" s="10" t="s">
        <v>83</v>
      </c>
      <c r="AI3" s="13" t="s">
        <v>5</v>
      </c>
    </row>
    <row r="4" spans="1:35" x14ac:dyDescent="0.25">
      <c r="A4" t="s">
        <v>84</v>
      </c>
      <c r="B4" s="1" t="s">
        <v>8</v>
      </c>
      <c r="C4" s="6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>
        <f>C4-F4</f>
        <v>1.1000000000000014</v>
      </c>
      <c r="J4">
        <f t="shared" ref="J4:K4" si="0">D4-G4</f>
        <v>0.20000000000000284</v>
      </c>
      <c r="K4" s="4">
        <f t="shared" si="0"/>
        <v>1.5</v>
      </c>
      <c r="L4" s="1">
        <v>28</v>
      </c>
      <c r="M4" s="1">
        <v>51.6</v>
      </c>
      <c r="N4" s="7">
        <v>51.7</v>
      </c>
      <c r="O4" s="3">
        <f t="shared" ref="O4:O16" si="1">C4-L4</f>
        <v>-1.7999999999999972</v>
      </c>
      <c r="P4">
        <f t="shared" ref="P4:P16" si="2">D4-M4</f>
        <v>2</v>
      </c>
      <c r="Q4" s="4">
        <f t="shared" ref="Q4:Q16" si="3">E4-N4</f>
        <v>0.19999999999999574</v>
      </c>
      <c r="R4" s="1">
        <v>27</v>
      </c>
      <c r="S4" s="1">
        <v>51.2</v>
      </c>
      <c r="T4" s="1">
        <v>50.6</v>
      </c>
      <c r="U4" s="3">
        <f t="shared" ref="U4:U16" si="4">C4-R4</f>
        <v>-0.79999999999999716</v>
      </c>
      <c r="V4">
        <f t="shared" ref="V4:V16" si="5">D4-S4</f>
        <v>2.3999999999999986</v>
      </c>
      <c r="W4" s="4">
        <f t="shared" ref="W4:W16" si="6">E4-T4</f>
        <v>1.2999999999999972</v>
      </c>
      <c r="X4" s="1">
        <v>28.2</v>
      </c>
      <c r="Y4" s="1">
        <v>52.6</v>
      </c>
      <c r="Z4" s="1">
        <v>51.5</v>
      </c>
      <c r="AA4" s="3">
        <f>C4-X4</f>
        <v>-1.9999999999999964</v>
      </c>
      <c r="AB4" s="3">
        <f t="shared" ref="AB4:AC4" si="7">D4-Y4</f>
        <v>1</v>
      </c>
      <c r="AC4" s="3">
        <f t="shared" si="7"/>
        <v>0.39999999999999858</v>
      </c>
      <c r="AD4" s="6">
        <v>29.4</v>
      </c>
      <c r="AE4" s="1">
        <v>53.6</v>
      </c>
      <c r="AF4" s="1">
        <v>54.4</v>
      </c>
      <c r="AG4" s="3">
        <f>C4-AD4</f>
        <v>-3.1999999999999957</v>
      </c>
      <c r="AH4" s="3">
        <f t="shared" ref="AH4:AI4" si="8">D4-AE4</f>
        <v>0</v>
      </c>
      <c r="AI4" s="9">
        <f t="shared" si="8"/>
        <v>-2.5</v>
      </c>
    </row>
    <row r="5" spans="1:35" x14ac:dyDescent="0.25">
      <c r="A5" t="s">
        <v>84</v>
      </c>
      <c r="B5" s="1" t="s">
        <v>9</v>
      </c>
      <c r="C5" s="6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>
        <f t="shared" ref="I5:I57" si="9">C5-F5</f>
        <v>-0.60000000000000142</v>
      </c>
      <c r="J5">
        <f t="shared" ref="J5:J54" si="10">D5-G5</f>
        <v>0.10000000000000142</v>
      </c>
      <c r="K5" s="4">
        <f t="shared" ref="K5:K57" si="11">E5-H5</f>
        <v>1.2000000000000028</v>
      </c>
      <c r="L5" s="1">
        <v>25.3</v>
      </c>
      <c r="M5" s="1">
        <v>61.3</v>
      </c>
      <c r="N5" s="7">
        <v>53.3</v>
      </c>
      <c r="O5" s="3">
        <f t="shared" si="1"/>
        <v>-0.30000000000000071</v>
      </c>
      <c r="P5">
        <f t="shared" si="2"/>
        <v>0.70000000000000284</v>
      </c>
      <c r="Q5" s="4">
        <f t="shared" si="3"/>
        <v>0.60000000000000853</v>
      </c>
      <c r="R5" s="1">
        <v>25.5</v>
      </c>
      <c r="S5" s="1">
        <v>61.5</v>
      </c>
      <c r="T5" s="1">
        <v>52.5</v>
      </c>
      <c r="U5" s="3">
        <f t="shared" si="4"/>
        <v>-0.5</v>
      </c>
      <c r="V5">
        <f t="shared" si="5"/>
        <v>0.5</v>
      </c>
      <c r="W5" s="4">
        <f t="shared" si="6"/>
        <v>1.4000000000000057</v>
      </c>
      <c r="X5" s="1">
        <v>25.4</v>
      </c>
      <c r="Y5" s="1">
        <v>61.7</v>
      </c>
      <c r="Z5" s="1">
        <v>52</v>
      </c>
      <c r="AA5" s="3">
        <f t="shared" ref="AA5:AA57" si="12">C5-X5</f>
        <v>-0.39999999999999858</v>
      </c>
      <c r="AB5" s="3">
        <f t="shared" ref="AB5:AB54" si="13">D5-Y5</f>
        <v>0.29999999999999716</v>
      </c>
      <c r="AC5" s="3">
        <f t="shared" ref="AC5:AC57" si="14">E5-Z5</f>
        <v>1.9000000000000057</v>
      </c>
      <c r="AD5" s="6">
        <v>24.2</v>
      </c>
      <c r="AE5" s="1">
        <v>61.9</v>
      </c>
      <c r="AF5" s="1">
        <v>52.3</v>
      </c>
      <c r="AG5" s="3">
        <f t="shared" ref="AG5:AG57" si="15">C5-AD5</f>
        <v>0.80000000000000071</v>
      </c>
      <c r="AH5" s="3">
        <f t="shared" ref="AH5:AH54" si="16">D5-AE5</f>
        <v>0.10000000000000142</v>
      </c>
      <c r="AI5" s="9">
        <f t="shared" ref="AI5:AI57" si="17">E5-AF5</f>
        <v>1.6000000000000085</v>
      </c>
    </row>
    <row r="6" spans="1:35" x14ac:dyDescent="0.25">
      <c r="A6" t="s">
        <v>85</v>
      </c>
      <c r="B6" s="1" t="s">
        <v>10</v>
      </c>
      <c r="C6" s="6">
        <v>21</v>
      </c>
      <c r="D6" s="1">
        <v>50.9</v>
      </c>
      <c r="E6" s="7">
        <v>55.000000000000007</v>
      </c>
      <c r="F6" s="6">
        <v>21.1</v>
      </c>
      <c r="G6" s="1">
        <v>49</v>
      </c>
      <c r="H6" s="7">
        <v>54.5</v>
      </c>
      <c r="I6">
        <f t="shared" si="9"/>
        <v>-0.10000000000000142</v>
      </c>
      <c r="J6">
        <f t="shared" si="10"/>
        <v>1.8999999999999986</v>
      </c>
      <c r="K6" s="4">
        <f t="shared" si="11"/>
        <v>0.50000000000000711</v>
      </c>
      <c r="L6" s="1">
        <v>20.100000000000001</v>
      </c>
      <c r="M6" s="1">
        <v>47.5</v>
      </c>
      <c r="N6" s="7">
        <v>53</v>
      </c>
      <c r="O6" s="3">
        <f t="shared" si="1"/>
        <v>0.89999999999999858</v>
      </c>
      <c r="P6">
        <f t="shared" si="2"/>
        <v>3.3999999999999986</v>
      </c>
      <c r="Q6" s="4">
        <f t="shared" si="3"/>
        <v>2.0000000000000071</v>
      </c>
      <c r="R6" s="1">
        <v>20</v>
      </c>
      <c r="S6" s="1">
        <v>47.1</v>
      </c>
      <c r="T6" s="1">
        <v>52.8</v>
      </c>
      <c r="U6" s="3">
        <f t="shared" si="4"/>
        <v>1</v>
      </c>
      <c r="V6">
        <f t="shared" si="5"/>
        <v>3.7999999999999972</v>
      </c>
      <c r="W6" s="4">
        <f t="shared" si="6"/>
        <v>2.2000000000000099</v>
      </c>
      <c r="X6" s="1">
        <v>20.2</v>
      </c>
      <c r="Y6" s="1">
        <v>48.1</v>
      </c>
      <c r="Z6" s="1">
        <v>55.8</v>
      </c>
      <c r="AA6" s="3">
        <f t="shared" si="12"/>
        <v>0.80000000000000071</v>
      </c>
      <c r="AB6" s="3">
        <f t="shared" si="13"/>
        <v>2.7999999999999972</v>
      </c>
      <c r="AC6" s="3">
        <f t="shared" si="14"/>
        <v>-0.79999999999999005</v>
      </c>
      <c r="AD6" s="6">
        <v>20.399999999999999</v>
      </c>
      <c r="AE6" s="1">
        <v>50.9</v>
      </c>
      <c r="AF6" s="1">
        <v>58.8</v>
      </c>
      <c r="AG6" s="3">
        <f t="shared" si="15"/>
        <v>0.60000000000000142</v>
      </c>
      <c r="AH6" s="3">
        <f t="shared" si="16"/>
        <v>0</v>
      </c>
      <c r="AI6" s="9">
        <f t="shared" si="17"/>
        <v>-3.7999999999999901</v>
      </c>
    </row>
    <row r="7" spans="1:35" x14ac:dyDescent="0.25">
      <c r="A7" t="s">
        <v>85</v>
      </c>
      <c r="B7" s="1" t="s">
        <v>50</v>
      </c>
      <c r="C7" s="6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>
        <f t="shared" si="9"/>
        <v>2.3999999999999986</v>
      </c>
      <c r="J7">
        <f t="shared" si="10"/>
        <v>2.7999999999999972</v>
      </c>
      <c r="K7" s="4">
        <f t="shared" si="11"/>
        <v>1.5</v>
      </c>
      <c r="L7" s="1">
        <v>25.9</v>
      </c>
      <c r="M7" s="1">
        <v>57.4</v>
      </c>
      <c r="N7" s="7">
        <v>51.4</v>
      </c>
      <c r="O7" s="3">
        <f t="shared" si="1"/>
        <v>2.8999999999999986</v>
      </c>
      <c r="P7">
        <f t="shared" si="2"/>
        <v>2.7999999999999972</v>
      </c>
      <c r="Q7" s="4">
        <f t="shared" si="3"/>
        <v>1.6000000000000014</v>
      </c>
      <c r="R7" s="1">
        <v>25.9</v>
      </c>
      <c r="S7" s="1">
        <v>57.1</v>
      </c>
      <c r="T7" s="1">
        <v>51.4</v>
      </c>
      <c r="U7" s="3">
        <f t="shared" si="4"/>
        <v>2.8999999999999986</v>
      </c>
      <c r="V7">
        <f t="shared" si="5"/>
        <v>3.0999999999999943</v>
      </c>
      <c r="W7" s="4">
        <f t="shared" si="6"/>
        <v>1.6000000000000014</v>
      </c>
      <c r="X7" s="1">
        <v>25.5</v>
      </c>
      <c r="Y7" s="1">
        <v>55.6</v>
      </c>
      <c r="Z7" s="1">
        <v>51.4</v>
      </c>
      <c r="AA7" s="3">
        <f t="shared" si="12"/>
        <v>3.2999999999999972</v>
      </c>
      <c r="AB7" s="3">
        <f t="shared" si="13"/>
        <v>4.5999999999999943</v>
      </c>
      <c r="AC7" s="3">
        <f t="shared" si="14"/>
        <v>1.6000000000000014</v>
      </c>
      <c r="AD7" s="6">
        <v>25.8</v>
      </c>
      <c r="AE7" s="1">
        <v>57.3</v>
      </c>
      <c r="AF7" s="1">
        <v>53</v>
      </c>
      <c r="AG7" s="3">
        <f t="shared" si="15"/>
        <v>2.9999999999999964</v>
      </c>
      <c r="AH7" s="3">
        <f t="shared" si="16"/>
        <v>2.8999999999999986</v>
      </c>
      <c r="AI7" s="9">
        <f t="shared" si="17"/>
        <v>0</v>
      </c>
    </row>
    <row r="8" spans="1:35" x14ac:dyDescent="0.25">
      <c r="A8" t="s">
        <v>85</v>
      </c>
      <c r="B8" s="1" t="s">
        <v>11</v>
      </c>
      <c r="C8" s="6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>
        <f t="shared" si="9"/>
        <v>0.20000000000000107</v>
      </c>
      <c r="J8">
        <f t="shared" si="10"/>
        <v>-0.39999999999999147</v>
      </c>
      <c r="K8" s="4">
        <f t="shared" si="11"/>
        <v>-19.500000000000004</v>
      </c>
      <c r="L8" s="1">
        <v>15.6</v>
      </c>
      <c r="M8" s="1">
        <v>53.4</v>
      </c>
      <c r="N8" s="7">
        <v>43.9</v>
      </c>
      <c r="O8" s="3">
        <f t="shared" si="1"/>
        <v>-0.19999999999999929</v>
      </c>
      <c r="P8">
        <f t="shared" si="2"/>
        <v>0</v>
      </c>
      <c r="Q8" s="4">
        <f t="shared" si="3"/>
        <v>-20.2</v>
      </c>
      <c r="R8" s="1">
        <v>15.6</v>
      </c>
      <c r="S8" s="1">
        <v>52.9</v>
      </c>
      <c r="T8" s="1">
        <v>43.4</v>
      </c>
      <c r="U8" s="3">
        <f t="shared" si="4"/>
        <v>-0.19999999999999929</v>
      </c>
      <c r="V8">
        <f t="shared" si="5"/>
        <v>0.50000000000000711</v>
      </c>
      <c r="W8" s="4">
        <f t="shared" si="6"/>
        <v>-19.7</v>
      </c>
      <c r="X8" s="1">
        <v>15.9</v>
      </c>
      <c r="Y8" s="1">
        <v>53.2</v>
      </c>
      <c r="Z8" s="1">
        <v>45.6</v>
      </c>
      <c r="AA8" s="3">
        <f t="shared" si="12"/>
        <v>-0.5</v>
      </c>
      <c r="AB8" s="3">
        <f t="shared" si="13"/>
        <v>0.20000000000000284</v>
      </c>
      <c r="AC8" s="3">
        <f t="shared" si="14"/>
        <v>-21.900000000000002</v>
      </c>
      <c r="AD8" s="6">
        <v>16.600000000000001</v>
      </c>
      <c r="AE8" s="1">
        <v>53.9</v>
      </c>
      <c r="AF8" s="1">
        <v>46.6</v>
      </c>
      <c r="AG8" s="3">
        <f t="shared" si="15"/>
        <v>-1.2000000000000011</v>
      </c>
      <c r="AH8" s="3">
        <f t="shared" si="16"/>
        <v>-0.49999999999999289</v>
      </c>
      <c r="AI8" s="9">
        <f t="shared" si="17"/>
        <v>-22.900000000000002</v>
      </c>
    </row>
    <row r="9" spans="1:35" x14ac:dyDescent="0.25">
      <c r="A9" t="s">
        <v>85</v>
      </c>
      <c r="B9" s="1" t="s">
        <v>12</v>
      </c>
      <c r="C9" s="6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>
        <f t="shared" si="9"/>
        <v>-0.19999999999999929</v>
      </c>
      <c r="J9">
        <f t="shared" si="10"/>
        <v>-0.60000000000000142</v>
      </c>
      <c r="K9" s="4">
        <f t="shared" si="11"/>
        <v>-0.79999999999999716</v>
      </c>
      <c r="L9" s="1">
        <v>19.2</v>
      </c>
      <c r="M9" s="1">
        <v>48.6</v>
      </c>
      <c r="N9" s="7">
        <v>46</v>
      </c>
      <c r="O9" s="3">
        <f t="shared" si="1"/>
        <v>0.20000000000000284</v>
      </c>
      <c r="P9">
        <f t="shared" si="2"/>
        <v>0.29999999999999716</v>
      </c>
      <c r="Q9" s="4">
        <f t="shared" si="3"/>
        <v>-1.2999999999999972</v>
      </c>
      <c r="R9" s="1">
        <v>19.100000000000001</v>
      </c>
      <c r="S9" s="1">
        <v>48.3</v>
      </c>
      <c r="T9" s="1">
        <v>45.2</v>
      </c>
      <c r="U9" s="3">
        <f t="shared" si="4"/>
        <v>0.30000000000000071</v>
      </c>
      <c r="V9">
        <f t="shared" si="5"/>
        <v>0.60000000000000142</v>
      </c>
      <c r="W9" s="4">
        <f t="shared" si="6"/>
        <v>-0.5</v>
      </c>
      <c r="X9" s="1">
        <v>29.2</v>
      </c>
      <c r="Y9" s="1">
        <v>48.6</v>
      </c>
      <c r="Z9" s="1">
        <v>46.8</v>
      </c>
      <c r="AA9" s="3">
        <f t="shared" si="12"/>
        <v>-9.7999999999999972</v>
      </c>
      <c r="AB9" s="3">
        <f t="shared" si="13"/>
        <v>0.29999999999999716</v>
      </c>
      <c r="AC9" s="3">
        <f t="shared" si="14"/>
        <v>-2.0999999999999943</v>
      </c>
      <c r="AD9" s="6">
        <v>18.399999999999999</v>
      </c>
      <c r="AE9" s="1">
        <v>49.2</v>
      </c>
      <c r="AF9" s="1">
        <v>47.5</v>
      </c>
      <c r="AG9" s="3">
        <f t="shared" si="15"/>
        <v>1.0000000000000036</v>
      </c>
      <c r="AH9" s="3">
        <f t="shared" si="16"/>
        <v>-0.30000000000000426</v>
      </c>
      <c r="AI9" s="9">
        <f t="shared" si="17"/>
        <v>-2.7999999999999972</v>
      </c>
    </row>
    <row r="10" spans="1:35" x14ac:dyDescent="0.25">
      <c r="A10" t="s">
        <v>85</v>
      </c>
      <c r="B10" s="1" t="s">
        <v>51</v>
      </c>
      <c r="C10" s="6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>
        <f t="shared" si="9"/>
        <v>3.4000000000000021</v>
      </c>
      <c r="J10">
        <f t="shared" si="10"/>
        <v>2.8999999999999986</v>
      </c>
      <c r="K10" s="4">
        <f t="shared" si="11"/>
        <v>2.6999999999999957</v>
      </c>
      <c r="L10" s="1">
        <v>29.3</v>
      </c>
      <c r="M10" s="1">
        <v>57.1</v>
      </c>
      <c r="N10" s="7">
        <v>55.6</v>
      </c>
      <c r="O10" s="3">
        <f t="shared" si="1"/>
        <v>4.4000000000000021</v>
      </c>
      <c r="P10">
        <f t="shared" si="2"/>
        <v>3.5</v>
      </c>
      <c r="Q10" s="4">
        <f t="shared" si="3"/>
        <v>1.7999999999999972</v>
      </c>
      <c r="R10" s="1">
        <v>30</v>
      </c>
      <c r="S10" s="1">
        <v>57.9</v>
      </c>
      <c r="T10" s="1">
        <v>56.2</v>
      </c>
      <c r="U10" s="3">
        <f t="shared" si="4"/>
        <v>3.7000000000000028</v>
      </c>
      <c r="V10">
        <f t="shared" si="5"/>
        <v>2.7000000000000028</v>
      </c>
      <c r="W10" s="4">
        <f t="shared" si="6"/>
        <v>1.1999999999999957</v>
      </c>
      <c r="X10" s="1">
        <v>30.2</v>
      </c>
      <c r="Y10" s="1">
        <v>56.8</v>
      </c>
      <c r="Z10" s="1">
        <v>55</v>
      </c>
      <c r="AA10" s="3">
        <f t="shared" si="12"/>
        <v>3.5000000000000036</v>
      </c>
      <c r="AB10" s="3">
        <f t="shared" si="13"/>
        <v>3.8000000000000043</v>
      </c>
      <c r="AC10" s="3">
        <f t="shared" si="14"/>
        <v>2.3999999999999986</v>
      </c>
      <c r="AD10" s="6">
        <v>30</v>
      </c>
      <c r="AE10" s="1">
        <v>57.2</v>
      </c>
      <c r="AF10" s="1">
        <v>56.2</v>
      </c>
      <c r="AG10" s="3">
        <f t="shared" si="15"/>
        <v>3.7000000000000028</v>
      </c>
      <c r="AH10" s="3">
        <f t="shared" si="16"/>
        <v>3.3999999999999986</v>
      </c>
      <c r="AI10" s="9">
        <f t="shared" si="17"/>
        <v>1.1999999999999957</v>
      </c>
    </row>
    <row r="11" spans="1:35" x14ac:dyDescent="0.25">
      <c r="A11" t="s">
        <v>85</v>
      </c>
      <c r="B11" s="1" t="s">
        <v>52</v>
      </c>
      <c r="C11" s="6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>
        <f t="shared" si="9"/>
        <v>2.3000000000000007</v>
      </c>
      <c r="J11">
        <f t="shared" si="10"/>
        <v>2.8999999999999986</v>
      </c>
      <c r="K11" s="4">
        <f t="shared" si="11"/>
        <v>3.1000000000000085</v>
      </c>
      <c r="L11" s="1">
        <v>28.7</v>
      </c>
      <c r="M11" s="1">
        <v>45.7</v>
      </c>
      <c r="N11" s="7">
        <v>52.4</v>
      </c>
      <c r="O11" s="3">
        <f t="shared" si="1"/>
        <v>2.8000000000000007</v>
      </c>
      <c r="P11">
        <f t="shared" si="2"/>
        <v>4.0999999999999943</v>
      </c>
      <c r="Q11" s="4">
        <f t="shared" si="3"/>
        <v>2.0000000000000071</v>
      </c>
      <c r="R11" s="1">
        <v>28.9</v>
      </c>
      <c r="S11" s="1">
        <v>45.7</v>
      </c>
      <c r="T11" s="1">
        <v>52.3</v>
      </c>
      <c r="U11" s="3">
        <f t="shared" si="4"/>
        <v>2.6000000000000014</v>
      </c>
      <c r="V11">
        <f t="shared" si="5"/>
        <v>4.0999999999999943</v>
      </c>
      <c r="W11" s="4">
        <f t="shared" si="6"/>
        <v>2.1000000000000085</v>
      </c>
      <c r="X11" s="1">
        <v>28.9</v>
      </c>
      <c r="Y11" s="1">
        <v>47</v>
      </c>
      <c r="Z11" s="1">
        <v>53.4</v>
      </c>
      <c r="AA11" s="3">
        <f t="shared" si="12"/>
        <v>2.6000000000000014</v>
      </c>
      <c r="AB11" s="3">
        <f t="shared" si="13"/>
        <v>2.7999999999999972</v>
      </c>
      <c r="AC11" s="3">
        <f t="shared" si="14"/>
        <v>1.0000000000000071</v>
      </c>
      <c r="AD11" s="6">
        <v>29</v>
      </c>
      <c r="AE11" s="1">
        <v>47.7</v>
      </c>
      <c r="AF11" s="1">
        <v>53.9</v>
      </c>
      <c r="AG11" s="3">
        <f t="shared" si="15"/>
        <v>2.5</v>
      </c>
      <c r="AH11" s="3">
        <f t="shared" si="16"/>
        <v>2.0999999999999943</v>
      </c>
      <c r="AI11" s="9">
        <f t="shared" si="17"/>
        <v>0.50000000000000711</v>
      </c>
    </row>
    <row r="12" spans="1:35" x14ac:dyDescent="0.25">
      <c r="A12" t="s">
        <v>85</v>
      </c>
      <c r="B12" s="1" t="s">
        <v>53</v>
      </c>
      <c r="C12" s="6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>
        <f t="shared" si="9"/>
        <v>2.8000000000000043</v>
      </c>
      <c r="J12">
        <f t="shared" si="10"/>
        <v>2.2999999999999972</v>
      </c>
      <c r="K12" s="4">
        <f t="shared" si="11"/>
        <v>3.5</v>
      </c>
      <c r="L12" s="1">
        <v>31.4</v>
      </c>
      <c r="M12" s="1">
        <v>56.9</v>
      </c>
      <c r="N12" s="7">
        <v>51.5</v>
      </c>
      <c r="O12" s="3">
        <f t="shared" si="1"/>
        <v>2.4000000000000057</v>
      </c>
      <c r="P12">
        <f t="shared" si="2"/>
        <v>2.2999999999999972</v>
      </c>
      <c r="Q12" s="4">
        <f t="shared" si="3"/>
        <v>1.1000000000000014</v>
      </c>
      <c r="R12" s="1">
        <v>31.5</v>
      </c>
      <c r="S12" s="1">
        <v>56.2</v>
      </c>
      <c r="T12" s="1">
        <v>51.1</v>
      </c>
      <c r="U12" s="3">
        <f t="shared" si="4"/>
        <v>2.3000000000000043</v>
      </c>
      <c r="V12">
        <f t="shared" si="5"/>
        <v>2.9999999999999929</v>
      </c>
      <c r="W12" s="4">
        <f t="shared" si="6"/>
        <v>1.5</v>
      </c>
      <c r="X12" s="1">
        <v>31.4</v>
      </c>
      <c r="Y12" s="1">
        <v>56.3</v>
      </c>
      <c r="Z12" s="1">
        <v>51.8</v>
      </c>
      <c r="AA12" s="3">
        <f t="shared" si="12"/>
        <v>2.4000000000000057</v>
      </c>
      <c r="AB12" s="3">
        <f t="shared" si="13"/>
        <v>2.8999999999999986</v>
      </c>
      <c r="AC12" s="3">
        <f t="shared" si="14"/>
        <v>0.80000000000000426</v>
      </c>
      <c r="AD12" s="6">
        <v>32.4</v>
      </c>
      <c r="AE12" s="1">
        <v>56.5</v>
      </c>
      <c r="AF12" s="1">
        <v>51.8</v>
      </c>
      <c r="AG12" s="3">
        <f t="shared" si="15"/>
        <v>1.4000000000000057</v>
      </c>
      <c r="AH12" s="3">
        <f t="shared" si="16"/>
        <v>2.6999999999999957</v>
      </c>
      <c r="AI12" s="9">
        <f t="shared" si="17"/>
        <v>0.80000000000000426</v>
      </c>
    </row>
    <row r="13" spans="1:35" x14ac:dyDescent="0.25">
      <c r="A13" t="s">
        <v>85</v>
      </c>
      <c r="B13" s="1" t="s">
        <v>13</v>
      </c>
      <c r="C13" s="6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>
        <f t="shared" si="9"/>
        <v>9.9999999999997868E-2</v>
      </c>
      <c r="J13">
        <f t="shared" si="10"/>
        <v>1.1000000000000014</v>
      </c>
      <c r="K13" s="4">
        <f t="shared" si="11"/>
        <v>1.7999999999999972</v>
      </c>
      <c r="L13" s="1">
        <v>16.399999999999999</v>
      </c>
      <c r="M13" s="1">
        <v>42.4</v>
      </c>
      <c r="N13" s="7">
        <v>40.1</v>
      </c>
      <c r="O13" s="3">
        <f t="shared" si="1"/>
        <v>0.30000000000000071</v>
      </c>
      <c r="P13">
        <f t="shared" si="2"/>
        <v>1.7000000000000028</v>
      </c>
      <c r="Q13" s="4">
        <f t="shared" si="3"/>
        <v>0.89999999999999858</v>
      </c>
      <c r="R13" s="1">
        <v>16.8</v>
      </c>
      <c r="S13" s="1">
        <v>42.2</v>
      </c>
      <c r="T13" s="1">
        <v>40.4</v>
      </c>
      <c r="U13" s="3">
        <f t="shared" si="4"/>
        <v>-0.10000000000000142</v>
      </c>
      <c r="V13">
        <f t="shared" si="5"/>
        <v>1.8999999999999986</v>
      </c>
      <c r="W13" s="4">
        <f t="shared" si="6"/>
        <v>0.60000000000000142</v>
      </c>
      <c r="X13" s="1">
        <v>15.1</v>
      </c>
      <c r="Y13" s="1">
        <v>42.7</v>
      </c>
      <c r="Z13" s="1">
        <v>41.4</v>
      </c>
      <c r="AA13" s="3">
        <f t="shared" si="12"/>
        <v>1.5999999999999996</v>
      </c>
      <c r="AB13" s="3">
        <f t="shared" si="13"/>
        <v>1.3999999999999986</v>
      </c>
      <c r="AC13" s="3">
        <f t="shared" si="14"/>
        <v>-0.39999999999999858</v>
      </c>
      <c r="AD13" s="6">
        <v>16.3</v>
      </c>
      <c r="AE13" s="1">
        <v>44.3</v>
      </c>
      <c r="AF13" s="1">
        <v>41.5</v>
      </c>
      <c r="AG13" s="3">
        <f t="shared" si="15"/>
        <v>0.39999999999999858</v>
      </c>
      <c r="AH13" s="3">
        <f t="shared" si="16"/>
        <v>-0.19999999999999574</v>
      </c>
      <c r="AI13" s="9">
        <f t="shared" si="17"/>
        <v>-0.5</v>
      </c>
    </row>
    <row r="14" spans="1:35" x14ac:dyDescent="0.25">
      <c r="A14" t="s">
        <v>85</v>
      </c>
      <c r="B14" s="1" t="s">
        <v>14</v>
      </c>
      <c r="C14" s="6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>
        <f t="shared" si="9"/>
        <v>-1.1999999999999993</v>
      </c>
      <c r="J14">
        <f t="shared" si="10"/>
        <v>0.20000000000000284</v>
      </c>
      <c r="K14" s="4">
        <f t="shared" si="11"/>
        <v>2.1000000000000014</v>
      </c>
      <c r="L14" s="1">
        <v>23.1</v>
      </c>
      <c r="M14" s="1">
        <v>45.8</v>
      </c>
      <c r="N14" s="7">
        <v>51.9</v>
      </c>
      <c r="O14" s="3">
        <f t="shared" si="1"/>
        <v>-2.1000000000000014</v>
      </c>
      <c r="P14">
        <f t="shared" si="2"/>
        <v>0.60000000000000853</v>
      </c>
      <c r="Q14" s="4">
        <f t="shared" si="3"/>
        <v>1.1000000000000014</v>
      </c>
      <c r="R14" s="1">
        <v>23.2</v>
      </c>
      <c r="S14" s="1">
        <v>45.9</v>
      </c>
      <c r="T14" s="1">
        <v>52</v>
      </c>
      <c r="U14" s="3">
        <f t="shared" si="4"/>
        <v>-2.1999999999999993</v>
      </c>
      <c r="V14">
        <f t="shared" si="5"/>
        <v>0.50000000000000711</v>
      </c>
      <c r="W14" s="4">
        <f t="shared" si="6"/>
        <v>1</v>
      </c>
      <c r="X14" s="1">
        <v>22</v>
      </c>
      <c r="Y14" s="1">
        <v>46.2</v>
      </c>
      <c r="Z14" s="1">
        <v>53.3</v>
      </c>
      <c r="AA14" s="3">
        <f t="shared" si="12"/>
        <v>-1</v>
      </c>
      <c r="AB14" s="3">
        <f t="shared" si="13"/>
        <v>0.20000000000000284</v>
      </c>
      <c r="AC14" s="3">
        <f t="shared" si="14"/>
        <v>-0.29999999999999716</v>
      </c>
      <c r="AD14" s="6">
        <v>22.8</v>
      </c>
      <c r="AE14" s="1">
        <v>46.3</v>
      </c>
      <c r="AF14" s="1">
        <v>55.4</v>
      </c>
      <c r="AG14" s="3">
        <f t="shared" si="15"/>
        <v>-1.8000000000000007</v>
      </c>
      <c r="AH14" s="3">
        <f t="shared" si="16"/>
        <v>0.10000000000000853</v>
      </c>
      <c r="AI14" s="9">
        <f t="shared" si="17"/>
        <v>-2.3999999999999986</v>
      </c>
    </row>
    <row r="15" spans="1:35" x14ac:dyDescent="0.25">
      <c r="A15" t="s">
        <v>85</v>
      </c>
      <c r="B15" s="1" t="s">
        <v>54</v>
      </c>
      <c r="C15" s="6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>
        <f t="shared" si="9"/>
        <v>2.9000000000000057</v>
      </c>
      <c r="J15">
        <f t="shared" si="10"/>
        <v>2.1999999999999957</v>
      </c>
      <c r="K15" s="4">
        <f t="shared" si="11"/>
        <v>3.6000000000000014</v>
      </c>
      <c r="L15" s="1">
        <v>30.4</v>
      </c>
      <c r="M15" s="1">
        <v>59.6</v>
      </c>
      <c r="N15" s="7">
        <v>56.3</v>
      </c>
      <c r="O15" s="3">
        <f t="shared" si="1"/>
        <v>2.9000000000000057</v>
      </c>
      <c r="P15">
        <f t="shared" si="2"/>
        <v>2.7999999999999972</v>
      </c>
      <c r="Q15" s="4">
        <f t="shared" si="3"/>
        <v>4.1000000000000014</v>
      </c>
      <c r="R15" s="1">
        <v>30.2</v>
      </c>
      <c r="S15" s="1">
        <v>59.9</v>
      </c>
      <c r="T15" s="1">
        <v>56</v>
      </c>
      <c r="U15" s="3">
        <f t="shared" si="4"/>
        <v>3.100000000000005</v>
      </c>
      <c r="V15">
        <f t="shared" si="5"/>
        <v>2.5</v>
      </c>
      <c r="W15" s="4">
        <f t="shared" si="6"/>
        <v>4.3999999999999986</v>
      </c>
      <c r="X15" s="1">
        <v>29.8</v>
      </c>
      <c r="Y15" s="1">
        <v>60</v>
      </c>
      <c r="Z15" s="1">
        <v>57.7</v>
      </c>
      <c r="AA15" s="3">
        <f t="shared" si="12"/>
        <v>3.5000000000000036</v>
      </c>
      <c r="AB15" s="3">
        <f t="shared" si="13"/>
        <v>2.3999999999999986</v>
      </c>
      <c r="AC15" s="3">
        <f t="shared" si="14"/>
        <v>2.6999999999999957</v>
      </c>
      <c r="AD15" s="6">
        <v>29.9</v>
      </c>
      <c r="AE15" s="1">
        <v>59.8</v>
      </c>
      <c r="AF15" s="1">
        <v>61.8</v>
      </c>
      <c r="AG15" s="3">
        <f t="shared" si="15"/>
        <v>3.4000000000000057</v>
      </c>
      <c r="AH15" s="3">
        <f t="shared" si="16"/>
        <v>2.6000000000000014</v>
      </c>
      <c r="AI15" s="9">
        <f t="shared" si="17"/>
        <v>-1.3999999999999986</v>
      </c>
    </row>
    <row r="16" spans="1:35" x14ac:dyDescent="0.25">
      <c r="A16" t="s">
        <v>85</v>
      </c>
      <c r="B16" s="1" t="s">
        <v>15</v>
      </c>
      <c r="C16" s="6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>
        <f t="shared" si="9"/>
        <v>0.39999999999999858</v>
      </c>
      <c r="J16">
        <f t="shared" si="10"/>
        <v>0.80000000000000426</v>
      </c>
      <c r="K16" s="4">
        <f t="shared" si="11"/>
        <v>2.8999999999999986</v>
      </c>
      <c r="L16" s="1">
        <v>16.600000000000001</v>
      </c>
      <c r="M16" s="1">
        <v>49.6</v>
      </c>
      <c r="N16" s="7">
        <v>46.6</v>
      </c>
      <c r="O16" s="3">
        <f t="shared" si="1"/>
        <v>0.99999999999999645</v>
      </c>
      <c r="P16">
        <f t="shared" si="2"/>
        <v>0</v>
      </c>
      <c r="Q16" s="4">
        <f t="shared" si="3"/>
        <v>2.1999999999999957</v>
      </c>
      <c r="R16" s="1">
        <v>16.5</v>
      </c>
      <c r="S16" s="1">
        <v>49.1</v>
      </c>
      <c r="T16" s="1">
        <v>47</v>
      </c>
      <c r="U16" s="3">
        <f t="shared" si="4"/>
        <v>1.0999999999999979</v>
      </c>
      <c r="V16">
        <f t="shared" si="5"/>
        <v>0.5</v>
      </c>
      <c r="W16" s="4">
        <f t="shared" si="6"/>
        <v>1.7999999999999972</v>
      </c>
      <c r="X16" s="1">
        <v>16.3</v>
      </c>
      <c r="Y16" s="1">
        <v>48.4</v>
      </c>
      <c r="Z16" s="1">
        <v>46.5</v>
      </c>
      <c r="AA16" s="3">
        <f t="shared" si="12"/>
        <v>1.2999999999999972</v>
      </c>
      <c r="AB16" s="3">
        <f t="shared" si="13"/>
        <v>1.2000000000000028</v>
      </c>
      <c r="AC16" s="3">
        <f t="shared" si="14"/>
        <v>2.2999999999999972</v>
      </c>
      <c r="AD16" s="6">
        <v>16.899999999999999</v>
      </c>
      <c r="AE16" s="1">
        <v>49.3</v>
      </c>
      <c r="AF16" s="1">
        <v>48.1</v>
      </c>
      <c r="AG16" s="3">
        <f t="shared" si="15"/>
        <v>0.69999999999999929</v>
      </c>
      <c r="AH16" s="3">
        <f t="shared" si="16"/>
        <v>0.30000000000000426</v>
      </c>
      <c r="AI16" s="9">
        <f t="shared" si="17"/>
        <v>0.69999999999999574</v>
      </c>
    </row>
    <row r="17" spans="1:35" x14ac:dyDescent="0.25">
      <c r="A17" t="s">
        <v>85</v>
      </c>
      <c r="B17" s="1" t="s">
        <v>16</v>
      </c>
      <c r="C17" s="6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>
        <f t="shared" si="9"/>
        <v>0.19999999999999929</v>
      </c>
      <c r="J17" t="s">
        <v>17</v>
      </c>
      <c r="K17" s="4">
        <f t="shared" si="11"/>
        <v>0.30000000000000426</v>
      </c>
      <c r="L17" s="1">
        <v>15.2</v>
      </c>
      <c r="M17" s="1" t="s">
        <v>17</v>
      </c>
      <c r="N17" s="7">
        <v>42.6</v>
      </c>
      <c r="O17" s="3">
        <f t="shared" ref="O17:O38" si="18">C17-L17</f>
        <v>0.40000000000000036</v>
      </c>
      <c r="P17" t="s">
        <v>17</v>
      </c>
      <c r="Q17" s="4">
        <f t="shared" ref="Q17:Q38" si="19">E17-N17</f>
        <v>2.1000000000000014</v>
      </c>
      <c r="R17" s="1">
        <v>15.4</v>
      </c>
      <c r="S17" s="1" t="s">
        <v>17</v>
      </c>
      <c r="T17" s="1">
        <v>42.4</v>
      </c>
      <c r="U17" s="3">
        <f t="shared" ref="U17:U57" si="20">C17-R17</f>
        <v>0.19999999999999929</v>
      </c>
      <c r="V17" t="s">
        <v>17</v>
      </c>
      <c r="W17" s="4">
        <f t="shared" ref="W17:W57" si="21">E17-T17</f>
        <v>2.3000000000000043</v>
      </c>
      <c r="X17" s="1">
        <v>15.1</v>
      </c>
      <c r="Y17" s="1" t="s">
        <v>17</v>
      </c>
      <c r="Z17" s="1">
        <v>44.6</v>
      </c>
      <c r="AA17" s="3">
        <f t="shared" si="12"/>
        <v>0.5</v>
      </c>
      <c r="AB17" s="3" t="s">
        <v>17</v>
      </c>
      <c r="AC17" s="3">
        <f t="shared" si="14"/>
        <v>0.10000000000000142</v>
      </c>
      <c r="AD17" s="6">
        <v>15.1</v>
      </c>
      <c r="AE17" s="1" t="s">
        <v>17</v>
      </c>
      <c r="AF17" s="1">
        <v>45.1</v>
      </c>
      <c r="AG17" s="3">
        <f t="shared" si="15"/>
        <v>0.5</v>
      </c>
      <c r="AH17" s="3" t="s">
        <v>17</v>
      </c>
      <c r="AI17" s="9">
        <f t="shared" si="17"/>
        <v>-0.39999999999999858</v>
      </c>
    </row>
    <row r="18" spans="1:35" s="22" customFormat="1" x14ac:dyDescent="0.25">
      <c r="A18" s="22" t="s">
        <v>86</v>
      </c>
      <c r="B18" s="23" t="s">
        <v>18</v>
      </c>
      <c r="C18" s="24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22">
        <f t="shared" si="9"/>
        <v>-0.29999999999999716</v>
      </c>
      <c r="J18" s="22">
        <f t="shared" si="10"/>
        <v>-0.20000000000000284</v>
      </c>
      <c r="K18" s="27">
        <f t="shared" si="11"/>
        <v>11.199999999999996</v>
      </c>
      <c r="L18" s="23">
        <v>26.3</v>
      </c>
      <c r="M18" s="23">
        <v>50.4</v>
      </c>
      <c r="N18" s="25">
        <v>49.4</v>
      </c>
      <c r="O18" s="26">
        <f t="shared" si="18"/>
        <v>-1.1999999999999993</v>
      </c>
      <c r="P18" s="22">
        <f t="shared" ref="P18:P38" si="22">D18-M18</f>
        <v>1.1000000000000014</v>
      </c>
      <c r="Q18" s="27">
        <f t="shared" si="19"/>
        <v>9.6999999999999957</v>
      </c>
      <c r="R18" s="23">
        <v>26.1</v>
      </c>
      <c r="S18" s="23">
        <v>48.2</v>
      </c>
      <c r="T18" s="23">
        <v>49.5</v>
      </c>
      <c r="U18" s="26">
        <f t="shared" si="20"/>
        <v>-1</v>
      </c>
      <c r="V18" s="22">
        <f t="shared" ref="V18:V54" si="23">D18-S18</f>
        <v>3.2999999999999972</v>
      </c>
      <c r="W18" s="27">
        <f t="shared" si="21"/>
        <v>9.5999999999999943</v>
      </c>
      <c r="X18" s="23">
        <v>25.9</v>
      </c>
      <c r="Y18" s="23">
        <v>47.5</v>
      </c>
      <c r="Z18" s="23">
        <v>50.8</v>
      </c>
      <c r="AA18" s="20">
        <f t="shared" si="12"/>
        <v>-0.79999999999999716</v>
      </c>
      <c r="AB18" s="22">
        <f t="shared" si="13"/>
        <v>4</v>
      </c>
      <c r="AC18" s="26">
        <f t="shared" si="14"/>
        <v>8.2999999999999972</v>
      </c>
      <c r="AD18" s="24">
        <v>26.8</v>
      </c>
      <c r="AE18" s="23">
        <v>49.7</v>
      </c>
      <c r="AF18" s="23">
        <v>52.6</v>
      </c>
      <c r="AG18" s="26">
        <f t="shared" si="15"/>
        <v>-1.6999999999999993</v>
      </c>
      <c r="AH18" s="26">
        <f t="shared" si="16"/>
        <v>1.7999999999999972</v>
      </c>
      <c r="AI18" s="28">
        <f t="shared" si="17"/>
        <v>6.4999999999999929</v>
      </c>
    </row>
    <row r="19" spans="1:35" x14ac:dyDescent="0.25">
      <c r="A19" t="s">
        <v>87</v>
      </c>
      <c r="B19" s="1" t="s">
        <v>19</v>
      </c>
      <c r="C19" s="6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>
        <f t="shared" si="9"/>
        <v>2.899999999999995</v>
      </c>
      <c r="J19">
        <f t="shared" si="10"/>
        <v>1.8999999999999986</v>
      </c>
      <c r="K19" s="4">
        <f t="shared" si="11"/>
        <v>2.8999999999999986</v>
      </c>
      <c r="L19" s="1">
        <v>25.1</v>
      </c>
      <c r="M19" s="1">
        <v>50.1</v>
      </c>
      <c r="N19" s="7">
        <v>44.5</v>
      </c>
      <c r="O19" s="3">
        <f t="shared" si="18"/>
        <v>3.399999999999995</v>
      </c>
      <c r="P19">
        <f t="shared" si="22"/>
        <v>0.89999999999999858</v>
      </c>
      <c r="Q19" s="4">
        <f t="shared" si="19"/>
        <v>3.6999999999999957</v>
      </c>
      <c r="R19" s="1">
        <v>25.1</v>
      </c>
      <c r="S19" s="1">
        <v>50.2</v>
      </c>
      <c r="T19" s="1">
        <v>43.4</v>
      </c>
      <c r="U19" s="3">
        <f t="shared" si="20"/>
        <v>3.399999999999995</v>
      </c>
      <c r="V19">
        <f t="shared" si="23"/>
        <v>0.79999999999999716</v>
      </c>
      <c r="W19" s="4">
        <f t="shared" si="21"/>
        <v>4.7999999999999972</v>
      </c>
      <c r="X19" s="1">
        <v>24.8</v>
      </c>
      <c r="Y19" s="1">
        <v>50.8</v>
      </c>
      <c r="Z19" s="1">
        <v>45.8</v>
      </c>
      <c r="AA19" s="3">
        <f t="shared" si="12"/>
        <v>3.6999999999999957</v>
      </c>
      <c r="AB19">
        <f t="shared" si="13"/>
        <v>0.20000000000000284</v>
      </c>
      <c r="AC19" s="3">
        <f t="shared" si="14"/>
        <v>2.3999999999999986</v>
      </c>
      <c r="AD19" s="6">
        <v>26</v>
      </c>
      <c r="AE19" s="1">
        <v>51.9</v>
      </c>
      <c r="AF19" s="1">
        <v>49.4</v>
      </c>
      <c r="AG19" s="3">
        <f t="shared" si="15"/>
        <v>2.4999999999999964</v>
      </c>
      <c r="AH19" s="3">
        <f t="shared" si="16"/>
        <v>-0.89999999999999858</v>
      </c>
      <c r="AI19" s="9">
        <f t="shared" si="17"/>
        <v>-1.2000000000000028</v>
      </c>
    </row>
    <row r="20" spans="1:35" x14ac:dyDescent="0.25">
      <c r="A20" t="s">
        <v>87</v>
      </c>
      <c r="B20" s="1" t="s">
        <v>20</v>
      </c>
      <c r="C20" s="6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>
        <f t="shared" si="9"/>
        <v>-1.3000000000000007</v>
      </c>
      <c r="J20">
        <f t="shared" si="10"/>
        <v>-2.5999999999999943</v>
      </c>
      <c r="K20" s="4">
        <f t="shared" si="11"/>
        <v>-15.5</v>
      </c>
      <c r="L20" s="1">
        <v>27.2</v>
      </c>
      <c r="M20" s="1">
        <v>50.2</v>
      </c>
      <c r="N20" s="7">
        <v>64.099999999999994</v>
      </c>
      <c r="O20" s="3">
        <f t="shared" si="18"/>
        <v>-1</v>
      </c>
      <c r="P20">
        <f t="shared" si="22"/>
        <v>-1.5</v>
      </c>
      <c r="Q20" s="4">
        <f t="shared" si="19"/>
        <v>-17.199999999999996</v>
      </c>
      <c r="R20" s="1">
        <v>27.3</v>
      </c>
      <c r="S20" s="1">
        <v>49.2</v>
      </c>
      <c r="T20" s="1">
        <v>63.8</v>
      </c>
      <c r="U20" s="3">
        <f t="shared" si="20"/>
        <v>-1.1000000000000014</v>
      </c>
      <c r="V20">
        <f t="shared" si="23"/>
        <v>-0.5</v>
      </c>
      <c r="W20" s="4">
        <f t="shared" si="21"/>
        <v>-16.899999999999999</v>
      </c>
      <c r="X20" s="1">
        <v>28</v>
      </c>
      <c r="Y20" s="1">
        <v>53.7</v>
      </c>
      <c r="Z20" s="1">
        <v>51.1</v>
      </c>
      <c r="AA20" s="3">
        <f t="shared" si="12"/>
        <v>-1.8000000000000007</v>
      </c>
      <c r="AB20">
        <f t="shared" si="13"/>
        <v>-5</v>
      </c>
      <c r="AC20" s="3">
        <f t="shared" si="14"/>
        <v>-4.2000000000000028</v>
      </c>
      <c r="AD20" s="6">
        <v>27.9</v>
      </c>
      <c r="AE20" s="1">
        <v>56.3</v>
      </c>
      <c r="AF20" s="1">
        <v>52.2</v>
      </c>
      <c r="AG20" s="3">
        <f t="shared" si="15"/>
        <v>-1.6999999999999993</v>
      </c>
      <c r="AH20" s="3">
        <f t="shared" si="16"/>
        <v>-7.5999999999999943</v>
      </c>
      <c r="AI20" s="9">
        <f t="shared" si="17"/>
        <v>-5.3000000000000043</v>
      </c>
    </row>
    <row r="21" spans="1:35" x14ac:dyDescent="0.25">
      <c r="A21" t="s">
        <v>87</v>
      </c>
      <c r="B21" s="1" t="s">
        <v>21</v>
      </c>
      <c r="C21" s="6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>
        <f t="shared" si="9"/>
        <v>2.4000000000000021</v>
      </c>
      <c r="J21">
        <f t="shared" si="10"/>
        <v>3.1000000000000014</v>
      </c>
      <c r="K21" s="4">
        <f t="shared" si="11"/>
        <v>3.1999999999999957</v>
      </c>
      <c r="L21" s="1">
        <v>28.2</v>
      </c>
      <c r="M21" s="1">
        <v>53.6</v>
      </c>
      <c r="N21" s="7">
        <v>50</v>
      </c>
      <c r="O21" s="3">
        <f t="shared" si="18"/>
        <v>2.4000000000000021</v>
      </c>
      <c r="P21">
        <f t="shared" si="22"/>
        <v>4.6000000000000014</v>
      </c>
      <c r="Q21" s="4">
        <f t="shared" si="19"/>
        <v>1.8999999999999986</v>
      </c>
      <c r="R21" s="1">
        <v>28</v>
      </c>
      <c r="S21" s="1">
        <v>54.2</v>
      </c>
      <c r="T21" s="1">
        <v>50.1</v>
      </c>
      <c r="U21" s="3">
        <f t="shared" si="20"/>
        <v>2.6000000000000014</v>
      </c>
      <c r="V21">
        <f t="shared" si="23"/>
        <v>4</v>
      </c>
      <c r="W21" s="4">
        <f t="shared" si="21"/>
        <v>1.7999999999999972</v>
      </c>
      <c r="X21" s="1">
        <v>26.9</v>
      </c>
      <c r="Y21" s="1">
        <v>51.4</v>
      </c>
      <c r="Z21" s="1">
        <v>63.1</v>
      </c>
      <c r="AA21" s="3">
        <f t="shared" si="12"/>
        <v>3.7000000000000028</v>
      </c>
      <c r="AB21">
        <f t="shared" si="13"/>
        <v>6.8000000000000043</v>
      </c>
      <c r="AC21" s="3">
        <f t="shared" si="14"/>
        <v>-11.200000000000003</v>
      </c>
      <c r="AD21" s="6">
        <v>26.5</v>
      </c>
      <c r="AE21" s="1">
        <v>51.8</v>
      </c>
      <c r="AF21" s="1">
        <v>64.599999999999994</v>
      </c>
      <c r="AG21" s="3">
        <f t="shared" si="15"/>
        <v>4.1000000000000014</v>
      </c>
      <c r="AH21" s="3">
        <f t="shared" si="16"/>
        <v>6.4000000000000057</v>
      </c>
      <c r="AI21" s="9">
        <f t="shared" si="17"/>
        <v>-12.699999999999996</v>
      </c>
    </row>
    <row r="22" spans="1:35" x14ac:dyDescent="0.25">
      <c r="A22" t="s">
        <v>87</v>
      </c>
      <c r="B22" s="1" t="s">
        <v>55</v>
      </c>
      <c r="C22" s="6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>
        <f t="shared" si="9"/>
        <v>2.5999999999999979</v>
      </c>
      <c r="J22">
        <f t="shared" si="10"/>
        <v>2.5</v>
      </c>
      <c r="K22" s="4">
        <f t="shared" si="11"/>
        <v>3.1000000000000014</v>
      </c>
      <c r="L22" s="1">
        <v>27</v>
      </c>
      <c r="M22" s="1">
        <v>52.1</v>
      </c>
      <c r="N22" s="7">
        <v>59.5</v>
      </c>
      <c r="O22" s="3">
        <f t="shared" si="18"/>
        <v>2.6999999999999993</v>
      </c>
      <c r="P22">
        <f t="shared" si="22"/>
        <v>1.5</v>
      </c>
      <c r="Q22" s="4">
        <f t="shared" si="19"/>
        <v>2.3999999999999986</v>
      </c>
      <c r="R22" s="1">
        <v>27</v>
      </c>
      <c r="S22" s="1">
        <v>51.5</v>
      </c>
      <c r="T22" s="1">
        <v>59.4</v>
      </c>
      <c r="U22" s="3">
        <f t="shared" si="20"/>
        <v>2.6999999999999993</v>
      </c>
      <c r="V22">
        <f t="shared" si="23"/>
        <v>2.1000000000000014</v>
      </c>
      <c r="W22" s="4">
        <f t="shared" si="21"/>
        <v>2.5</v>
      </c>
      <c r="X22" s="1">
        <v>27</v>
      </c>
      <c r="Y22" s="1">
        <v>52</v>
      </c>
      <c r="Z22" s="1">
        <v>59.4</v>
      </c>
      <c r="AA22" s="3">
        <f t="shared" si="12"/>
        <v>2.6999999999999993</v>
      </c>
      <c r="AB22">
        <f t="shared" si="13"/>
        <v>1.6000000000000014</v>
      </c>
      <c r="AC22" s="3">
        <f t="shared" si="14"/>
        <v>2.5</v>
      </c>
      <c r="AD22" s="6">
        <v>26.1</v>
      </c>
      <c r="AE22" s="1">
        <v>52.4</v>
      </c>
      <c r="AF22" s="1">
        <v>59.5</v>
      </c>
      <c r="AG22" s="3">
        <f t="shared" si="15"/>
        <v>3.5999999999999979</v>
      </c>
      <c r="AH22" s="3">
        <f t="shared" si="16"/>
        <v>1.2000000000000028</v>
      </c>
      <c r="AI22" s="9">
        <f t="shared" si="17"/>
        <v>2.3999999999999986</v>
      </c>
    </row>
    <row r="23" spans="1:35" x14ac:dyDescent="0.25">
      <c r="A23" t="s">
        <v>87</v>
      </c>
      <c r="B23" s="1" t="s">
        <v>56</v>
      </c>
      <c r="C23" s="6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>
        <f t="shared" si="9"/>
        <v>2.1000000000000014</v>
      </c>
      <c r="J23">
        <f t="shared" si="10"/>
        <v>2.3999999999999986</v>
      </c>
      <c r="K23" s="4">
        <f t="shared" si="11"/>
        <v>2.9999999999999929</v>
      </c>
      <c r="L23" s="1">
        <v>23.7</v>
      </c>
      <c r="M23" s="1">
        <v>45.2</v>
      </c>
      <c r="N23" s="7">
        <v>54.6</v>
      </c>
      <c r="O23" s="3">
        <f t="shared" si="18"/>
        <v>2.3000000000000007</v>
      </c>
      <c r="P23">
        <f t="shared" si="22"/>
        <v>4.6999999999999957</v>
      </c>
      <c r="Q23" s="4">
        <f t="shared" si="19"/>
        <v>2.5999999999999943</v>
      </c>
      <c r="R23" s="1">
        <v>23.5</v>
      </c>
      <c r="S23" s="1">
        <v>45.1</v>
      </c>
      <c r="T23" s="1">
        <v>55.7</v>
      </c>
      <c r="U23" s="3">
        <f t="shared" si="20"/>
        <v>2.5</v>
      </c>
      <c r="V23">
        <f t="shared" si="23"/>
        <v>4.7999999999999972</v>
      </c>
      <c r="W23" s="4">
        <f t="shared" si="21"/>
        <v>1.4999999999999929</v>
      </c>
      <c r="X23" s="1">
        <v>23.5</v>
      </c>
      <c r="Y23" s="1">
        <v>45.6</v>
      </c>
      <c r="Z23" s="1">
        <v>55.7</v>
      </c>
      <c r="AA23" s="3">
        <f t="shared" si="12"/>
        <v>2.5</v>
      </c>
      <c r="AB23">
        <f t="shared" si="13"/>
        <v>4.2999999999999972</v>
      </c>
      <c r="AC23" s="3">
        <f t="shared" si="14"/>
        <v>1.4999999999999929</v>
      </c>
      <c r="AD23" s="6">
        <v>23.5</v>
      </c>
      <c r="AE23" s="1">
        <v>47.9</v>
      </c>
      <c r="AF23" s="1">
        <v>56.1</v>
      </c>
      <c r="AG23" s="3">
        <f t="shared" si="15"/>
        <v>2.5</v>
      </c>
      <c r="AH23" s="3">
        <f t="shared" si="16"/>
        <v>2</v>
      </c>
      <c r="AI23" s="9">
        <f t="shared" si="17"/>
        <v>1.0999999999999943</v>
      </c>
    </row>
    <row r="24" spans="1:35" x14ac:dyDescent="0.25">
      <c r="A24" t="s">
        <v>87</v>
      </c>
      <c r="B24" s="1" t="s">
        <v>22</v>
      </c>
      <c r="C24" s="6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>
        <f t="shared" si="9"/>
        <v>0.19999999999999929</v>
      </c>
      <c r="J24">
        <f t="shared" si="10"/>
        <v>0.89999999999999147</v>
      </c>
      <c r="K24" s="4">
        <f t="shared" si="11"/>
        <v>2.3999999999999986</v>
      </c>
      <c r="L24" s="1">
        <v>22.6</v>
      </c>
      <c r="M24" s="1">
        <v>55.1</v>
      </c>
      <c r="N24" s="7">
        <v>40</v>
      </c>
      <c r="O24" s="3">
        <f t="shared" si="18"/>
        <v>0.59999999999999787</v>
      </c>
      <c r="P24">
        <f t="shared" si="22"/>
        <v>1.4999999999999929</v>
      </c>
      <c r="Q24" s="4">
        <f t="shared" si="19"/>
        <v>2.8999999999999986</v>
      </c>
      <c r="R24" s="1">
        <v>23.2</v>
      </c>
      <c r="S24" s="1">
        <v>54.7</v>
      </c>
      <c r="T24" s="1">
        <v>39.299999999999997</v>
      </c>
      <c r="U24" s="3">
        <f t="shared" si="20"/>
        <v>0</v>
      </c>
      <c r="V24">
        <f t="shared" si="23"/>
        <v>1.8999999999999915</v>
      </c>
      <c r="W24" s="4">
        <f t="shared" si="21"/>
        <v>3.6000000000000014</v>
      </c>
      <c r="X24" s="1">
        <v>22.2</v>
      </c>
      <c r="Y24" s="1">
        <v>54.9</v>
      </c>
      <c r="Z24" s="1">
        <v>41.9</v>
      </c>
      <c r="AA24" s="3">
        <f t="shared" si="12"/>
        <v>1</v>
      </c>
      <c r="AB24">
        <f t="shared" si="13"/>
        <v>1.6999999999999957</v>
      </c>
      <c r="AC24" s="3">
        <f t="shared" si="14"/>
        <v>1</v>
      </c>
      <c r="AD24" s="6">
        <v>22</v>
      </c>
      <c r="AE24" s="1">
        <v>55.8</v>
      </c>
      <c r="AF24" s="1">
        <v>45.1</v>
      </c>
      <c r="AG24" s="3">
        <f t="shared" si="15"/>
        <v>1.1999999999999993</v>
      </c>
      <c r="AH24" s="3">
        <f t="shared" si="16"/>
        <v>0.79999999999999716</v>
      </c>
      <c r="AI24" s="9">
        <f t="shared" si="17"/>
        <v>-2.2000000000000028</v>
      </c>
    </row>
    <row r="25" spans="1:35" x14ac:dyDescent="0.25">
      <c r="A25" t="s">
        <v>87</v>
      </c>
      <c r="B25" s="1" t="s">
        <v>57</v>
      </c>
      <c r="C25" s="6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>
        <f t="shared" si="9"/>
        <v>1.8999999999999986</v>
      </c>
      <c r="J25">
        <f t="shared" si="10"/>
        <v>2.3999999999999986</v>
      </c>
      <c r="K25" s="4">
        <f t="shared" si="11"/>
        <v>3.2999999999999972</v>
      </c>
      <c r="L25" s="1">
        <v>28.6</v>
      </c>
      <c r="M25" s="1">
        <v>42.5</v>
      </c>
      <c r="N25" s="7">
        <v>57.5</v>
      </c>
      <c r="O25" s="3">
        <f t="shared" si="18"/>
        <v>1.4999999999999964</v>
      </c>
      <c r="P25">
        <f t="shared" si="22"/>
        <v>4.3999999999999986</v>
      </c>
      <c r="Q25" s="4">
        <f t="shared" si="19"/>
        <v>1.6999999999999957</v>
      </c>
      <c r="R25" s="1">
        <v>28.5</v>
      </c>
      <c r="S25" s="1">
        <v>43</v>
      </c>
      <c r="T25" s="1">
        <v>58.1</v>
      </c>
      <c r="U25" s="3">
        <f t="shared" si="20"/>
        <v>1.5999999999999979</v>
      </c>
      <c r="V25">
        <f t="shared" si="23"/>
        <v>3.8999999999999986</v>
      </c>
      <c r="W25" s="4">
        <f t="shared" si="21"/>
        <v>1.0999999999999943</v>
      </c>
      <c r="X25" s="1">
        <v>28.6</v>
      </c>
      <c r="Y25" s="1">
        <v>43.6</v>
      </c>
      <c r="Z25" s="1">
        <v>58.6</v>
      </c>
      <c r="AA25" s="3">
        <f t="shared" si="12"/>
        <v>1.4999999999999964</v>
      </c>
      <c r="AB25">
        <f t="shared" si="13"/>
        <v>3.2999999999999972</v>
      </c>
      <c r="AC25" s="3">
        <f t="shared" si="14"/>
        <v>0.59999999999999432</v>
      </c>
      <c r="AD25" s="6">
        <v>28.5</v>
      </c>
      <c r="AE25" s="1">
        <v>34.200000000000003</v>
      </c>
      <c r="AF25" s="1">
        <v>61.1</v>
      </c>
      <c r="AG25" s="3">
        <f t="shared" si="15"/>
        <v>1.5999999999999979</v>
      </c>
      <c r="AH25" s="3">
        <f t="shared" si="16"/>
        <v>12.699999999999996</v>
      </c>
      <c r="AI25" s="9">
        <f t="shared" si="17"/>
        <v>-1.9000000000000057</v>
      </c>
    </row>
    <row r="26" spans="1:35" x14ac:dyDescent="0.25">
      <c r="A26" t="s">
        <v>87</v>
      </c>
      <c r="B26" s="1" t="s">
        <v>23</v>
      </c>
      <c r="C26" s="6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>
        <f t="shared" si="9"/>
        <v>-1.7999999999999972</v>
      </c>
      <c r="J26">
        <f t="shared" si="10"/>
        <v>0.5</v>
      </c>
      <c r="K26" s="4">
        <f t="shared" si="11"/>
        <v>3.1000000000000014</v>
      </c>
      <c r="L26" s="1">
        <v>25.9</v>
      </c>
      <c r="M26" s="1">
        <v>48.5</v>
      </c>
      <c r="N26" s="7">
        <v>42.1</v>
      </c>
      <c r="O26" s="3">
        <f t="shared" si="18"/>
        <v>-1.2999999999999972</v>
      </c>
      <c r="P26">
        <f t="shared" si="22"/>
        <v>0.70000000000000284</v>
      </c>
      <c r="Q26" s="4">
        <f t="shared" si="19"/>
        <v>0.29999999999999716</v>
      </c>
      <c r="R26" s="1">
        <v>24.5</v>
      </c>
      <c r="S26" s="1">
        <v>48.4</v>
      </c>
      <c r="T26" s="1">
        <v>41.3</v>
      </c>
      <c r="U26" s="3">
        <f t="shared" si="20"/>
        <v>0.10000000000000142</v>
      </c>
      <c r="V26">
        <f t="shared" si="23"/>
        <v>0.80000000000000426</v>
      </c>
      <c r="W26" s="4">
        <f t="shared" si="21"/>
        <v>1.1000000000000014</v>
      </c>
      <c r="X26" s="1">
        <v>24.8</v>
      </c>
      <c r="Y26" s="1">
        <v>48.4</v>
      </c>
      <c r="Z26" s="1">
        <v>43.8</v>
      </c>
      <c r="AA26" s="3">
        <f t="shared" si="12"/>
        <v>-0.19999999999999929</v>
      </c>
      <c r="AB26" s="16">
        <f t="shared" si="13"/>
        <v>0.80000000000000426</v>
      </c>
      <c r="AC26">
        <f t="shared" si="14"/>
        <v>-1.3999999999999986</v>
      </c>
      <c r="AD26" s="6">
        <v>26.1</v>
      </c>
      <c r="AE26" s="1">
        <v>48.4</v>
      </c>
      <c r="AF26" s="1">
        <v>45.1</v>
      </c>
      <c r="AG26" s="3">
        <f t="shared" si="15"/>
        <v>-1.5</v>
      </c>
      <c r="AH26" s="3">
        <f t="shared" si="16"/>
        <v>0.80000000000000426</v>
      </c>
      <c r="AI26" s="9">
        <f t="shared" si="17"/>
        <v>-2.7000000000000028</v>
      </c>
    </row>
    <row r="27" spans="1:35" x14ac:dyDescent="0.25">
      <c r="A27" t="s">
        <v>87</v>
      </c>
      <c r="B27" s="1" t="s">
        <v>58</v>
      </c>
      <c r="C27" s="6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>
        <f t="shared" si="9"/>
        <v>3.3000000000000043</v>
      </c>
      <c r="J27">
        <f t="shared" si="10"/>
        <v>3.2000000000000028</v>
      </c>
      <c r="K27" s="4">
        <f t="shared" si="11"/>
        <v>4.1000000000000014</v>
      </c>
      <c r="L27" s="1">
        <v>32.1</v>
      </c>
      <c r="M27" s="1">
        <v>47.9</v>
      </c>
      <c r="N27" s="7">
        <v>45.1</v>
      </c>
      <c r="O27" s="3">
        <f t="shared" si="18"/>
        <v>3.5</v>
      </c>
      <c r="P27">
        <f t="shared" si="22"/>
        <v>3.3000000000000043</v>
      </c>
      <c r="Q27" s="4">
        <f t="shared" si="19"/>
        <v>-1.5</v>
      </c>
      <c r="R27" s="1">
        <v>31.8</v>
      </c>
      <c r="S27" s="1">
        <v>47.4</v>
      </c>
      <c r="T27" s="1">
        <v>40.1</v>
      </c>
      <c r="U27" s="3">
        <f t="shared" si="20"/>
        <v>3.8000000000000007</v>
      </c>
      <c r="V27">
        <f t="shared" si="23"/>
        <v>3.8000000000000043</v>
      </c>
      <c r="W27" s="4">
        <f t="shared" si="21"/>
        <v>3.5</v>
      </c>
      <c r="X27" s="1">
        <v>31.7</v>
      </c>
      <c r="Y27" s="1">
        <v>48.8</v>
      </c>
      <c r="Z27" s="1">
        <v>41.1</v>
      </c>
      <c r="AA27" s="3">
        <f t="shared" si="12"/>
        <v>3.9000000000000021</v>
      </c>
      <c r="AB27">
        <f t="shared" si="13"/>
        <v>2.4000000000000057</v>
      </c>
      <c r="AC27">
        <f t="shared" si="14"/>
        <v>2.5</v>
      </c>
      <c r="AD27" s="6">
        <v>32.5</v>
      </c>
      <c r="AE27" s="1">
        <v>49.8</v>
      </c>
      <c r="AF27" s="1">
        <v>43.4</v>
      </c>
      <c r="AG27" s="3">
        <f t="shared" si="15"/>
        <v>3.1000000000000014</v>
      </c>
      <c r="AH27" s="3">
        <f t="shared" si="16"/>
        <v>1.4000000000000057</v>
      </c>
      <c r="AI27" s="9">
        <f t="shared" si="17"/>
        <v>0.20000000000000284</v>
      </c>
    </row>
    <row r="28" spans="1:35" s="29" customFormat="1" x14ac:dyDescent="0.25">
      <c r="A28" s="29" t="s">
        <v>87</v>
      </c>
      <c r="B28" s="30" t="s">
        <v>24</v>
      </c>
      <c r="C28" s="31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29">
        <f t="shared" si="9"/>
        <v>0.70000000000000284</v>
      </c>
      <c r="J28" s="29">
        <f t="shared" si="10"/>
        <v>0.89999999999999858</v>
      </c>
      <c r="K28" s="34">
        <f t="shared" si="11"/>
        <v>1</v>
      </c>
      <c r="L28" s="30">
        <v>26.7</v>
      </c>
      <c r="M28" s="30">
        <v>46.3</v>
      </c>
      <c r="N28" s="32">
        <v>45.9</v>
      </c>
      <c r="O28" s="33">
        <f t="shared" si="18"/>
        <v>1.2000000000000028</v>
      </c>
      <c r="P28" s="29">
        <f t="shared" si="22"/>
        <v>2.3999999999999986</v>
      </c>
      <c r="Q28" s="34">
        <f t="shared" si="19"/>
        <v>0</v>
      </c>
      <c r="R28" s="30">
        <v>26.4</v>
      </c>
      <c r="S28" s="30">
        <v>46</v>
      </c>
      <c r="T28" s="30">
        <v>45.6</v>
      </c>
      <c r="U28" s="33">
        <f t="shared" si="20"/>
        <v>1.5000000000000036</v>
      </c>
      <c r="V28" s="29">
        <f t="shared" si="23"/>
        <v>2.6999999999999957</v>
      </c>
      <c r="W28" s="34">
        <f t="shared" si="21"/>
        <v>0.29999999999999716</v>
      </c>
      <c r="X28" s="30">
        <v>26.4</v>
      </c>
      <c r="Y28" s="30">
        <v>45.9</v>
      </c>
      <c r="Z28" s="30">
        <v>47.7</v>
      </c>
      <c r="AA28" s="33">
        <f t="shared" si="12"/>
        <v>1.5000000000000036</v>
      </c>
      <c r="AB28" s="29">
        <f t="shared" si="13"/>
        <v>2.7999999999999972</v>
      </c>
      <c r="AC28" s="29">
        <f t="shared" si="14"/>
        <v>-1.8000000000000043</v>
      </c>
      <c r="AD28" s="31">
        <v>28.4</v>
      </c>
      <c r="AE28" s="30">
        <v>47.7</v>
      </c>
      <c r="AF28" s="30">
        <v>50</v>
      </c>
      <c r="AG28" s="33">
        <f t="shared" si="15"/>
        <v>-0.49999999999999645</v>
      </c>
      <c r="AH28" s="33">
        <f t="shared" si="16"/>
        <v>0.99999999999999289</v>
      </c>
      <c r="AI28" s="35">
        <f t="shared" si="17"/>
        <v>-4.1000000000000014</v>
      </c>
    </row>
    <row r="29" spans="1:35" x14ac:dyDescent="0.25">
      <c r="A29" t="s">
        <v>88</v>
      </c>
      <c r="B29" s="1" t="s">
        <v>25</v>
      </c>
      <c r="C29" s="6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>
        <f t="shared" si="9"/>
        <v>0.40000000000000213</v>
      </c>
      <c r="J29">
        <f t="shared" si="10"/>
        <v>0.40000000000000568</v>
      </c>
      <c r="K29" s="4">
        <f t="shared" si="11"/>
        <v>2.5000000000000071</v>
      </c>
      <c r="L29" s="1">
        <v>20.2</v>
      </c>
      <c r="M29" s="1">
        <v>46.4</v>
      </c>
      <c r="N29" s="7">
        <v>46.5</v>
      </c>
      <c r="O29" s="3">
        <f t="shared" si="18"/>
        <v>2.1000000000000014</v>
      </c>
      <c r="P29">
        <f t="shared" si="22"/>
        <v>-1.6999999999999957</v>
      </c>
      <c r="Q29" s="4">
        <f t="shared" si="19"/>
        <v>-1.1999999999999957</v>
      </c>
      <c r="R29" s="1">
        <v>20</v>
      </c>
      <c r="S29" s="1">
        <v>36.700000000000003</v>
      </c>
      <c r="T29" s="1">
        <v>46.5</v>
      </c>
      <c r="U29" s="3">
        <f t="shared" si="20"/>
        <v>2.3000000000000007</v>
      </c>
      <c r="V29">
        <f t="shared" si="23"/>
        <v>8</v>
      </c>
      <c r="W29" s="4">
        <f t="shared" si="21"/>
        <v>-1.1999999999999957</v>
      </c>
      <c r="X29" s="1">
        <v>19.899999999999999</v>
      </c>
      <c r="Y29" s="1">
        <v>47</v>
      </c>
      <c r="Z29" s="1">
        <v>46.9</v>
      </c>
      <c r="AA29" s="3">
        <f t="shared" si="12"/>
        <v>2.4000000000000021</v>
      </c>
      <c r="AB29">
        <f t="shared" si="13"/>
        <v>-2.2999999999999972</v>
      </c>
      <c r="AC29">
        <f t="shared" si="14"/>
        <v>-1.5999999999999943</v>
      </c>
      <c r="AD29" s="6">
        <v>21.3</v>
      </c>
      <c r="AE29" s="1">
        <v>48.2</v>
      </c>
      <c r="AF29" s="1">
        <v>46.7</v>
      </c>
      <c r="AG29" s="3">
        <f t="shared" si="15"/>
        <v>1</v>
      </c>
      <c r="AH29" s="3">
        <f t="shared" si="16"/>
        <v>-3.5</v>
      </c>
      <c r="AI29" s="9">
        <f t="shared" si="17"/>
        <v>-1.3999999999999986</v>
      </c>
    </row>
    <row r="30" spans="1:35" s="29" customFormat="1" x14ac:dyDescent="0.25">
      <c r="A30" s="29" t="s">
        <v>88</v>
      </c>
      <c r="B30" s="30" t="s">
        <v>26</v>
      </c>
      <c r="C30" s="31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29">
        <f t="shared" si="9"/>
        <v>0.59999999999999787</v>
      </c>
      <c r="J30" s="29">
        <f t="shared" si="10"/>
        <v>0.59999999999999432</v>
      </c>
      <c r="K30" s="34">
        <f t="shared" si="11"/>
        <v>-1.6000000000000014</v>
      </c>
      <c r="L30" s="30">
        <v>20.8</v>
      </c>
      <c r="M30" s="30">
        <v>45.9</v>
      </c>
      <c r="N30" s="32">
        <v>36.700000000000003</v>
      </c>
      <c r="O30" s="33">
        <f t="shared" si="18"/>
        <v>0.39999999999999858</v>
      </c>
      <c r="P30" s="29">
        <f t="shared" si="22"/>
        <v>1.8999999999999986</v>
      </c>
      <c r="Q30" s="34">
        <f t="shared" si="19"/>
        <v>-1.1000000000000014</v>
      </c>
      <c r="R30" s="30">
        <v>20.100000000000001</v>
      </c>
      <c r="S30" s="30">
        <v>46.5</v>
      </c>
      <c r="T30" s="30">
        <v>36.4</v>
      </c>
      <c r="U30" s="33">
        <f t="shared" si="20"/>
        <v>1.0999999999999979</v>
      </c>
      <c r="V30" s="29">
        <f t="shared" si="23"/>
        <v>1.2999999999999972</v>
      </c>
      <c r="W30" s="34">
        <f t="shared" si="21"/>
        <v>-0.79999999999999716</v>
      </c>
      <c r="X30" s="30">
        <v>20.9</v>
      </c>
      <c r="Y30" s="30">
        <v>47.6</v>
      </c>
      <c r="Z30" s="30">
        <v>49.1</v>
      </c>
      <c r="AA30" s="33">
        <f t="shared" si="12"/>
        <v>0.30000000000000071</v>
      </c>
      <c r="AB30" s="29">
        <f t="shared" si="13"/>
        <v>0.19999999999999574</v>
      </c>
      <c r="AC30" s="29">
        <f t="shared" si="14"/>
        <v>-13.5</v>
      </c>
      <c r="AD30" s="31">
        <v>20.100000000000001</v>
      </c>
      <c r="AE30" s="30">
        <v>49.3</v>
      </c>
      <c r="AF30" s="30">
        <v>35.200000000000003</v>
      </c>
      <c r="AG30" s="33">
        <f t="shared" si="15"/>
        <v>1.0999999999999979</v>
      </c>
      <c r="AH30" s="33">
        <f t="shared" si="16"/>
        <v>-1.5</v>
      </c>
      <c r="AI30" s="35">
        <f t="shared" si="17"/>
        <v>0.39999999999999858</v>
      </c>
    </row>
    <row r="31" spans="1:35" x14ac:dyDescent="0.25">
      <c r="A31" t="s">
        <v>89</v>
      </c>
      <c r="B31" s="1" t="s">
        <v>27</v>
      </c>
      <c r="C31" s="6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>
        <f t="shared" si="9"/>
        <v>0.59999999999999787</v>
      </c>
      <c r="J31">
        <f t="shared" si="10"/>
        <v>0.39999999999999858</v>
      </c>
      <c r="K31" s="4">
        <f t="shared" si="11"/>
        <v>1.3999999999999986</v>
      </c>
      <c r="L31" s="1">
        <v>22.1</v>
      </c>
      <c r="M31" s="1">
        <v>59.9</v>
      </c>
      <c r="N31" s="7">
        <v>46.8</v>
      </c>
      <c r="O31" s="3">
        <f t="shared" si="18"/>
        <v>1.5999999999999979</v>
      </c>
      <c r="P31">
        <f t="shared" si="22"/>
        <v>1.3999999999999986</v>
      </c>
      <c r="Q31" s="4">
        <f t="shared" si="19"/>
        <v>2.8000000000000043</v>
      </c>
      <c r="R31" s="1">
        <v>22</v>
      </c>
      <c r="S31" s="1">
        <v>60</v>
      </c>
      <c r="T31" s="1">
        <v>46.1</v>
      </c>
      <c r="U31" s="3">
        <f t="shared" si="20"/>
        <v>1.6999999999999993</v>
      </c>
      <c r="V31">
        <f t="shared" si="23"/>
        <v>1.2999999999999972</v>
      </c>
      <c r="W31" s="4">
        <f t="shared" si="21"/>
        <v>3.5</v>
      </c>
      <c r="X31" s="1">
        <v>21.3</v>
      </c>
      <c r="Y31" s="1">
        <v>60</v>
      </c>
      <c r="Z31" s="1">
        <v>47.9</v>
      </c>
      <c r="AA31" s="3">
        <f t="shared" si="12"/>
        <v>2.3999999999999986</v>
      </c>
      <c r="AB31">
        <f t="shared" si="13"/>
        <v>1.2999999999999972</v>
      </c>
      <c r="AC31">
        <f t="shared" si="14"/>
        <v>1.7000000000000028</v>
      </c>
      <c r="AD31" s="6">
        <v>22</v>
      </c>
      <c r="AE31" s="1">
        <v>60.4</v>
      </c>
      <c r="AF31" s="1">
        <v>52.4</v>
      </c>
      <c r="AG31" s="3">
        <f t="shared" si="15"/>
        <v>1.6999999999999993</v>
      </c>
      <c r="AH31" s="3">
        <f t="shared" si="16"/>
        <v>0.89999999999999858</v>
      </c>
      <c r="AI31" s="9">
        <f t="shared" si="17"/>
        <v>-2.7999999999999972</v>
      </c>
    </row>
    <row r="32" spans="1:35" x14ac:dyDescent="0.25">
      <c r="A32" t="s">
        <v>89</v>
      </c>
      <c r="B32" s="1" t="s">
        <v>28</v>
      </c>
      <c r="C32" s="6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>
        <f t="shared" si="9"/>
        <v>1.3000000000000007</v>
      </c>
      <c r="J32">
        <f t="shared" si="10"/>
        <v>0.39999999999999858</v>
      </c>
      <c r="K32" s="4">
        <f t="shared" si="11"/>
        <v>1.1999999999999957</v>
      </c>
      <c r="L32" s="1">
        <v>17.5</v>
      </c>
      <c r="M32" s="1">
        <v>52.2</v>
      </c>
      <c r="N32" s="7">
        <v>33.5</v>
      </c>
      <c r="O32" s="3">
        <f t="shared" si="18"/>
        <v>2.5</v>
      </c>
      <c r="P32">
        <f t="shared" si="22"/>
        <v>1.2999999999999972</v>
      </c>
      <c r="Q32" s="4">
        <f t="shared" si="19"/>
        <v>1.7999999999999972</v>
      </c>
      <c r="R32" s="1">
        <v>17</v>
      </c>
      <c r="S32" s="1">
        <v>52.1</v>
      </c>
      <c r="T32" s="1">
        <v>32.700000000000003</v>
      </c>
      <c r="U32" s="3">
        <f t="shared" si="20"/>
        <v>3</v>
      </c>
      <c r="V32">
        <f t="shared" si="23"/>
        <v>1.3999999999999986</v>
      </c>
      <c r="W32" s="4">
        <f t="shared" si="21"/>
        <v>2.5999999999999943</v>
      </c>
      <c r="X32" s="1">
        <v>17.399999999999999</v>
      </c>
      <c r="Y32" s="1">
        <v>52.7</v>
      </c>
      <c r="Z32" s="1">
        <v>34.4</v>
      </c>
      <c r="AA32" s="3">
        <f t="shared" si="12"/>
        <v>2.6000000000000014</v>
      </c>
      <c r="AB32">
        <f t="shared" si="13"/>
        <v>0.79999999999999716</v>
      </c>
      <c r="AC32">
        <f t="shared" si="14"/>
        <v>0.89999999999999858</v>
      </c>
      <c r="AD32" s="6">
        <v>17.7</v>
      </c>
      <c r="AE32" s="1">
        <v>53.1</v>
      </c>
      <c r="AF32" s="1">
        <v>36</v>
      </c>
      <c r="AG32" s="3">
        <f t="shared" si="15"/>
        <v>2.3000000000000007</v>
      </c>
      <c r="AH32" s="3">
        <f t="shared" si="16"/>
        <v>0.39999999999999858</v>
      </c>
      <c r="AI32" s="9">
        <f t="shared" si="17"/>
        <v>-0.70000000000000284</v>
      </c>
    </row>
    <row r="33" spans="1:35" s="29" customFormat="1" x14ac:dyDescent="0.25">
      <c r="A33" s="29" t="s">
        <v>89</v>
      </c>
      <c r="B33" s="30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29" t="s">
        <v>17</v>
      </c>
      <c r="J33" s="29" t="s">
        <v>17</v>
      </c>
      <c r="K33" s="34" t="s">
        <v>17</v>
      </c>
      <c r="L33" s="30">
        <v>22.4</v>
      </c>
      <c r="M33" s="30">
        <v>47.7</v>
      </c>
      <c r="N33" s="32">
        <v>46.6</v>
      </c>
      <c r="O33" s="29">
        <f t="shared" si="18"/>
        <v>2.6000000000000014</v>
      </c>
      <c r="P33" s="29">
        <f t="shared" si="22"/>
        <v>3.1999999999999957</v>
      </c>
      <c r="Q33" s="34">
        <f t="shared" si="19"/>
        <v>0.79999999999999716</v>
      </c>
      <c r="R33" s="30">
        <v>17.399999999999999</v>
      </c>
      <c r="S33" s="30">
        <v>47.2</v>
      </c>
      <c r="T33" s="30">
        <v>46.4</v>
      </c>
      <c r="U33" s="29">
        <f t="shared" si="20"/>
        <v>7.6000000000000014</v>
      </c>
      <c r="V33" s="29">
        <f t="shared" si="23"/>
        <v>3.6999999999999957</v>
      </c>
      <c r="W33" s="34">
        <f t="shared" si="21"/>
        <v>1</v>
      </c>
      <c r="X33" s="30">
        <v>14.8</v>
      </c>
      <c r="Y33" s="30">
        <v>45</v>
      </c>
      <c r="Z33" s="30">
        <v>46.3</v>
      </c>
      <c r="AA33" s="33">
        <f t="shared" si="12"/>
        <v>10.199999999999999</v>
      </c>
      <c r="AB33" s="29">
        <f t="shared" si="13"/>
        <v>5.8999999999999986</v>
      </c>
      <c r="AC33" s="29">
        <f t="shared" si="14"/>
        <v>1.1000000000000014</v>
      </c>
      <c r="AD33" s="30">
        <v>20.8</v>
      </c>
      <c r="AE33" s="30">
        <v>43.1</v>
      </c>
      <c r="AF33" s="30">
        <v>47.4</v>
      </c>
      <c r="AG33" s="29">
        <f t="shared" si="15"/>
        <v>4.1999999999999993</v>
      </c>
      <c r="AH33" s="29">
        <f t="shared" si="16"/>
        <v>7.7999999999999972</v>
      </c>
      <c r="AI33" s="29">
        <f t="shared" si="17"/>
        <v>0</v>
      </c>
    </row>
    <row r="34" spans="1:35" x14ac:dyDescent="0.25">
      <c r="A34" t="s">
        <v>90</v>
      </c>
      <c r="B34" s="1" t="s">
        <v>59</v>
      </c>
      <c r="C34" s="6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>
        <f t="shared" si="9"/>
        <v>3</v>
      </c>
      <c r="J34">
        <f t="shared" si="10"/>
        <v>3.6000000000000014</v>
      </c>
      <c r="K34" s="4">
        <f t="shared" si="11"/>
        <v>3.2999999999999972</v>
      </c>
      <c r="L34" s="1">
        <v>27.6</v>
      </c>
      <c r="M34" s="1">
        <v>52</v>
      </c>
      <c r="N34" s="7">
        <v>50.2</v>
      </c>
      <c r="O34" s="3">
        <f t="shared" si="18"/>
        <v>4.1999999999999993</v>
      </c>
      <c r="P34">
        <f t="shared" si="22"/>
        <v>4.2000000000000028</v>
      </c>
      <c r="Q34" s="4">
        <f t="shared" si="19"/>
        <v>3.7999999999999972</v>
      </c>
      <c r="R34" s="1">
        <v>27.4</v>
      </c>
      <c r="S34" s="1">
        <v>52.1</v>
      </c>
      <c r="T34" s="1">
        <v>49.8</v>
      </c>
      <c r="U34" s="3">
        <f t="shared" si="20"/>
        <v>4.4000000000000021</v>
      </c>
      <c r="V34">
        <f t="shared" si="23"/>
        <v>4.1000000000000014</v>
      </c>
      <c r="W34" s="4">
        <f t="shared" si="21"/>
        <v>4.2000000000000028</v>
      </c>
      <c r="X34" s="1">
        <v>27.2</v>
      </c>
      <c r="Y34" s="1">
        <v>51.8</v>
      </c>
      <c r="Z34" s="1">
        <v>50.2</v>
      </c>
      <c r="AA34" s="3">
        <f t="shared" si="12"/>
        <v>4.6000000000000014</v>
      </c>
      <c r="AB34">
        <f t="shared" si="13"/>
        <v>4.4000000000000057</v>
      </c>
      <c r="AC34">
        <f t="shared" si="14"/>
        <v>3.7999999999999972</v>
      </c>
      <c r="AD34" s="6">
        <v>28.5</v>
      </c>
      <c r="AE34" s="1">
        <v>52.7</v>
      </c>
      <c r="AF34" s="1">
        <v>52.8</v>
      </c>
      <c r="AG34" s="3">
        <f t="shared" si="15"/>
        <v>3.3000000000000007</v>
      </c>
      <c r="AH34" s="3">
        <f t="shared" si="16"/>
        <v>3.5</v>
      </c>
      <c r="AI34" s="9">
        <f t="shared" si="17"/>
        <v>1.2000000000000028</v>
      </c>
    </row>
    <row r="35" spans="1:35" x14ac:dyDescent="0.25">
      <c r="A35" t="s">
        <v>90</v>
      </c>
      <c r="B35" s="1" t="s">
        <v>30</v>
      </c>
      <c r="C35" s="6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>
        <f t="shared" si="9"/>
        <v>-0.5</v>
      </c>
      <c r="J35">
        <f t="shared" si="10"/>
        <v>-1.2999999999999972</v>
      </c>
      <c r="K35" s="4">
        <f t="shared" si="11"/>
        <v>6.0000000000000071</v>
      </c>
      <c r="L35" s="1">
        <v>24.5</v>
      </c>
      <c r="M35" s="1">
        <v>47.7</v>
      </c>
      <c r="N35" s="7">
        <v>48.3</v>
      </c>
      <c r="O35" s="3">
        <f t="shared" si="18"/>
        <v>0.10000000000000142</v>
      </c>
      <c r="P35">
        <f t="shared" si="22"/>
        <v>-0.70000000000000284</v>
      </c>
      <c r="Q35" s="4">
        <f t="shared" si="19"/>
        <v>7.7000000000000099</v>
      </c>
      <c r="R35" s="1">
        <v>24.9</v>
      </c>
      <c r="S35" s="1">
        <v>49.3</v>
      </c>
      <c r="T35" s="1">
        <v>47</v>
      </c>
      <c r="U35" s="3">
        <f t="shared" si="20"/>
        <v>-0.29999999999999716</v>
      </c>
      <c r="V35">
        <f t="shared" si="23"/>
        <v>-2.2999999999999972</v>
      </c>
      <c r="W35" s="4">
        <f t="shared" si="21"/>
        <v>9.0000000000000071</v>
      </c>
      <c r="X35" s="1">
        <v>24.4</v>
      </c>
      <c r="Y35" s="1">
        <v>47.3</v>
      </c>
      <c r="Z35" s="1">
        <v>47.3</v>
      </c>
      <c r="AA35" s="3">
        <f t="shared" si="12"/>
        <v>0.20000000000000284</v>
      </c>
      <c r="AB35">
        <f t="shared" si="13"/>
        <v>-0.29999999999999716</v>
      </c>
      <c r="AC35">
        <f t="shared" si="14"/>
        <v>8.7000000000000099</v>
      </c>
      <c r="AD35" s="6">
        <v>25.1</v>
      </c>
      <c r="AE35" s="1">
        <v>47.7</v>
      </c>
      <c r="AF35" s="1">
        <v>49.7</v>
      </c>
      <c r="AG35" s="3">
        <f t="shared" si="15"/>
        <v>-0.5</v>
      </c>
      <c r="AH35" s="3">
        <f t="shared" si="16"/>
        <v>-0.70000000000000284</v>
      </c>
      <c r="AI35" s="9">
        <f t="shared" si="17"/>
        <v>6.3000000000000043</v>
      </c>
    </row>
    <row r="36" spans="1:35" x14ac:dyDescent="0.25">
      <c r="A36" t="s">
        <v>90</v>
      </c>
      <c r="B36" s="1" t="s">
        <v>31</v>
      </c>
      <c r="C36" s="6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>
        <f t="shared" si="9"/>
        <v>-0.30000000000000071</v>
      </c>
      <c r="J36">
        <f t="shared" si="10"/>
        <v>-1.6000000000000014</v>
      </c>
      <c r="K36" s="4">
        <f t="shared" si="11"/>
        <v>-1</v>
      </c>
      <c r="L36" s="1">
        <v>20.399999999999999</v>
      </c>
      <c r="M36" s="1">
        <v>49.5</v>
      </c>
      <c r="N36" s="7">
        <v>49.5</v>
      </c>
      <c r="O36" s="3">
        <f t="shared" si="18"/>
        <v>1.4000000000000021</v>
      </c>
      <c r="P36">
        <f t="shared" si="22"/>
        <v>-1.2000000000000028</v>
      </c>
      <c r="Q36" s="4">
        <f t="shared" si="19"/>
        <v>-2.5</v>
      </c>
      <c r="R36" s="1">
        <v>20.3</v>
      </c>
      <c r="S36" s="1">
        <v>49.2</v>
      </c>
      <c r="T36" s="1">
        <v>38.6</v>
      </c>
      <c r="U36" s="3">
        <f t="shared" si="20"/>
        <v>1.5</v>
      </c>
      <c r="V36">
        <f t="shared" si="23"/>
        <v>-0.90000000000000568</v>
      </c>
      <c r="W36" s="4">
        <f t="shared" si="21"/>
        <v>8.3999999999999986</v>
      </c>
      <c r="X36" s="1">
        <v>29.3</v>
      </c>
      <c r="Y36" s="1">
        <v>49.1</v>
      </c>
      <c r="Z36" s="1">
        <v>49.6</v>
      </c>
      <c r="AA36" s="3">
        <f t="shared" si="12"/>
        <v>-7.5</v>
      </c>
      <c r="AB36">
        <f t="shared" si="13"/>
        <v>-0.80000000000000426</v>
      </c>
      <c r="AC36">
        <f t="shared" si="14"/>
        <v>-2.6000000000000014</v>
      </c>
      <c r="AD36" s="6">
        <v>20.100000000000001</v>
      </c>
      <c r="AE36" s="1">
        <v>49.6</v>
      </c>
      <c r="AF36" s="1">
        <v>31.6</v>
      </c>
      <c r="AG36" s="3">
        <f t="shared" si="15"/>
        <v>1.6999999999999993</v>
      </c>
      <c r="AH36" s="3">
        <f t="shared" si="16"/>
        <v>-1.3000000000000043</v>
      </c>
      <c r="AI36" s="9">
        <f t="shared" si="17"/>
        <v>15.399999999999999</v>
      </c>
    </row>
    <row r="37" spans="1:35" x14ac:dyDescent="0.25">
      <c r="A37" t="s">
        <v>90</v>
      </c>
      <c r="B37" s="1" t="s">
        <v>32</v>
      </c>
      <c r="C37" s="6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>
        <f t="shared" si="9"/>
        <v>1.5999999999999979</v>
      </c>
      <c r="J37">
        <f t="shared" si="10"/>
        <v>0.39999999999999858</v>
      </c>
      <c r="K37" s="4">
        <f t="shared" si="11"/>
        <v>0.40000000000000568</v>
      </c>
      <c r="L37" s="1">
        <v>28.3</v>
      </c>
      <c r="M37" s="1">
        <v>49</v>
      </c>
      <c r="N37" s="7">
        <v>48</v>
      </c>
      <c r="O37" s="3">
        <f t="shared" si="18"/>
        <v>2.2999999999999972</v>
      </c>
      <c r="P37">
        <f t="shared" si="22"/>
        <v>0.79999999999999716</v>
      </c>
      <c r="Q37" s="4">
        <f t="shared" si="19"/>
        <v>-1.1999999999999957</v>
      </c>
      <c r="R37" s="1">
        <v>26.7</v>
      </c>
      <c r="S37" s="1">
        <v>48.8</v>
      </c>
      <c r="T37" s="1">
        <v>47.9</v>
      </c>
      <c r="U37" s="3">
        <f t="shared" si="20"/>
        <v>3.8999999999999986</v>
      </c>
      <c r="V37">
        <f t="shared" si="23"/>
        <v>1</v>
      </c>
      <c r="W37" s="4">
        <f t="shared" si="21"/>
        <v>-1.0999999999999943</v>
      </c>
      <c r="X37" s="1">
        <v>25.4</v>
      </c>
      <c r="Y37" s="1">
        <v>49.3</v>
      </c>
      <c r="Z37" s="1">
        <v>48.9</v>
      </c>
      <c r="AA37" s="3">
        <f t="shared" si="12"/>
        <v>5.1999999999999993</v>
      </c>
      <c r="AB37">
        <f t="shared" si="13"/>
        <v>0.5</v>
      </c>
      <c r="AC37">
        <f t="shared" si="14"/>
        <v>-2.0999999999999943</v>
      </c>
      <c r="AD37" s="6">
        <v>25.3</v>
      </c>
      <c r="AE37" s="1">
        <v>49</v>
      </c>
      <c r="AF37" s="1">
        <v>50.5</v>
      </c>
      <c r="AG37" s="3">
        <f t="shared" si="15"/>
        <v>5.2999999999999972</v>
      </c>
      <c r="AH37" s="3">
        <f t="shared" si="16"/>
        <v>0.79999999999999716</v>
      </c>
      <c r="AI37" s="9">
        <f t="shared" si="17"/>
        <v>-3.6999999999999957</v>
      </c>
    </row>
    <row r="38" spans="1:35" x14ac:dyDescent="0.25">
      <c r="A38" t="s">
        <v>90</v>
      </c>
      <c r="B38" s="1" t="s">
        <v>60</v>
      </c>
      <c r="C38" s="6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>
        <f t="shared" si="9"/>
        <v>1.8999999999999986</v>
      </c>
      <c r="J38">
        <f t="shared" si="10"/>
        <v>3.2999999999999972</v>
      </c>
      <c r="K38" s="4">
        <f t="shared" si="11"/>
        <v>2.7000000000000028</v>
      </c>
      <c r="L38" s="1">
        <v>26.4</v>
      </c>
      <c r="M38" s="1">
        <v>47.1</v>
      </c>
      <c r="N38" s="7">
        <v>49.1</v>
      </c>
      <c r="O38" s="3">
        <f t="shared" si="18"/>
        <v>3.6000000000000014</v>
      </c>
      <c r="P38">
        <f t="shared" si="22"/>
        <v>5.8999999999999986</v>
      </c>
      <c r="Q38" s="4">
        <f t="shared" si="19"/>
        <v>2.3999999999999986</v>
      </c>
      <c r="R38" s="1">
        <v>25.9</v>
      </c>
      <c r="S38" s="1">
        <v>47.4</v>
      </c>
      <c r="T38" s="1">
        <v>49.7</v>
      </c>
      <c r="U38" s="3">
        <f t="shared" si="20"/>
        <v>4.1000000000000014</v>
      </c>
      <c r="V38">
        <f t="shared" si="23"/>
        <v>5.6000000000000014</v>
      </c>
      <c r="W38" s="4">
        <f t="shared" si="21"/>
        <v>1.7999999999999972</v>
      </c>
      <c r="X38" s="1">
        <v>24.1</v>
      </c>
      <c r="Y38" s="1">
        <v>45.8</v>
      </c>
      <c r="Z38" s="1">
        <v>49.1</v>
      </c>
      <c r="AA38" s="3">
        <f t="shared" si="12"/>
        <v>5.8999999999999986</v>
      </c>
      <c r="AB38">
        <f t="shared" si="13"/>
        <v>7.2000000000000028</v>
      </c>
      <c r="AC38">
        <f t="shared" si="14"/>
        <v>2.3999999999999986</v>
      </c>
      <c r="AD38" s="6">
        <v>25.2</v>
      </c>
      <c r="AE38" s="1">
        <v>46.8</v>
      </c>
      <c r="AF38" s="1">
        <v>49.5</v>
      </c>
      <c r="AG38" s="3">
        <f t="shared" si="15"/>
        <v>4.8000000000000007</v>
      </c>
      <c r="AH38" s="3">
        <f t="shared" si="16"/>
        <v>6.2000000000000028</v>
      </c>
      <c r="AI38" s="9">
        <f t="shared" si="17"/>
        <v>2</v>
      </c>
    </row>
    <row r="39" spans="1:35" x14ac:dyDescent="0.25">
      <c r="A39" t="s">
        <v>90</v>
      </c>
      <c r="B39" s="1" t="s">
        <v>61</v>
      </c>
      <c r="C39" s="6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>
        <f t="shared" si="9"/>
        <v>1.3999999999999986</v>
      </c>
      <c r="J39">
        <f t="shared" si="10"/>
        <v>3.5000000000000071</v>
      </c>
      <c r="K39" s="4">
        <f t="shared" si="11"/>
        <v>3.8000000000000043</v>
      </c>
      <c r="L39" s="1">
        <v>31.4</v>
      </c>
      <c r="M39" s="1">
        <v>49.5</v>
      </c>
      <c r="N39" s="7">
        <v>47.2</v>
      </c>
      <c r="O39" s="3">
        <f t="shared" ref="O39:O40" si="24">C39-L39</f>
        <v>1.6000000000000014</v>
      </c>
      <c r="P39">
        <f t="shared" ref="P39:P40" si="25">D39-M39</f>
        <v>2.8000000000000043</v>
      </c>
      <c r="Q39" s="4">
        <f t="shared" ref="Q39:Q40" si="26">E39-N39</f>
        <v>6</v>
      </c>
      <c r="R39" s="1">
        <v>27.8</v>
      </c>
      <c r="S39" s="1">
        <v>45.4</v>
      </c>
      <c r="T39" s="1">
        <v>55.6</v>
      </c>
      <c r="U39" s="3">
        <f t="shared" si="20"/>
        <v>5.1999999999999993</v>
      </c>
      <c r="V39">
        <f t="shared" si="23"/>
        <v>6.9000000000000057</v>
      </c>
      <c r="W39" s="4">
        <f t="shared" si="21"/>
        <v>-2.3999999999999986</v>
      </c>
      <c r="X39" s="1">
        <v>27.7</v>
      </c>
      <c r="Y39" s="1">
        <v>45.6</v>
      </c>
      <c r="Z39" s="1">
        <v>56.1</v>
      </c>
      <c r="AA39" s="3">
        <f t="shared" si="12"/>
        <v>5.3000000000000007</v>
      </c>
      <c r="AB39">
        <f t="shared" si="13"/>
        <v>6.7000000000000028</v>
      </c>
      <c r="AC39">
        <f t="shared" si="14"/>
        <v>-2.8999999999999986</v>
      </c>
      <c r="AD39" s="6">
        <v>27.7</v>
      </c>
      <c r="AE39" s="1">
        <v>47.4</v>
      </c>
      <c r="AF39" s="1">
        <v>55.5</v>
      </c>
      <c r="AG39" s="3">
        <f t="shared" si="15"/>
        <v>5.3000000000000007</v>
      </c>
      <c r="AH39" s="3">
        <f t="shared" si="16"/>
        <v>4.9000000000000057</v>
      </c>
      <c r="AI39" s="9">
        <f t="shared" si="17"/>
        <v>-2.2999999999999972</v>
      </c>
    </row>
    <row r="40" spans="1:35" x14ac:dyDescent="0.25">
      <c r="A40" t="s">
        <v>90</v>
      </c>
      <c r="B40" s="1" t="s">
        <v>62</v>
      </c>
      <c r="C40" s="6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>
        <f t="shared" si="9"/>
        <v>2.2999999999999972</v>
      </c>
      <c r="J40">
        <f t="shared" si="10"/>
        <v>1.7000000000000028</v>
      </c>
      <c r="K40" s="4">
        <f t="shared" si="11"/>
        <v>2.2999999999999972</v>
      </c>
      <c r="L40" s="1">
        <v>26.7</v>
      </c>
      <c r="M40" s="1">
        <v>50</v>
      </c>
      <c r="N40" s="7">
        <v>56.5</v>
      </c>
      <c r="O40" s="3">
        <f t="shared" si="24"/>
        <v>3.3999999999999986</v>
      </c>
      <c r="P40">
        <f t="shared" si="25"/>
        <v>3.5</v>
      </c>
      <c r="Q40" s="4">
        <f t="shared" si="26"/>
        <v>4.6999999999999957</v>
      </c>
      <c r="R40" s="1">
        <v>30.5</v>
      </c>
      <c r="S40" s="1">
        <v>49.5</v>
      </c>
      <c r="T40" s="1">
        <v>47</v>
      </c>
      <c r="U40" s="3">
        <f t="shared" si="20"/>
        <v>-0.40000000000000213</v>
      </c>
      <c r="V40">
        <f t="shared" si="23"/>
        <v>4</v>
      </c>
      <c r="W40" s="4">
        <f t="shared" si="21"/>
        <v>14.199999999999996</v>
      </c>
      <c r="X40" s="1">
        <v>28.1</v>
      </c>
      <c r="Y40" s="1">
        <v>49.7</v>
      </c>
      <c r="Z40" s="1">
        <v>47.3</v>
      </c>
      <c r="AA40" s="3">
        <f t="shared" si="12"/>
        <v>1.9999999999999964</v>
      </c>
      <c r="AB40">
        <f t="shared" si="13"/>
        <v>3.7999999999999972</v>
      </c>
      <c r="AC40">
        <f t="shared" si="14"/>
        <v>13.899999999999999</v>
      </c>
      <c r="AD40" s="6">
        <v>27.7</v>
      </c>
      <c r="AE40" s="1">
        <v>49.6</v>
      </c>
      <c r="AF40" s="1">
        <v>49.8</v>
      </c>
      <c r="AG40" s="3">
        <f t="shared" si="15"/>
        <v>2.3999999999999986</v>
      </c>
      <c r="AH40" s="3">
        <f t="shared" si="16"/>
        <v>3.8999999999999986</v>
      </c>
      <c r="AI40" s="9">
        <f t="shared" si="17"/>
        <v>11.399999999999999</v>
      </c>
    </row>
    <row r="41" spans="1:35" s="29" customFormat="1" x14ac:dyDescent="0.25">
      <c r="A41" s="29" t="s">
        <v>90</v>
      </c>
      <c r="B41" s="30" t="s">
        <v>33</v>
      </c>
      <c r="C41" s="31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29">
        <f t="shared" si="9"/>
        <v>0.89999999999999858</v>
      </c>
      <c r="J41" s="29">
        <f t="shared" si="10"/>
        <v>0.10000000000000142</v>
      </c>
      <c r="K41" s="34">
        <f t="shared" si="11"/>
        <v>-3.6000000000000014</v>
      </c>
      <c r="L41" s="33">
        <v>28.5</v>
      </c>
      <c r="M41" s="30">
        <v>45.5</v>
      </c>
      <c r="N41" s="34">
        <v>55.4</v>
      </c>
      <c r="O41" s="33">
        <f t="shared" ref="O41:O54" si="27">C41-L41</f>
        <v>1.5</v>
      </c>
      <c r="P41" s="29">
        <f t="shared" ref="P41:P54" si="28">D41-M41</f>
        <v>1</v>
      </c>
      <c r="Q41" s="34">
        <f t="shared" ref="Q41:Q54" si="29">E41-N41</f>
        <v>-4.8999999999999986</v>
      </c>
      <c r="R41" s="30">
        <v>26.4</v>
      </c>
      <c r="S41" s="30">
        <v>49.4</v>
      </c>
      <c r="T41" s="30">
        <v>55.5</v>
      </c>
      <c r="U41" s="33">
        <f t="shared" si="20"/>
        <v>3.6000000000000014</v>
      </c>
      <c r="V41" s="29">
        <f t="shared" si="23"/>
        <v>-2.8999999999999986</v>
      </c>
      <c r="W41" s="34">
        <f t="shared" si="21"/>
        <v>-5</v>
      </c>
      <c r="X41" s="30">
        <v>22.8</v>
      </c>
      <c r="Y41" s="30">
        <v>49.3</v>
      </c>
      <c r="Z41" s="30">
        <v>45.5</v>
      </c>
      <c r="AA41" s="33">
        <f t="shared" si="12"/>
        <v>7.1999999999999993</v>
      </c>
      <c r="AB41" s="29">
        <f t="shared" si="13"/>
        <v>-2.7999999999999972</v>
      </c>
      <c r="AC41" s="29">
        <f t="shared" si="14"/>
        <v>5</v>
      </c>
      <c r="AD41" s="31">
        <v>27</v>
      </c>
      <c r="AE41" s="30">
        <v>51.4</v>
      </c>
      <c r="AF41" s="30">
        <v>62</v>
      </c>
      <c r="AG41" s="33">
        <f t="shared" si="15"/>
        <v>3</v>
      </c>
      <c r="AH41" s="33">
        <f t="shared" si="16"/>
        <v>-4.8999999999999986</v>
      </c>
      <c r="AI41" s="35">
        <f t="shared" si="17"/>
        <v>-11.5</v>
      </c>
    </row>
    <row r="42" spans="1:35" x14ac:dyDescent="0.25">
      <c r="A42" t="s">
        <v>91</v>
      </c>
      <c r="B42" s="1" t="s">
        <v>34</v>
      </c>
      <c r="C42" s="6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>
        <f t="shared" si="9"/>
        <v>-0.19999999999999929</v>
      </c>
      <c r="J42">
        <f t="shared" si="10"/>
        <v>0.29999999999999716</v>
      </c>
      <c r="K42" s="4">
        <f t="shared" si="11"/>
        <v>-1.1000000000000014</v>
      </c>
      <c r="L42" s="1">
        <v>24.5</v>
      </c>
      <c r="M42" s="1">
        <v>50.5</v>
      </c>
      <c r="N42" s="7">
        <v>54.9</v>
      </c>
      <c r="O42" s="3">
        <f t="shared" si="27"/>
        <v>-0.30000000000000071</v>
      </c>
      <c r="P42">
        <f t="shared" si="28"/>
        <v>1.5</v>
      </c>
      <c r="Q42" s="4">
        <f t="shared" si="29"/>
        <v>-5.7999999999999972</v>
      </c>
      <c r="R42" s="1">
        <v>24.5</v>
      </c>
      <c r="S42" s="1">
        <v>51.6</v>
      </c>
      <c r="T42" s="1">
        <v>54.3</v>
      </c>
      <c r="U42" s="3">
        <f t="shared" si="20"/>
        <v>-0.30000000000000071</v>
      </c>
      <c r="V42">
        <f t="shared" si="23"/>
        <v>0.39999999999999858</v>
      </c>
      <c r="W42" s="4">
        <f t="shared" si="21"/>
        <v>-5.1999999999999957</v>
      </c>
      <c r="X42" s="1">
        <v>24.3</v>
      </c>
      <c r="Y42" s="1">
        <v>50.4</v>
      </c>
      <c r="Z42" s="1">
        <v>55</v>
      </c>
      <c r="AA42" s="3">
        <f t="shared" si="12"/>
        <v>-0.10000000000000142</v>
      </c>
      <c r="AB42">
        <f t="shared" si="13"/>
        <v>1.6000000000000014</v>
      </c>
      <c r="AC42">
        <f t="shared" si="14"/>
        <v>-5.8999999999999986</v>
      </c>
      <c r="AD42" s="6">
        <v>24.2</v>
      </c>
      <c r="AE42" s="1">
        <v>50.5</v>
      </c>
      <c r="AF42" s="1">
        <v>57.4</v>
      </c>
      <c r="AG42" s="3">
        <f t="shared" si="15"/>
        <v>0</v>
      </c>
      <c r="AH42" s="3">
        <f t="shared" si="16"/>
        <v>1.5</v>
      </c>
      <c r="AI42" s="9">
        <f t="shared" si="17"/>
        <v>-8.2999999999999972</v>
      </c>
    </row>
    <row r="43" spans="1:35" s="29" customFormat="1" x14ac:dyDescent="0.25">
      <c r="A43" s="29" t="s">
        <v>91</v>
      </c>
      <c r="B43" s="30" t="s">
        <v>35</v>
      </c>
      <c r="C43" s="31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29">
        <f t="shared" si="9"/>
        <v>0.30000000000000071</v>
      </c>
      <c r="J43" s="29">
        <f t="shared" si="10"/>
        <v>-1.5</v>
      </c>
      <c r="K43" s="34">
        <f t="shared" si="11"/>
        <v>0.5</v>
      </c>
      <c r="L43" s="30">
        <v>28.1</v>
      </c>
      <c r="M43" s="30">
        <v>43.2</v>
      </c>
      <c r="N43" s="32">
        <v>52.8</v>
      </c>
      <c r="O43" s="33">
        <f t="shared" si="27"/>
        <v>-0.69999999999999929</v>
      </c>
      <c r="P43" s="29">
        <f t="shared" si="28"/>
        <v>-1.6000000000000014</v>
      </c>
      <c r="Q43" s="34">
        <f t="shared" si="29"/>
        <v>-9.9999999999994316E-2</v>
      </c>
      <c r="R43" s="30">
        <v>28.4</v>
      </c>
      <c r="S43" s="30">
        <v>43.1</v>
      </c>
      <c r="T43" s="30">
        <v>52.8</v>
      </c>
      <c r="U43" s="33">
        <f t="shared" si="20"/>
        <v>-0.99999999999999645</v>
      </c>
      <c r="V43" s="29">
        <f t="shared" si="23"/>
        <v>-1.5</v>
      </c>
      <c r="W43" s="34">
        <f t="shared" si="21"/>
        <v>-9.9999999999994316E-2</v>
      </c>
      <c r="X43" s="30">
        <v>28.4</v>
      </c>
      <c r="Y43" s="30">
        <v>33</v>
      </c>
      <c r="Z43" s="30">
        <v>53.9</v>
      </c>
      <c r="AA43" s="33">
        <f t="shared" si="12"/>
        <v>-0.99999999999999645</v>
      </c>
      <c r="AB43" s="29">
        <f t="shared" si="13"/>
        <v>8.6000000000000014</v>
      </c>
      <c r="AC43" s="29">
        <f t="shared" si="14"/>
        <v>-1.1999999999999957</v>
      </c>
      <c r="AD43" s="31">
        <v>29</v>
      </c>
      <c r="AE43" s="30">
        <v>43.3</v>
      </c>
      <c r="AF43" s="30">
        <v>56</v>
      </c>
      <c r="AG43" s="33">
        <f t="shared" si="15"/>
        <v>-1.5999999999999979</v>
      </c>
      <c r="AH43" s="33">
        <f t="shared" si="16"/>
        <v>-1.6999999999999957</v>
      </c>
      <c r="AI43" s="35">
        <f t="shared" si="17"/>
        <v>-3.2999999999999972</v>
      </c>
    </row>
    <row r="44" spans="1:35" x14ac:dyDescent="0.25">
      <c r="A44" t="s">
        <v>92</v>
      </c>
      <c r="B44" s="1" t="s">
        <v>36</v>
      </c>
      <c r="C44" s="6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>
        <f t="shared" si="9"/>
        <v>-1.5000000000000036</v>
      </c>
      <c r="J44">
        <f t="shared" si="10"/>
        <v>-1.3999999999999986</v>
      </c>
      <c r="K44" s="4">
        <f t="shared" si="11"/>
        <v>1</v>
      </c>
      <c r="L44" s="1">
        <v>25.2</v>
      </c>
      <c r="M44" s="1">
        <v>52.2</v>
      </c>
      <c r="N44" s="7">
        <v>50.1</v>
      </c>
      <c r="O44" s="3">
        <f t="shared" si="27"/>
        <v>-1.4000000000000021</v>
      </c>
      <c r="P44">
        <f t="shared" si="28"/>
        <v>-0.89999999999999858</v>
      </c>
      <c r="Q44" s="4">
        <f t="shared" si="29"/>
        <v>-2.1000000000000014</v>
      </c>
      <c r="R44" s="1">
        <v>25.3</v>
      </c>
      <c r="S44" s="1">
        <v>52.2</v>
      </c>
      <c r="T44" s="1">
        <v>50.2</v>
      </c>
      <c r="U44" s="3">
        <f t="shared" si="20"/>
        <v>-1.5000000000000036</v>
      </c>
      <c r="V44">
        <f t="shared" si="23"/>
        <v>-0.89999999999999858</v>
      </c>
      <c r="W44" s="4">
        <f t="shared" si="21"/>
        <v>-2.2000000000000028</v>
      </c>
      <c r="X44" s="1">
        <v>24.9</v>
      </c>
      <c r="Y44" s="1">
        <v>52.3</v>
      </c>
      <c r="Z44" s="1">
        <v>51.3</v>
      </c>
      <c r="AA44" s="3">
        <f t="shared" si="12"/>
        <v>-1.1000000000000014</v>
      </c>
      <c r="AB44">
        <f t="shared" si="13"/>
        <v>-0.99999999999999289</v>
      </c>
      <c r="AC44">
        <f t="shared" si="14"/>
        <v>-3.2999999999999972</v>
      </c>
      <c r="AD44" s="6">
        <v>24.9</v>
      </c>
      <c r="AE44" s="1">
        <v>52.5</v>
      </c>
      <c r="AF44" s="1">
        <v>52.5</v>
      </c>
      <c r="AG44" s="3">
        <f t="shared" si="15"/>
        <v>-1.1000000000000014</v>
      </c>
      <c r="AH44" s="3">
        <f t="shared" si="16"/>
        <v>-1.1999999999999957</v>
      </c>
      <c r="AI44" s="9">
        <f t="shared" si="17"/>
        <v>-4.5</v>
      </c>
    </row>
    <row r="45" spans="1:35" x14ac:dyDescent="0.25">
      <c r="A45" t="s">
        <v>92</v>
      </c>
      <c r="B45" s="1" t="s">
        <v>37</v>
      </c>
      <c r="C45" s="6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>
        <f t="shared" si="9"/>
        <v>2.7000000000000028</v>
      </c>
      <c r="J45">
        <f t="shared" si="10"/>
        <v>-1.8000000000000043</v>
      </c>
      <c r="K45" s="4">
        <f t="shared" si="11"/>
        <v>1.4999999999999929</v>
      </c>
      <c r="L45" s="1">
        <v>14.6</v>
      </c>
      <c r="M45" s="1">
        <v>51</v>
      </c>
      <c r="N45" s="7">
        <v>55.8</v>
      </c>
      <c r="O45" s="3">
        <f t="shared" si="27"/>
        <v>13.500000000000002</v>
      </c>
      <c r="P45">
        <f t="shared" si="28"/>
        <v>-1.7000000000000028</v>
      </c>
      <c r="Q45" s="4">
        <f t="shared" si="29"/>
        <v>2.1999999999999957</v>
      </c>
      <c r="R45" s="1">
        <v>14.6</v>
      </c>
      <c r="S45" s="1">
        <v>50.9</v>
      </c>
      <c r="T45" s="1">
        <v>55.4</v>
      </c>
      <c r="U45" s="3">
        <f t="shared" si="20"/>
        <v>13.500000000000002</v>
      </c>
      <c r="V45">
        <f t="shared" si="23"/>
        <v>-1.6000000000000014</v>
      </c>
      <c r="W45" s="4">
        <f t="shared" si="21"/>
        <v>2.5999999999999943</v>
      </c>
      <c r="X45" s="1">
        <v>14.6</v>
      </c>
      <c r="Y45" s="1">
        <v>50.9</v>
      </c>
      <c r="Z45" s="1">
        <v>56</v>
      </c>
      <c r="AA45" s="3">
        <f t="shared" si="12"/>
        <v>13.500000000000002</v>
      </c>
      <c r="AB45">
        <f t="shared" si="13"/>
        <v>-1.6000000000000014</v>
      </c>
      <c r="AC45">
        <f t="shared" si="14"/>
        <v>1.9999999999999929</v>
      </c>
      <c r="AD45" s="6">
        <v>19.600000000000001</v>
      </c>
      <c r="AE45" s="1">
        <v>51.3</v>
      </c>
      <c r="AF45" s="1">
        <v>58.1</v>
      </c>
      <c r="AG45" s="3">
        <f t="shared" si="15"/>
        <v>8.5</v>
      </c>
      <c r="AH45" s="3">
        <f t="shared" si="16"/>
        <v>-2</v>
      </c>
      <c r="AI45" s="9">
        <f t="shared" si="17"/>
        <v>-0.10000000000000853</v>
      </c>
    </row>
    <row r="46" spans="1:35" x14ac:dyDescent="0.25">
      <c r="A46" t="s">
        <v>92</v>
      </c>
      <c r="B46" s="1" t="s">
        <v>38</v>
      </c>
      <c r="C46" s="6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>
        <f t="shared" si="9"/>
        <v>0.59999999999999787</v>
      </c>
      <c r="J46">
        <f t="shared" si="10"/>
        <v>0</v>
      </c>
      <c r="K46" s="4">
        <f t="shared" si="11"/>
        <v>0</v>
      </c>
      <c r="L46" s="1">
        <v>27.3</v>
      </c>
      <c r="M46" s="1">
        <v>53.1</v>
      </c>
      <c r="N46" s="7">
        <v>57.8</v>
      </c>
      <c r="O46" s="3">
        <f t="shared" si="27"/>
        <v>0.99999999999999645</v>
      </c>
      <c r="P46">
        <f t="shared" si="28"/>
        <v>1.6000000000000014</v>
      </c>
      <c r="Q46" s="4">
        <f t="shared" si="29"/>
        <v>-1</v>
      </c>
      <c r="R46" s="1">
        <v>27.1</v>
      </c>
      <c r="S46" s="1">
        <v>53</v>
      </c>
      <c r="T46" s="1">
        <v>56.1</v>
      </c>
      <c r="U46" s="3">
        <f t="shared" si="20"/>
        <v>1.1999999999999957</v>
      </c>
      <c r="V46">
        <f t="shared" si="23"/>
        <v>1.7000000000000028</v>
      </c>
      <c r="W46" s="4">
        <f t="shared" si="21"/>
        <v>0.69999999999999574</v>
      </c>
      <c r="X46" s="1">
        <v>26.4</v>
      </c>
      <c r="Y46" s="1">
        <v>52.5</v>
      </c>
      <c r="Z46" s="1">
        <v>56.8</v>
      </c>
      <c r="AA46" s="3">
        <f t="shared" si="12"/>
        <v>1.8999999999999986</v>
      </c>
      <c r="AB46">
        <f t="shared" si="13"/>
        <v>2.2000000000000028</v>
      </c>
      <c r="AC46">
        <f t="shared" si="14"/>
        <v>0</v>
      </c>
      <c r="AD46" s="6">
        <v>26.4</v>
      </c>
      <c r="AE46" s="1">
        <v>52.9</v>
      </c>
      <c r="AF46" s="1">
        <v>60.8</v>
      </c>
      <c r="AG46" s="3">
        <f t="shared" si="15"/>
        <v>1.8999999999999986</v>
      </c>
      <c r="AH46" s="3">
        <f t="shared" si="16"/>
        <v>1.8000000000000043</v>
      </c>
      <c r="AI46" s="9">
        <f t="shared" si="17"/>
        <v>-4</v>
      </c>
    </row>
    <row r="47" spans="1:35" x14ac:dyDescent="0.25">
      <c r="A47" t="s">
        <v>92</v>
      </c>
      <c r="B47" s="1" t="s">
        <v>39</v>
      </c>
      <c r="C47" s="6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>
        <f t="shared" si="9"/>
        <v>-0.30000000000000071</v>
      </c>
      <c r="J47">
        <f t="shared" si="10"/>
        <v>-0.49999999999999289</v>
      </c>
      <c r="K47" s="4">
        <f t="shared" si="11"/>
        <v>0.5</v>
      </c>
      <c r="L47" s="1">
        <v>25.9</v>
      </c>
      <c r="M47" s="1">
        <v>52.3</v>
      </c>
      <c r="N47" s="7">
        <v>49.7</v>
      </c>
      <c r="O47" s="3">
        <f t="shared" si="27"/>
        <v>-9.9999999999997868E-2</v>
      </c>
      <c r="P47">
        <f t="shared" si="28"/>
        <v>-0.49999999999999289</v>
      </c>
      <c r="Q47" s="4">
        <f t="shared" si="29"/>
        <v>3.3999999999999986</v>
      </c>
      <c r="R47" s="1">
        <v>26.1</v>
      </c>
      <c r="S47" s="1">
        <v>52.1</v>
      </c>
      <c r="T47" s="1">
        <v>48.9</v>
      </c>
      <c r="U47" s="3">
        <f t="shared" si="20"/>
        <v>-0.30000000000000071</v>
      </c>
      <c r="V47">
        <f t="shared" si="23"/>
        <v>-0.29999999999999716</v>
      </c>
      <c r="W47" s="4">
        <f t="shared" si="21"/>
        <v>4.2000000000000028</v>
      </c>
      <c r="X47" s="1">
        <v>25.9</v>
      </c>
      <c r="Y47" s="1">
        <v>52.1</v>
      </c>
      <c r="Z47" s="1">
        <v>49.3</v>
      </c>
      <c r="AA47" s="3">
        <f t="shared" si="12"/>
        <v>-9.9999999999997868E-2</v>
      </c>
      <c r="AB47">
        <f t="shared" si="13"/>
        <v>-0.29999999999999716</v>
      </c>
      <c r="AC47">
        <f t="shared" si="14"/>
        <v>3.8000000000000043</v>
      </c>
      <c r="AD47" s="6">
        <v>30.5</v>
      </c>
      <c r="AE47" s="1">
        <v>51.9</v>
      </c>
      <c r="AF47" s="1">
        <v>50</v>
      </c>
      <c r="AG47" s="3">
        <f t="shared" si="15"/>
        <v>-4.6999999999999993</v>
      </c>
      <c r="AH47" s="3">
        <f t="shared" si="16"/>
        <v>-9.9999999999994316E-2</v>
      </c>
      <c r="AI47" s="9">
        <f t="shared" si="17"/>
        <v>3.1000000000000014</v>
      </c>
    </row>
    <row r="48" spans="1:35" s="29" customFormat="1" x14ac:dyDescent="0.25">
      <c r="A48" s="29" t="s">
        <v>92</v>
      </c>
      <c r="B48" s="30" t="s">
        <v>40</v>
      </c>
      <c r="C48" s="31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29">
        <f t="shared" si="9"/>
        <v>-0.40000000000000213</v>
      </c>
      <c r="J48" s="29">
        <f t="shared" si="10"/>
        <v>-10.500000000000007</v>
      </c>
      <c r="K48" s="34">
        <f t="shared" si="11"/>
        <v>0.20000000000000284</v>
      </c>
      <c r="L48" s="30">
        <v>29.1</v>
      </c>
      <c r="M48" s="30">
        <v>57.8</v>
      </c>
      <c r="N48" s="32">
        <v>48.1</v>
      </c>
      <c r="O48" s="33">
        <f t="shared" si="27"/>
        <v>-0.20000000000000284</v>
      </c>
      <c r="P48" s="29">
        <f t="shared" si="28"/>
        <v>-10.700000000000003</v>
      </c>
      <c r="Q48" s="34">
        <f t="shared" si="29"/>
        <v>2.5</v>
      </c>
      <c r="R48" s="30">
        <v>29.5</v>
      </c>
      <c r="S48" s="30">
        <v>58.3</v>
      </c>
      <c r="T48" s="30">
        <v>47.7</v>
      </c>
      <c r="U48" s="33">
        <f t="shared" si="20"/>
        <v>-0.60000000000000142</v>
      </c>
      <c r="V48" s="29">
        <f t="shared" si="23"/>
        <v>-11.200000000000003</v>
      </c>
      <c r="W48" s="34">
        <f t="shared" si="21"/>
        <v>2.8999999999999986</v>
      </c>
      <c r="X48" s="30">
        <v>27.9</v>
      </c>
      <c r="Y48" s="30">
        <v>58.3</v>
      </c>
      <c r="Z48" s="30">
        <v>47.5</v>
      </c>
      <c r="AA48" s="33">
        <f t="shared" si="12"/>
        <v>1</v>
      </c>
      <c r="AB48" s="29">
        <f t="shared" si="13"/>
        <v>-11.200000000000003</v>
      </c>
      <c r="AC48" s="29">
        <f t="shared" si="14"/>
        <v>3.1000000000000014</v>
      </c>
      <c r="AD48" s="31">
        <v>34.9</v>
      </c>
      <c r="AE48" s="30">
        <v>58.9</v>
      </c>
      <c r="AF48" s="30">
        <v>50.5</v>
      </c>
      <c r="AG48" s="33">
        <f t="shared" si="15"/>
        <v>-6</v>
      </c>
      <c r="AH48" s="33">
        <f t="shared" si="16"/>
        <v>-11.800000000000004</v>
      </c>
      <c r="AI48" s="35">
        <f t="shared" si="17"/>
        <v>0.10000000000000142</v>
      </c>
    </row>
    <row r="49" spans="1:35" x14ac:dyDescent="0.25">
      <c r="A49" t="s">
        <v>93</v>
      </c>
      <c r="B49" s="1" t="s">
        <v>41</v>
      </c>
      <c r="C49" s="6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>
        <f t="shared" si="9"/>
        <v>0.29999999999999716</v>
      </c>
      <c r="J49">
        <f t="shared" si="10"/>
        <v>-1</v>
      </c>
      <c r="K49" s="4">
        <f t="shared" si="11"/>
        <v>-0.59999999999999432</v>
      </c>
      <c r="L49" s="1">
        <v>38.5</v>
      </c>
      <c r="M49" s="1">
        <v>56.2</v>
      </c>
      <c r="N49" s="7">
        <v>53.2</v>
      </c>
      <c r="O49" s="3">
        <f t="shared" si="27"/>
        <v>-10.000000000000004</v>
      </c>
      <c r="P49">
        <f t="shared" si="28"/>
        <v>-6.6000000000000014</v>
      </c>
      <c r="Q49" s="4">
        <f t="shared" si="29"/>
        <v>-2</v>
      </c>
      <c r="R49" s="1">
        <v>40</v>
      </c>
      <c r="S49" s="1">
        <v>56.3</v>
      </c>
      <c r="T49" s="1">
        <v>52.7</v>
      </c>
      <c r="U49" s="3">
        <f t="shared" si="20"/>
        <v>-11.500000000000004</v>
      </c>
      <c r="V49">
        <f t="shared" si="23"/>
        <v>-6.6999999999999957</v>
      </c>
      <c r="W49" s="4">
        <f t="shared" si="21"/>
        <v>-1.5</v>
      </c>
      <c r="X49" s="1">
        <v>40.299999999999997</v>
      </c>
      <c r="Y49" s="1">
        <v>57.4</v>
      </c>
      <c r="Z49" s="1">
        <v>57.2</v>
      </c>
      <c r="AA49" s="3">
        <f t="shared" si="12"/>
        <v>-11.8</v>
      </c>
      <c r="AB49">
        <f t="shared" si="13"/>
        <v>-7.7999999999999972</v>
      </c>
      <c r="AC49">
        <f t="shared" si="14"/>
        <v>-6</v>
      </c>
      <c r="AD49" s="6">
        <v>40.799999999999997</v>
      </c>
      <c r="AE49" s="1">
        <v>60</v>
      </c>
      <c r="AF49" s="1">
        <v>54.4</v>
      </c>
      <c r="AG49" s="3">
        <f t="shared" si="15"/>
        <v>-12.3</v>
      </c>
      <c r="AH49" s="3">
        <f t="shared" si="16"/>
        <v>-10.399999999999999</v>
      </c>
      <c r="AI49" s="9">
        <f t="shared" si="17"/>
        <v>-3.1999999999999957</v>
      </c>
    </row>
    <row r="50" spans="1:35" s="29" customFormat="1" x14ac:dyDescent="0.25">
      <c r="A50" s="29" t="s">
        <v>93</v>
      </c>
      <c r="B50" s="30" t="s">
        <v>42</v>
      </c>
      <c r="C50" s="31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29">
        <f t="shared" si="9"/>
        <v>-0.29999999999999716</v>
      </c>
      <c r="J50" s="29">
        <f t="shared" si="10"/>
        <v>-0.39999999999999858</v>
      </c>
      <c r="K50" s="34">
        <f t="shared" si="11"/>
        <v>6.4999999999999929</v>
      </c>
      <c r="L50" s="30">
        <v>25.9</v>
      </c>
      <c r="M50" s="30">
        <v>56.4</v>
      </c>
      <c r="N50" s="32">
        <v>50</v>
      </c>
      <c r="O50" s="33">
        <f t="shared" si="27"/>
        <v>2.0000000000000036</v>
      </c>
      <c r="P50" s="29">
        <f t="shared" si="28"/>
        <v>-3.8999999999999986</v>
      </c>
      <c r="Q50" s="34">
        <f t="shared" si="29"/>
        <v>7.9999999999999929</v>
      </c>
      <c r="R50" s="30">
        <v>26.6</v>
      </c>
      <c r="S50" s="30">
        <v>46</v>
      </c>
      <c r="T50" s="30">
        <v>48.8</v>
      </c>
      <c r="U50" s="33">
        <f t="shared" si="20"/>
        <v>1.3000000000000007</v>
      </c>
      <c r="V50" s="29">
        <f t="shared" si="23"/>
        <v>6.5</v>
      </c>
      <c r="W50" s="34">
        <f t="shared" si="21"/>
        <v>9.1999999999999957</v>
      </c>
      <c r="X50" s="30">
        <v>27</v>
      </c>
      <c r="Y50" s="30">
        <v>57.2</v>
      </c>
      <c r="Z50" s="30">
        <v>47.2</v>
      </c>
      <c r="AA50" s="33">
        <f t="shared" si="12"/>
        <v>0.90000000000000213</v>
      </c>
      <c r="AB50" s="29">
        <f t="shared" si="13"/>
        <v>-4.7000000000000028</v>
      </c>
      <c r="AC50" s="29">
        <f t="shared" si="14"/>
        <v>10.79999999999999</v>
      </c>
      <c r="AD50" s="31">
        <v>28.3</v>
      </c>
      <c r="AE50" s="30">
        <v>57.7</v>
      </c>
      <c r="AF50" s="30">
        <v>46.2</v>
      </c>
      <c r="AG50" s="33">
        <f t="shared" si="15"/>
        <v>-0.39999999999999858</v>
      </c>
      <c r="AH50" s="33">
        <f t="shared" si="16"/>
        <v>-5.2000000000000028</v>
      </c>
      <c r="AI50" s="35">
        <f t="shared" si="17"/>
        <v>11.79999999999999</v>
      </c>
    </row>
    <row r="51" spans="1:35" x14ac:dyDescent="0.25">
      <c r="A51" t="s">
        <v>94</v>
      </c>
      <c r="B51" s="1" t="s">
        <v>43</v>
      </c>
      <c r="C51" s="6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>
        <f t="shared" si="9"/>
        <v>-9.9999999999994316E-2</v>
      </c>
      <c r="J51">
        <f t="shared" si="10"/>
        <v>-0.30000000000000426</v>
      </c>
      <c r="K51" s="4">
        <f t="shared" si="11"/>
        <v>0.89999999999999858</v>
      </c>
      <c r="L51" s="1">
        <v>31.8</v>
      </c>
      <c r="M51" s="1">
        <v>62.6</v>
      </c>
      <c r="N51" s="7">
        <v>58.5</v>
      </c>
      <c r="O51" s="3">
        <f t="shared" si="27"/>
        <v>0.40000000000000213</v>
      </c>
      <c r="P51">
        <f t="shared" si="28"/>
        <v>-1.4000000000000057</v>
      </c>
      <c r="Q51" s="4">
        <f t="shared" si="29"/>
        <v>2.2999999999999972</v>
      </c>
      <c r="R51" s="1">
        <v>32.200000000000003</v>
      </c>
      <c r="S51" s="1">
        <v>62.5</v>
      </c>
      <c r="T51" s="1">
        <v>67.7</v>
      </c>
      <c r="U51" s="3">
        <f t="shared" si="20"/>
        <v>0</v>
      </c>
      <c r="V51">
        <f t="shared" si="23"/>
        <v>-1.3000000000000043</v>
      </c>
      <c r="W51" s="4">
        <f t="shared" si="21"/>
        <v>-6.9000000000000057</v>
      </c>
      <c r="X51" s="1">
        <v>32.200000000000003</v>
      </c>
      <c r="Y51" s="1">
        <v>62.1</v>
      </c>
      <c r="Z51" s="1">
        <v>58.4</v>
      </c>
      <c r="AA51" s="3">
        <f t="shared" si="12"/>
        <v>0</v>
      </c>
      <c r="AB51">
        <f t="shared" si="13"/>
        <v>-0.90000000000000568</v>
      </c>
      <c r="AC51">
        <f t="shared" si="14"/>
        <v>2.3999999999999986</v>
      </c>
      <c r="AD51" s="6">
        <v>32</v>
      </c>
      <c r="AE51" s="1">
        <v>62.3</v>
      </c>
      <c r="AF51" s="1">
        <v>57.5</v>
      </c>
      <c r="AG51" s="3">
        <f t="shared" si="15"/>
        <v>0.20000000000000284</v>
      </c>
      <c r="AH51" s="3">
        <f t="shared" si="16"/>
        <v>-1.1000000000000014</v>
      </c>
      <c r="AI51" s="9">
        <f t="shared" si="17"/>
        <v>3.2999999999999972</v>
      </c>
    </row>
    <row r="52" spans="1:35" x14ac:dyDescent="0.25">
      <c r="A52" t="s">
        <v>94</v>
      </c>
      <c r="B52" s="1" t="s">
        <v>63</v>
      </c>
      <c r="C52" s="6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>
        <f t="shared" si="9"/>
        <v>-1.1999999999999993</v>
      </c>
      <c r="J52">
        <f t="shared" si="10"/>
        <v>1.2000000000000028</v>
      </c>
      <c r="K52" s="4">
        <f t="shared" si="11"/>
        <v>2.1000000000000014</v>
      </c>
      <c r="L52" s="1">
        <v>27</v>
      </c>
      <c r="M52" s="1">
        <v>50.6</v>
      </c>
      <c r="N52" s="7">
        <v>51.5</v>
      </c>
      <c r="O52" s="3">
        <f t="shared" si="27"/>
        <v>-2.8000000000000007</v>
      </c>
      <c r="P52">
        <f t="shared" si="28"/>
        <v>0.39999999999999858</v>
      </c>
      <c r="Q52" s="4">
        <f t="shared" si="29"/>
        <v>1.7000000000000028</v>
      </c>
      <c r="R52" s="1">
        <v>27.2</v>
      </c>
      <c r="S52" s="1">
        <v>50.4</v>
      </c>
      <c r="T52" s="1">
        <v>51.1</v>
      </c>
      <c r="U52" s="3">
        <f t="shared" si="20"/>
        <v>-3</v>
      </c>
      <c r="V52">
        <f t="shared" si="23"/>
        <v>0.60000000000000142</v>
      </c>
      <c r="W52" s="4">
        <f t="shared" si="21"/>
        <v>2.1000000000000014</v>
      </c>
      <c r="X52" s="1">
        <v>26.8</v>
      </c>
      <c r="Y52" s="1">
        <v>50.6</v>
      </c>
      <c r="Z52" s="1">
        <v>51</v>
      </c>
      <c r="AA52" s="3">
        <f t="shared" si="12"/>
        <v>-2.6000000000000014</v>
      </c>
      <c r="AB52">
        <f t="shared" si="13"/>
        <v>0.39999999999999858</v>
      </c>
      <c r="AC52">
        <f t="shared" si="14"/>
        <v>2.2000000000000028</v>
      </c>
      <c r="AD52" s="6">
        <v>25.9</v>
      </c>
      <c r="AE52" s="1">
        <v>51.5</v>
      </c>
      <c r="AF52" s="1">
        <v>51.5</v>
      </c>
      <c r="AG52" s="3">
        <f t="shared" si="15"/>
        <v>-1.6999999999999993</v>
      </c>
      <c r="AH52" s="3">
        <f t="shared" si="16"/>
        <v>-0.5</v>
      </c>
      <c r="AI52" s="9">
        <f t="shared" si="17"/>
        <v>1.7000000000000028</v>
      </c>
    </row>
    <row r="53" spans="1:35" x14ac:dyDescent="0.25">
      <c r="A53" t="s">
        <v>94</v>
      </c>
      <c r="B53" s="1" t="s">
        <v>44</v>
      </c>
      <c r="C53" s="6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>
        <f t="shared" si="9"/>
        <v>0</v>
      </c>
      <c r="J53">
        <f t="shared" si="10"/>
        <v>-2.6999999999999957</v>
      </c>
      <c r="K53" s="4">
        <f t="shared" si="11"/>
        <v>-1.9000000000000057</v>
      </c>
      <c r="L53" s="1">
        <v>25</v>
      </c>
      <c r="M53" s="1">
        <v>55.8</v>
      </c>
      <c r="N53" s="7">
        <v>66</v>
      </c>
      <c r="O53" s="3">
        <f t="shared" si="27"/>
        <v>0.10000000000000142</v>
      </c>
      <c r="P53">
        <f t="shared" si="28"/>
        <v>-3.1999999999999957</v>
      </c>
      <c r="Q53" s="4">
        <f t="shared" si="29"/>
        <v>-2.5</v>
      </c>
      <c r="R53" s="1">
        <v>25</v>
      </c>
      <c r="S53" s="1">
        <v>54.9</v>
      </c>
      <c r="T53" s="1">
        <v>45.8</v>
      </c>
      <c r="U53" s="3">
        <f t="shared" si="20"/>
        <v>0.10000000000000142</v>
      </c>
      <c r="V53">
        <f t="shared" si="23"/>
        <v>-2.2999999999999972</v>
      </c>
      <c r="W53" s="4">
        <f t="shared" si="21"/>
        <v>17.700000000000003</v>
      </c>
      <c r="X53" s="1">
        <v>24.3</v>
      </c>
      <c r="Y53" s="1">
        <v>54.9</v>
      </c>
      <c r="Z53" s="1">
        <v>64.2</v>
      </c>
      <c r="AA53" s="3">
        <f t="shared" si="12"/>
        <v>0.80000000000000071</v>
      </c>
      <c r="AB53">
        <f t="shared" si="13"/>
        <v>-2.2999999999999972</v>
      </c>
      <c r="AC53">
        <f t="shared" si="14"/>
        <v>-0.70000000000000284</v>
      </c>
      <c r="AD53" s="6">
        <v>21.1</v>
      </c>
      <c r="AE53" s="1">
        <v>56.9</v>
      </c>
      <c r="AF53" s="1">
        <v>64.900000000000006</v>
      </c>
      <c r="AG53" s="3">
        <f t="shared" si="15"/>
        <v>4</v>
      </c>
      <c r="AH53" s="3">
        <f t="shared" si="16"/>
        <v>-4.2999999999999972</v>
      </c>
      <c r="AI53" s="9">
        <f t="shared" si="17"/>
        <v>-1.4000000000000057</v>
      </c>
    </row>
    <row r="54" spans="1:35" s="29" customFormat="1" x14ac:dyDescent="0.25">
      <c r="A54" s="29" t="s">
        <v>94</v>
      </c>
      <c r="B54" s="30" t="s">
        <v>45</v>
      </c>
      <c r="C54" s="31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29" t="s">
        <v>17</v>
      </c>
      <c r="J54" s="29">
        <f t="shared" si="10"/>
        <v>-0.10000000000000142</v>
      </c>
      <c r="K54" s="34">
        <f t="shared" si="11"/>
        <v>-0.49999999999999289</v>
      </c>
      <c r="L54" s="30">
        <v>28.6</v>
      </c>
      <c r="M54" s="30">
        <v>60.4</v>
      </c>
      <c r="N54" s="32">
        <v>58</v>
      </c>
      <c r="O54" s="33">
        <f t="shared" si="27"/>
        <v>-0.59999999999999787</v>
      </c>
      <c r="P54" s="29">
        <f t="shared" si="28"/>
        <v>-0.10000000000000142</v>
      </c>
      <c r="Q54" s="34">
        <f t="shared" si="29"/>
        <v>-2.3999999999999915</v>
      </c>
      <c r="R54" s="30">
        <v>28.6</v>
      </c>
      <c r="S54" s="30">
        <v>60.3</v>
      </c>
      <c r="T54" s="30">
        <v>58.1</v>
      </c>
      <c r="U54" s="33">
        <f t="shared" si="20"/>
        <v>-0.59999999999999787</v>
      </c>
      <c r="V54" s="29">
        <f t="shared" si="23"/>
        <v>0</v>
      </c>
      <c r="W54" s="34">
        <f t="shared" si="21"/>
        <v>-2.4999999999999929</v>
      </c>
      <c r="X54" s="30">
        <v>28.4</v>
      </c>
      <c r="Y54" s="30">
        <v>60.1</v>
      </c>
      <c r="Z54" s="30">
        <v>57</v>
      </c>
      <c r="AA54" s="33">
        <f t="shared" si="12"/>
        <v>-0.39999999999999503</v>
      </c>
      <c r="AB54" s="29">
        <f t="shared" si="13"/>
        <v>0.19999999999999574</v>
      </c>
      <c r="AC54" s="29">
        <f t="shared" si="14"/>
        <v>-1.3999999999999915</v>
      </c>
      <c r="AD54" s="31">
        <v>28.2</v>
      </c>
      <c r="AE54" s="30">
        <v>60</v>
      </c>
      <c r="AF54" s="30">
        <v>58.3</v>
      </c>
      <c r="AG54" s="33">
        <f t="shared" si="15"/>
        <v>-0.19999999999999574</v>
      </c>
      <c r="AH54" s="33">
        <f t="shared" si="16"/>
        <v>0.29999999999999716</v>
      </c>
      <c r="AI54" s="35">
        <f t="shared" si="17"/>
        <v>-2.6999999999999886</v>
      </c>
    </row>
    <row r="55" spans="1:35" x14ac:dyDescent="0.25">
      <c r="A55" t="s">
        <v>95</v>
      </c>
      <c r="B55" s="1" t="s">
        <v>46</v>
      </c>
      <c r="C55" s="6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>
        <f t="shared" si="9"/>
        <v>2.7999999999999972</v>
      </c>
      <c r="J55" t="s">
        <v>17</v>
      </c>
      <c r="K55" s="4">
        <f t="shared" si="11"/>
        <v>1.3000000000000043</v>
      </c>
      <c r="L55" s="1">
        <v>26.1</v>
      </c>
      <c r="M55" s="1" t="s">
        <v>17</v>
      </c>
      <c r="N55" s="7">
        <v>66.3</v>
      </c>
      <c r="O55" s="3">
        <f>C55-L55</f>
        <v>2.2999999999999972</v>
      </c>
      <c r="P55" t="s">
        <v>17</v>
      </c>
      <c r="Q55" s="4">
        <f>E55-N55</f>
        <v>-20.699999999999996</v>
      </c>
      <c r="R55" s="1">
        <v>25.7</v>
      </c>
      <c r="S55" s="1" t="s">
        <v>17</v>
      </c>
      <c r="T55" s="1">
        <v>66</v>
      </c>
      <c r="U55" s="3">
        <f t="shared" si="20"/>
        <v>2.6999999999999993</v>
      </c>
      <c r="V55" t="s">
        <v>17</v>
      </c>
      <c r="W55" s="4">
        <f t="shared" si="21"/>
        <v>-20.399999999999999</v>
      </c>
      <c r="X55" s="1">
        <v>25</v>
      </c>
      <c r="Y55" s="1" t="s">
        <v>17</v>
      </c>
      <c r="Z55" s="1">
        <v>66.5</v>
      </c>
      <c r="AA55" s="3">
        <f t="shared" si="12"/>
        <v>3.3999999999999986</v>
      </c>
      <c r="AB55" t="s">
        <v>17</v>
      </c>
      <c r="AC55">
        <f t="shared" si="14"/>
        <v>-20.9</v>
      </c>
      <c r="AD55" s="6">
        <v>34.5</v>
      </c>
      <c r="AE55" s="1" t="s">
        <v>17</v>
      </c>
      <c r="AF55" s="1">
        <v>55.9</v>
      </c>
      <c r="AG55" s="3">
        <f t="shared" si="15"/>
        <v>-6.1000000000000014</v>
      </c>
      <c r="AH55" s="3" t="s">
        <v>17</v>
      </c>
      <c r="AI55" s="9">
        <f t="shared" si="17"/>
        <v>-10.299999999999997</v>
      </c>
    </row>
    <row r="56" spans="1:35" x14ac:dyDescent="0.25">
      <c r="A56" t="s">
        <v>95</v>
      </c>
      <c r="B56" s="1" t="s">
        <v>47</v>
      </c>
      <c r="C56" s="6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>
        <f t="shared" si="9"/>
        <v>-0.39999999999999858</v>
      </c>
      <c r="J56" t="s">
        <v>17</v>
      </c>
      <c r="K56" s="4">
        <f t="shared" si="11"/>
        <v>-0.5</v>
      </c>
      <c r="L56" s="1">
        <v>24.3</v>
      </c>
      <c r="M56" s="1" t="s">
        <v>17</v>
      </c>
      <c r="N56" s="7">
        <v>51.1</v>
      </c>
      <c r="O56" s="3">
        <f>C56-L56</f>
        <v>-0.30000000000000071</v>
      </c>
      <c r="P56" t="s">
        <v>17</v>
      </c>
      <c r="Q56" s="4">
        <f>E56-N56</f>
        <v>1.1000000000000014</v>
      </c>
      <c r="R56" s="1">
        <v>24.4</v>
      </c>
      <c r="S56" s="1" t="s">
        <v>17</v>
      </c>
      <c r="T56" s="1">
        <v>52.1</v>
      </c>
      <c r="U56" s="3">
        <f t="shared" si="20"/>
        <v>-0.39999999999999858</v>
      </c>
      <c r="V56" t="s">
        <v>17</v>
      </c>
      <c r="W56" s="4">
        <f t="shared" si="21"/>
        <v>0.10000000000000142</v>
      </c>
      <c r="X56" s="1">
        <v>24.3</v>
      </c>
      <c r="Y56" s="1" t="s">
        <v>17</v>
      </c>
      <c r="Z56" s="1">
        <v>52</v>
      </c>
      <c r="AA56" s="3">
        <f t="shared" si="12"/>
        <v>-0.30000000000000071</v>
      </c>
      <c r="AB56" t="s">
        <v>17</v>
      </c>
      <c r="AC56">
        <f t="shared" si="14"/>
        <v>0.20000000000000284</v>
      </c>
      <c r="AD56" s="6">
        <v>32.299999999999997</v>
      </c>
      <c r="AE56" s="1" t="s">
        <v>17</v>
      </c>
      <c r="AF56" s="1">
        <v>51</v>
      </c>
      <c r="AG56" s="3">
        <f t="shared" si="15"/>
        <v>-8.2999999999999972</v>
      </c>
      <c r="AH56" s="3" t="s">
        <v>17</v>
      </c>
      <c r="AI56" s="9">
        <f t="shared" si="17"/>
        <v>1.2000000000000028</v>
      </c>
    </row>
    <row r="57" spans="1:35" x14ac:dyDescent="0.25">
      <c r="A57" t="s">
        <v>95</v>
      </c>
      <c r="B57" s="1" t="s">
        <v>48</v>
      </c>
      <c r="C57" s="6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>
        <f t="shared" si="9"/>
        <v>-0.39999999999999858</v>
      </c>
      <c r="J57" t="s">
        <v>17</v>
      </c>
      <c r="K57" s="4">
        <f t="shared" si="11"/>
        <v>2.1000000000000014</v>
      </c>
      <c r="L57" s="1">
        <v>27.6</v>
      </c>
      <c r="M57" s="1" t="s">
        <v>17</v>
      </c>
      <c r="N57" s="7">
        <v>55.1</v>
      </c>
      <c r="O57" s="3">
        <f>C57-L57</f>
        <v>-0.19999999999999929</v>
      </c>
      <c r="P57" t="s">
        <v>17</v>
      </c>
      <c r="Q57" s="4">
        <f>E57-N57</f>
        <v>1</v>
      </c>
      <c r="R57" s="1">
        <v>27.6</v>
      </c>
      <c r="S57" s="1" t="s">
        <v>17</v>
      </c>
      <c r="T57" s="1">
        <v>53.5</v>
      </c>
      <c r="U57" s="3">
        <f t="shared" si="20"/>
        <v>-0.19999999999999929</v>
      </c>
      <c r="V57" t="s">
        <v>17</v>
      </c>
      <c r="W57" s="4">
        <f t="shared" si="21"/>
        <v>2.6000000000000014</v>
      </c>
      <c r="X57" s="1">
        <v>27.4</v>
      </c>
      <c r="Y57" s="1" t="s">
        <v>17</v>
      </c>
      <c r="Z57" s="1">
        <v>54.3</v>
      </c>
      <c r="AA57" s="3">
        <f t="shared" si="12"/>
        <v>0</v>
      </c>
      <c r="AB57" t="s">
        <v>17</v>
      </c>
      <c r="AC57">
        <f t="shared" si="14"/>
        <v>1.8000000000000043</v>
      </c>
      <c r="AD57" s="6">
        <v>34.4</v>
      </c>
      <c r="AE57" s="1" t="s">
        <v>17</v>
      </c>
      <c r="AF57" s="1">
        <v>67.900000000000006</v>
      </c>
      <c r="AG57" s="3">
        <f t="shared" si="15"/>
        <v>-6.9999999999999964</v>
      </c>
      <c r="AH57" s="3" t="s">
        <v>17</v>
      </c>
      <c r="AI57" s="9">
        <f t="shared" si="17"/>
        <v>-11.800000000000004</v>
      </c>
    </row>
  </sheetData>
  <mergeCells count="13">
    <mergeCell ref="AA1:AC2"/>
    <mergeCell ref="AD1:AF2"/>
    <mergeCell ref="AG1:AI2"/>
    <mergeCell ref="R1:T2"/>
    <mergeCell ref="X1:Z2"/>
    <mergeCell ref="I1:K2"/>
    <mergeCell ref="O1:Q2"/>
    <mergeCell ref="U1:W2"/>
    <mergeCell ref="A1:A2"/>
    <mergeCell ref="B1:B2"/>
    <mergeCell ref="C1:E2"/>
    <mergeCell ref="F1:H2"/>
    <mergeCell ref="L1:N2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All_Data COPY (Pre-CERF)</vt:lpstr>
      <vt:lpstr>All_Data_Final-Initial (PreCERF</vt:lpstr>
      <vt:lpstr>All_Data</vt:lpstr>
      <vt:lpstr>Metadata</vt:lpstr>
      <vt:lpstr>All_Data_no_REFS(PreCERF)</vt:lpstr>
      <vt:lpstr>All_Data_no_REFS_RTKstartmatch </vt:lpstr>
      <vt:lpstr>Metadata_no_REFS(Pre-CERF)</vt:lpstr>
      <vt:lpstr>Mon Rep Base Change 2022 ONLY</vt:lpstr>
      <vt:lpstr>Mon Rep Base Change ALL</vt:lpstr>
      <vt:lpstr>Mon Rep Base Change ALL THESIS</vt:lpstr>
      <vt:lpstr>Log vs BW Calculations THESIS</vt:lpstr>
      <vt:lpstr>Mon Rep Calculations ALL </vt:lpstr>
      <vt:lpstr>Jun-Nov 2022 Change</vt:lpstr>
      <vt:lpstr>Jun-Nov 2022 Change THESIS</vt:lpstr>
      <vt:lpstr>Mon Rep Calculations ALL THESIS</vt:lpstr>
      <vt:lpstr>BW</vt:lpstr>
      <vt:lpstr>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becca morris</dc:creator>
  <cp:keywords/>
  <dc:description/>
  <cp:lastModifiedBy>becca morris</cp:lastModifiedBy>
  <cp:revision/>
  <dcterms:created xsi:type="dcterms:W3CDTF">2022-07-26T23:42:57Z</dcterms:created>
  <dcterms:modified xsi:type="dcterms:W3CDTF">2024-05-10T16:53:18Z</dcterms:modified>
  <cp:category/>
  <cp:contentStatus/>
</cp:coreProperties>
</file>