
<file path=[Content_Types].xml><?xml version="1.0" encoding="utf-8"?>
<Types xmlns="http://schemas.openxmlformats.org/package/2006/content-types">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charts/chart3.xml" ContentType="application/vnd.openxmlformats-officedocument.drawingml.chart+xml"/>
  <Default Extension="jpeg" ContentType="image/jpe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worksheets/sheet2.xml" ContentType="application/vnd.openxmlformats-officedocument.spreadsheetml.worksheet+xml"/>
  <Override PartName="/xl/charts/chart1.xml" ContentType="application/vnd.openxmlformats-officedocument.drawingml.chart+xml"/>
  <Default Extension="rels" ContentType="application/vnd.openxmlformats-package.relationships+xml"/>
  <Override PartName="/xl/drawings/drawing1.xml" ContentType="application/vnd.openxmlformats-officedocument.drawing+xml"/>
  <Override PartName="/xl/charts/chart2.xml" ContentType="application/vnd.openxmlformats-officedocument.drawingml.chart+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 yWindow="-20" windowWidth="44480" windowHeight="26480" tabRatio="500"/>
  </bookViews>
  <sheets>
    <sheet name="Sheet1" sheetId="1" r:id="rId1"/>
    <sheet name="Sheet2" sheetId="2" r:id="rId2"/>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R4" i="1"/>
  <c r="R5"/>
  <c r="R6"/>
  <c r="R7"/>
  <c r="R8"/>
  <c r="R9"/>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3"/>
  <c r="T4"/>
  <c r="T5"/>
  <c r="T6"/>
  <c r="T7"/>
  <c r="T8"/>
  <c r="T9"/>
  <c r="T10"/>
  <c r="T11"/>
  <c r="T12"/>
  <c r="T13"/>
  <c r="T14"/>
  <c r="T15"/>
  <c r="T16"/>
  <c r="T17"/>
  <c r="T18"/>
  <c r="T19"/>
  <c r="T20"/>
  <c r="T21"/>
  <c r="T22"/>
  <c r="T23"/>
  <c r="T24"/>
  <c r="T25"/>
  <c r="T26"/>
  <c r="T27"/>
  <c r="T28"/>
  <c r="T29"/>
  <c r="T30"/>
  <c r="T31"/>
  <c r="T32"/>
  <c r="T33"/>
  <c r="T34"/>
  <c r="T35"/>
  <c r="T36"/>
  <c r="T37"/>
  <c r="T38"/>
  <c r="T39"/>
  <c r="T40"/>
  <c r="T41"/>
  <c r="T42"/>
  <c r="T43"/>
  <c r="T3"/>
  <c r="Q17"/>
  <c r="Q18"/>
  <c r="Q19"/>
  <c r="Q20"/>
  <c r="Q21"/>
  <c r="Q22"/>
  <c r="Q23"/>
  <c r="Q24"/>
  <c r="Q25"/>
  <c r="Q26"/>
  <c r="Q27"/>
  <c r="Q28"/>
  <c r="Q29"/>
  <c r="Q30"/>
  <c r="Q31"/>
  <c r="Q32"/>
  <c r="Q33"/>
  <c r="Q34"/>
  <c r="Q35"/>
  <c r="Q36"/>
  <c r="Q37"/>
  <c r="Q38"/>
  <c r="Q39"/>
  <c r="Q40"/>
  <c r="Q41"/>
  <c r="Q42"/>
  <c r="Q43"/>
  <c r="Q44"/>
  <c r="Q45"/>
  <c r="Q46"/>
  <c r="Q47"/>
  <c r="Q48"/>
  <c r="Q49"/>
  <c r="Q16"/>
  <c r="Q15"/>
  <c r="Q12"/>
  <c r="Q13"/>
  <c r="Q14"/>
  <c r="Q11"/>
  <c r="Q10"/>
  <c r="Q8"/>
  <c r="Q9"/>
  <c r="Q7"/>
  <c r="Q4"/>
  <c r="Q5"/>
  <c r="Q6"/>
  <c r="Q3"/>
  <c r="G4"/>
  <c r="G5"/>
  <c r="G6"/>
  <c r="G3"/>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Q50"/>
  <c r="G74" i="2"/>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73"/>
  <c r="E78"/>
  <c r="E79"/>
  <c r="E80"/>
  <c r="E81"/>
  <c r="E82"/>
  <c r="E83"/>
  <c r="E84"/>
  <c r="E85"/>
  <c r="E86"/>
  <c r="E87"/>
  <c r="E88"/>
  <c r="E89"/>
  <c r="E90"/>
  <c r="E91"/>
  <c r="E92"/>
  <c r="E93"/>
  <c r="E94"/>
  <c r="E95"/>
  <c r="E96"/>
  <c r="E97"/>
  <c r="E98"/>
  <c r="E99"/>
  <c r="E100"/>
  <c r="E101"/>
  <c r="E102"/>
  <c r="E103"/>
  <c r="E104"/>
  <c r="E105"/>
  <c r="E106"/>
  <c r="E107"/>
  <c r="E108"/>
  <c r="E109"/>
  <c r="E110"/>
  <c r="E111"/>
  <c r="E112"/>
  <c r="E113"/>
  <c r="E77"/>
  <c r="C74"/>
  <c r="C75"/>
  <c r="C76"/>
  <c r="C77"/>
  <c r="C78"/>
  <c r="C79"/>
  <c r="C80"/>
  <c r="C81"/>
  <c r="C82"/>
  <c r="C83"/>
  <c r="C84"/>
  <c r="C85"/>
  <c r="C86"/>
  <c r="C87"/>
  <c r="C88"/>
  <c r="C89"/>
  <c r="C90"/>
  <c r="C91"/>
  <c r="C92"/>
  <c r="C93"/>
  <c r="C94"/>
  <c r="C95"/>
  <c r="C96"/>
  <c r="C97"/>
  <c r="C98"/>
  <c r="C99"/>
  <c r="C100"/>
  <c r="C101"/>
  <c r="C102"/>
  <c r="C103"/>
  <c r="C104"/>
  <c r="C105"/>
  <c r="C106"/>
  <c r="C107"/>
  <c r="C73"/>
  <c r="K45"/>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73"/>
  <c r="I113"/>
  <c r="G39"/>
  <c r="G40"/>
  <c r="G41"/>
  <c r="G42"/>
  <c r="G43"/>
  <c r="G44"/>
  <c r="G45"/>
  <c r="G46"/>
  <c r="G47"/>
  <c r="G48"/>
  <c r="G49"/>
  <c r="G50"/>
  <c r="G51"/>
  <c r="G52"/>
  <c r="G38"/>
  <c r="C47"/>
  <c r="C108"/>
  <c r="E47"/>
  <c r="C48"/>
  <c r="C43"/>
  <c r="C44"/>
  <c r="C45"/>
  <c r="C46"/>
  <c r="C49"/>
  <c r="C50"/>
  <c r="C51"/>
  <c r="C52"/>
  <c r="C42"/>
  <c r="S43"/>
  <c r="S44"/>
  <c r="S45"/>
  <c r="S46"/>
  <c r="S47"/>
  <c r="S48"/>
  <c r="S49"/>
  <c r="S50"/>
  <c r="S51"/>
  <c r="S42"/>
  <c r="Q48"/>
  <c r="Q49"/>
  <c r="Q50"/>
  <c r="Q51"/>
  <c r="Q52"/>
  <c r="Q47"/>
  <c r="O46"/>
  <c r="O47"/>
  <c r="O48"/>
  <c r="O49"/>
  <c r="O50"/>
  <c r="O51"/>
  <c r="O52"/>
  <c r="O45"/>
  <c r="M39"/>
  <c r="M40"/>
  <c r="M41"/>
  <c r="M42"/>
  <c r="M43"/>
  <c r="M44"/>
  <c r="M45"/>
  <c r="M46"/>
  <c r="M47"/>
  <c r="M48"/>
  <c r="M49"/>
  <c r="M50"/>
  <c r="M51"/>
  <c r="M52"/>
  <c r="M38"/>
  <c r="K48"/>
  <c r="K49"/>
  <c r="K50"/>
  <c r="K51"/>
  <c r="K52"/>
  <c r="K47"/>
  <c r="I48"/>
  <c r="I49"/>
  <c r="I50"/>
  <c r="I51"/>
  <c r="I47"/>
  <c r="E48"/>
  <c r="E49"/>
  <c r="E50"/>
  <c r="E51"/>
  <c r="E52"/>
  <c r="M14"/>
  <c r="M13"/>
  <c r="K14"/>
  <c r="K13"/>
  <c r="I14"/>
  <c r="I13"/>
  <c r="G14"/>
  <c r="G13"/>
  <c r="E14"/>
  <c r="E13"/>
  <c r="C14"/>
  <c r="C13"/>
  <c r="M16"/>
  <c r="M17"/>
  <c r="M15"/>
  <c r="M3"/>
  <c r="M4"/>
  <c r="M5"/>
  <c r="M6"/>
  <c r="M7"/>
  <c r="M8"/>
  <c r="M9"/>
  <c r="M10"/>
  <c r="M2"/>
  <c r="K3"/>
  <c r="K4"/>
  <c r="K5"/>
  <c r="K6"/>
  <c r="K7"/>
  <c r="K8"/>
  <c r="K9"/>
  <c r="K10"/>
  <c r="K15"/>
  <c r="K16"/>
  <c r="K17"/>
  <c r="K2"/>
  <c r="I3"/>
  <c r="I4"/>
  <c r="I5"/>
  <c r="I6"/>
  <c r="I7"/>
  <c r="I8"/>
  <c r="I9"/>
  <c r="I10"/>
  <c r="I15"/>
  <c r="I16"/>
  <c r="I2"/>
  <c r="G3"/>
  <c r="G4"/>
  <c r="G5"/>
  <c r="G6"/>
  <c r="G7"/>
  <c r="G8"/>
  <c r="G9"/>
  <c r="G10"/>
  <c r="G15"/>
  <c r="G16"/>
  <c r="G17"/>
  <c r="G2"/>
  <c r="E7"/>
  <c r="E8"/>
  <c r="E9"/>
  <c r="E10"/>
  <c r="E15"/>
  <c r="E16"/>
  <c r="E17"/>
  <c r="E6"/>
  <c r="C16"/>
  <c r="C17"/>
  <c r="C15"/>
  <c r="C3"/>
  <c r="C4"/>
  <c r="C5"/>
  <c r="C6"/>
  <c r="C7"/>
  <c r="C8"/>
  <c r="C9"/>
  <c r="C10"/>
  <c r="C2"/>
</calcChain>
</file>

<file path=xl/sharedStrings.xml><?xml version="1.0" encoding="utf-8"?>
<sst xmlns="http://schemas.openxmlformats.org/spreadsheetml/2006/main" count="161" uniqueCount="92">
  <si>
    <t>Total federal prisoners</t>
    <phoneticPr fontId="3" type="noConversion"/>
  </si>
  <si>
    <t>Total state &amp; federal prisoners (/1000)</t>
    <phoneticPr fontId="3" type="noConversion"/>
  </si>
  <si>
    <t>Rate of state &amp; federal prisoners (per 100,000 adult population)</t>
    <phoneticPr fontId="3" type="noConversion"/>
  </si>
  <si>
    <t xml:space="preserve"> </t>
    <phoneticPr fontId="3" type="noConversion"/>
  </si>
  <si>
    <t>Total Means Tested $ (billions 2007 $)</t>
    <phoneticPr fontId="3" type="noConversion"/>
  </si>
  <si>
    <t>Total SI &amp; Welfare Spending (in billions 2007 $)</t>
    <phoneticPr fontId="3" type="noConversion"/>
  </si>
  <si>
    <t>Food stamps-2007$</t>
    <phoneticPr fontId="3" type="noConversion"/>
  </si>
  <si>
    <t>Housing aid-2007$</t>
    <phoneticPr fontId="3" type="noConversion"/>
  </si>
  <si>
    <t>School food-2007$</t>
    <phoneticPr fontId="3" type="noConversion"/>
  </si>
  <si>
    <t>WIC-2007$</t>
    <phoneticPr fontId="3" type="noConversion"/>
  </si>
  <si>
    <t>Head Start-2007$</t>
    <phoneticPr fontId="3" type="noConversion"/>
  </si>
  <si>
    <t>2007 inflation adj</t>
    <phoneticPr fontId="3" type="noConversion"/>
  </si>
  <si>
    <t>ADC/AFDC/TANF*</t>
    <phoneticPr fontId="3" type="noConversion"/>
  </si>
  <si>
    <t>na</t>
    <phoneticPr fontId="3" type="noConversion"/>
  </si>
  <si>
    <t>http://www.taxpolicycenter.org/taxfacts/displayafact.cfm?Docid=37, EITC 1975-2009</t>
    <phoneticPr fontId="3" type="noConversion"/>
  </si>
  <si>
    <t>http://www.fns.usda.gov/pd/cncosts.htm, Federal Cost of School Food Programs, 1969-2010</t>
    <phoneticPr fontId="3" type="noConversion"/>
  </si>
  <si>
    <t>OMB 202 Federal Budget,  Table 8, Outlays by Budget Enforcement Act Category</t>
    <phoneticPr fontId="3" type="noConversion"/>
  </si>
  <si>
    <t>Note: Federal $ only-low estimates</t>
    <phoneticPr fontId="3" type="noConversion"/>
  </si>
  <si>
    <t>Source: OMB, 8.5</t>
    <phoneticPr fontId="3" type="noConversion"/>
  </si>
  <si>
    <t>Note: Federal $ only, 2007-2010</t>
    <phoneticPr fontId="3" type="noConversion"/>
  </si>
  <si>
    <t>Note: Federal $ only, 1962-1969, 2007-2010</t>
    <phoneticPr fontId="3" type="noConversion"/>
  </si>
  <si>
    <t>SSI/old age assistance</t>
    <phoneticPr fontId="3" type="noConversion"/>
  </si>
  <si>
    <t xml:space="preserve">n.d. </t>
    <phoneticPr fontId="3" type="noConversion"/>
  </si>
  <si>
    <t>Federal &amp; State AFDC Expenditures, 1970-1996 (HHS, Administration for Children &amp; Families)</t>
    <phoneticPr fontId="3" type="noConversion"/>
  </si>
  <si>
    <t>OMB 2010 Federal Budget, Table 8.5 Outlays for Mandatory and Related Programs, 1962-2010 *ADC/AFDC/TANF Listed as "family and other support assistance"</t>
    <phoneticPr fontId="3" type="noConversion"/>
  </si>
  <si>
    <t>http://www.nasi.org/research/2011/report-workers-compensation-benefits-coverage-costs-2009 (Workers comp: Table 4)</t>
    <phoneticPr fontId="3" type="noConversion"/>
  </si>
  <si>
    <t>Means-tested Programs (billions 2007 $)</t>
    <phoneticPr fontId="3" type="noConversion"/>
  </si>
  <si>
    <t>*Includes Medicaid, food stamps, family support assistance (AFDC), supplemental security incom (SSI), child nutrition programs, earned income tax credits (EITC), child tax credit, welfare contingency fund, child care entitlements to states, temporary assistance to needy families, foster care assistance, children's health insurance and veterans pensions</t>
    <phoneticPr fontId="3" type="noConversion"/>
  </si>
  <si>
    <t>Means-tested entitlements* (bil)</t>
    <phoneticPr fontId="3" type="noConversion"/>
  </si>
  <si>
    <t>Unemployment Ins</t>
    <phoneticPr fontId="3" type="noConversion"/>
  </si>
  <si>
    <t>Workers Comp</t>
    <phoneticPr fontId="3" type="noConversion"/>
  </si>
  <si>
    <t xml:space="preserve">DI </t>
    <phoneticPr fontId="3" type="noConversion"/>
  </si>
  <si>
    <t>Year</t>
    <phoneticPr fontId="3" type="noConversion"/>
  </si>
  <si>
    <t>OASI</t>
    <phoneticPr fontId="3" type="noConversion"/>
  </si>
  <si>
    <t>Medicare</t>
    <phoneticPr fontId="3" type="noConversion"/>
  </si>
  <si>
    <t>Workers Comp</t>
    <phoneticPr fontId="3" type="noConversion"/>
  </si>
  <si>
    <t>Medicaid</t>
    <phoneticPr fontId="3" type="noConversion"/>
  </si>
  <si>
    <t>SSI</t>
    <phoneticPr fontId="3" type="noConversion"/>
  </si>
  <si>
    <t>ADC/AFDC/TANF</t>
    <phoneticPr fontId="3" type="noConversion"/>
  </si>
  <si>
    <t>EITC</t>
    <phoneticPr fontId="3" type="noConversion"/>
  </si>
  <si>
    <t>Food stamps</t>
    <phoneticPr fontId="3" type="noConversion"/>
  </si>
  <si>
    <t>Housing aid</t>
    <phoneticPr fontId="3" type="noConversion"/>
  </si>
  <si>
    <t>School food</t>
    <phoneticPr fontId="3" type="noConversion"/>
  </si>
  <si>
    <t>WIC</t>
    <phoneticPr fontId="3" type="noConversion"/>
  </si>
  <si>
    <t>Head Start</t>
    <phoneticPr fontId="3" type="noConversion"/>
  </si>
  <si>
    <t>Medicaid</t>
    <phoneticPr fontId="3" type="noConversion"/>
  </si>
  <si>
    <t>n.d</t>
    <phoneticPr fontId="3" type="noConversion"/>
  </si>
  <si>
    <t>n.d.</t>
    <phoneticPr fontId="3" type="noConversion"/>
  </si>
  <si>
    <t xml:space="preserve">n.d. </t>
    <phoneticPr fontId="3" type="noConversion"/>
  </si>
  <si>
    <t>http://www.fns.usda.gov/pd/SNAPsummary.htm, Food Stamp Program Particiaption &amp; Costs, 1969-2010</t>
    <phoneticPr fontId="3" type="noConversion"/>
  </si>
  <si>
    <t>http://www.acf.hhs.gov/programs/ohs/about/fy2010.html, Head Start Enrollment History, 1966-2009</t>
    <phoneticPr fontId="3" type="noConversion"/>
  </si>
  <si>
    <t>OMB 2010 Federal Budget, Table 8.7, Outlays for Discretionary Programs: Housing Assistance, 1962-2010</t>
    <phoneticPr fontId="3" type="noConversion"/>
  </si>
  <si>
    <t>Social Insurance (billions 2007 $)</t>
    <phoneticPr fontId="3" type="noConversion"/>
  </si>
  <si>
    <t>OASI-2007$</t>
    <phoneticPr fontId="3" type="noConversion"/>
  </si>
  <si>
    <t>Medicare-2007$</t>
    <phoneticPr fontId="3" type="noConversion"/>
  </si>
  <si>
    <t>UI-2007$</t>
    <phoneticPr fontId="3" type="noConversion"/>
  </si>
  <si>
    <t>Workers Comp-2007$</t>
    <phoneticPr fontId="3" type="noConversion"/>
  </si>
  <si>
    <t>DI-2007$</t>
    <phoneticPr fontId="3" type="noConversion"/>
  </si>
  <si>
    <t>SSI-2007$</t>
    <phoneticPr fontId="3" type="noConversion"/>
  </si>
  <si>
    <t>Medicaid-2007$</t>
    <phoneticPr fontId="3" type="noConversion"/>
  </si>
  <si>
    <t>ADC/AFDC/TANF-2007$</t>
    <phoneticPr fontId="3" type="noConversion"/>
  </si>
  <si>
    <t>EITC-2007$</t>
    <phoneticPr fontId="3" type="noConversion"/>
  </si>
  <si>
    <t>SSI (OMB)</t>
    <phoneticPr fontId="3" type="noConversion"/>
  </si>
  <si>
    <t>ADC/AFDC/TANF (OMB)</t>
    <phoneticPr fontId="3" type="noConversion"/>
  </si>
  <si>
    <t>Workers Comp (NASI)</t>
    <phoneticPr fontId="3" type="noConversion"/>
  </si>
  <si>
    <t xml:space="preserve">Source: NASI </t>
    <phoneticPr fontId="3" type="noConversion"/>
  </si>
  <si>
    <t>Source: NHE</t>
    <phoneticPr fontId="3" type="noConversion"/>
  </si>
  <si>
    <t>GPOAccess: Ways &amp; Means</t>
    <phoneticPr fontId="3" type="noConversion"/>
  </si>
  <si>
    <t>http://www.cms.gov/NationalHealthExpendData/02_NationalHealthAccountsHistorical.asp#TopOfPage, National Health Expenditure by type of service and funds (Medicare, Medicaid)</t>
  </si>
  <si>
    <t>http://www.fns.usda.gov/pd/wisummary.htm, WIC Program Participation and Costs, 1974-2007</t>
    <phoneticPr fontId="3" type="noConversion"/>
  </si>
  <si>
    <t>OASI-current $</t>
    <phoneticPr fontId="3" type="noConversion"/>
  </si>
  <si>
    <t>Medicare-current$</t>
    <phoneticPr fontId="3" type="noConversion"/>
  </si>
  <si>
    <t>Means-test-2007$</t>
    <phoneticPr fontId="3" type="noConversion"/>
  </si>
  <si>
    <t>http://www.ssa.gov/oact/STATS/table4a5.html (OASI)</t>
    <phoneticPr fontId="3" type="noConversion"/>
  </si>
  <si>
    <t>http://www.ssa.gov/oact/STATS/table4a6.html (DI)</t>
    <phoneticPr fontId="3" type="noConversion"/>
  </si>
  <si>
    <t>SSI initiated in 1974</t>
    <phoneticPr fontId="3" type="noConversion"/>
  </si>
  <si>
    <t>UI</t>
    <phoneticPr fontId="3" type="noConversion"/>
  </si>
  <si>
    <t>Disability</t>
    <phoneticPr fontId="3" type="noConversion"/>
  </si>
  <si>
    <t>http://www.cms.gov/NationalHealthExpendData/02_NationalHealthAccountsHistorical.asp#TopOfPage, National Health Expenditure by type of service and funds (Medicare, Medicaid)</t>
    <phoneticPr fontId="3" type="noConversion"/>
  </si>
  <si>
    <t>Note: Federal spending only</t>
    <phoneticPr fontId="3" type="noConversion"/>
  </si>
  <si>
    <t>OMB 2010 Federal Budget, Unemployment compensation, (Table 8.5)</t>
    <phoneticPr fontId="3" type="noConversion"/>
  </si>
  <si>
    <t>Ann L. Pastor &amp; Kathleen McGuire, eds., Bureau of Justice Statistics Sourcebook of Criminal Justice Statistics - 2001 (Washington, DC: U.S. DoJ, 2002), p. 494, Table 6.23, "Prison Population per 100,000 residents, United States, 1925-2001</t>
    <phoneticPr fontId="3" type="noConversion"/>
  </si>
  <si>
    <t>Also see: U.S. Dept. of Justice, Bureau of Justice Statistics: http://www.ojp.usdoj.gov/</t>
    <phoneticPr fontId="3" type="noConversion"/>
  </si>
  <si>
    <t>Correctional Population of the United States, 1985-2009 http://bjs.ojp.usdoj.gov/index.cfm?ty=pbse&amp;sid=5</t>
    <phoneticPr fontId="3" type="noConversion"/>
  </si>
  <si>
    <t>OMB 2010 Federal Budget, Table 8.5, Outlays for Mandatory Programs: Supplemental Security Assistance</t>
    <phoneticPr fontId="3" type="noConversion"/>
  </si>
  <si>
    <t>Total SI</t>
    <phoneticPr fontId="3" type="noConversion"/>
  </si>
  <si>
    <t>n.d.</t>
    <phoneticPr fontId="3" type="noConversion"/>
  </si>
  <si>
    <t>n.d.</t>
    <phoneticPr fontId="3" type="noConversion"/>
  </si>
  <si>
    <t>NA</t>
    <phoneticPr fontId="3" type="noConversion"/>
  </si>
  <si>
    <t xml:space="preserve">1906-73: Old-Age Assistance, Aid to the Blind, and Aid to the Permanently and Totally Disabled Programs </t>
    <phoneticPr fontId="3" type="noConversion"/>
  </si>
  <si>
    <t>NA</t>
    <phoneticPr fontId="3" type="noConversion"/>
  </si>
  <si>
    <t xml:space="preserve">n.d. </t>
    <phoneticPr fontId="3" type="noConversion"/>
  </si>
</sst>
</file>

<file path=xl/styles.xml><?xml version="1.0" encoding="utf-8"?>
<styleSheet xmlns="http://schemas.openxmlformats.org/spreadsheetml/2006/main">
  <numFmts count="18">
    <numFmt numFmtId="42" formatCode="_(&quot;$&quot;* #,##0_);_(&quot;$&quot;* \(#,##0\);_(&quot;$&quot;* &quot;-&quot;_);_(@_)"/>
    <numFmt numFmtId="41" formatCode="_(* #,##0_);_(* \(#,##0\);_(* &quot;-&quot;_);_(@_)"/>
    <numFmt numFmtId="44" formatCode="_(&quot;$&quot;* #,##0.00_);_(&quot;$&quot;* \(#,##0.00\);_(&quot;$&quot;* &quot;-&quot;??_);_(@_)"/>
    <numFmt numFmtId="43" formatCode="_(* #,##0.00_);_(* \(#,##0.00\);_(* &quot;-&quot;??_);_(@_)"/>
    <numFmt numFmtId="168" formatCode="0.0"/>
    <numFmt numFmtId="169" formatCode="#,##0.000"/>
    <numFmt numFmtId="170" formatCode="0.000"/>
    <numFmt numFmtId="171" formatCode="#,##0.0000"/>
    <numFmt numFmtId="172" formatCode="0.0000"/>
    <numFmt numFmtId="174" formatCode="0.000"/>
    <numFmt numFmtId="175" formatCode="#,##0.000"/>
    <numFmt numFmtId="177" formatCode="#,##0.000"/>
    <numFmt numFmtId="178" formatCode="#,##0.000"/>
    <numFmt numFmtId="179" formatCode="#,##0.000"/>
    <numFmt numFmtId="181" formatCode="0.000000000000"/>
    <numFmt numFmtId="182" formatCode="0.0000000000000"/>
    <numFmt numFmtId="183" formatCode="0.000000000000"/>
    <numFmt numFmtId="184" formatCode="0.0000"/>
  </numFmts>
  <fonts count="8">
    <font>
      <sz val="10"/>
      <name val="Verdana"/>
    </font>
    <font>
      <i/>
      <sz val="10"/>
      <name val="Verdana"/>
    </font>
    <font>
      <i/>
      <sz val="10"/>
      <name val="Verdana"/>
    </font>
    <font>
      <sz val="8"/>
      <name val="Verdana"/>
    </font>
    <font>
      <sz val="8"/>
      <color indexed="18"/>
      <name val="Arial"/>
      <family val="2"/>
    </font>
    <font>
      <b/>
      <sz val="8"/>
      <color indexed="18"/>
      <name val="Arial"/>
      <family val="2"/>
    </font>
    <font>
      <sz val="10"/>
      <name val="Courier"/>
    </font>
    <font>
      <sz val="10"/>
      <name val="Arial"/>
    </font>
  </fonts>
  <fills count="2">
    <fill>
      <patternFill patternType="none"/>
    </fill>
    <fill>
      <patternFill patternType="gray125"/>
    </fill>
  </fills>
  <borders count="3">
    <border>
      <left/>
      <right/>
      <top/>
      <bottom/>
      <diagonal/>
    </border>
    <border>
      <left/>
      <right style="thin">
        <color indexed="64"/>
      </right>
      <top/>
      <bottom/>
      <diagonal/>
    </border>
    <border>
      <left style="thin">
        <color indexed="64"/>
      </left>
      <right/>
      <top/>
      <bottom/>
      <diagonal/>
    </border>
  </borders>
  <cellStyleXfs count="1">
    <xf numFmtId="0" fontId="0" fillId="0" borderId="0"/>
  </cellStyleXfs>
  <cellXfs count="54">
    <xf numFmtId="0" fontId="0" fillId="0" borderId="0" xfId="0"/>
    <xf numFmtId="0" fontId="0" fillId="0" borderId="1" xfId="0" applyBorder="1"/>
    <xf numFmtId="0" fontId="0" fillId="0" borderId="1" xfId="0" applyBorder="1" applyAlignment="1">
      <alignment horizontal="center"/>
    </xf>
    <xf numFmtId="0" fontId="0" fillId="0" borderId="0" xfId="0" applyFill="1" applyBorder="1"/>
    <xf numFmtId="0" fontId="0" fillId="0" borderId="0" xfId="0" applyAlignment="1">
      <alignment wrapText="1"/>
    </xf>
    <xf numFmtId="168" fontId="0" fillId="0" borderId="0" xfId="0" applyNumberFormat="1"/>
    <xf numFmtId="0" fontId="0" fillId="0" borderId="0" xfId="0" applyBorder="1"/>
    <xf numFmtId="170" fontId="4" fillId="0" borderId="0" xfId="0" applyNumberFormat="1" applyFont="1" applyFill="1" applyAlignment="1">
      <alignment horizontal="right"/>
    </xf>
    <xf numFmtId="170" fontId="0" fillId="0" borderId="0" xfId="0" applyNumberFormat="1"/>
    <xf numFmtId="170" fontId="0" fillId="0" borderId="0" xfId="0" applyNumberFormat="1"/>
    <xf numFmtId="170" fontId="0" fillId="0" borderId="0" xfId="0" applyNumberFormat="1"/>
    <xf numFmtId="170" fontId="0" fillId="0" borderId="0" xfId="0" applyNumberFormat="1"/>
    <xf numFmtId="170" fontId="5" fillId="0" borderId="0" xfId="0" applyNumberFormat="1" applyFont="1" applyFill="1" applyAlignment="1">
      <alignment horizontal="right"/>
    </xf>
    <xf numFmtId="170" fontId="0" fillId="0" borderId="0" xfId="0" applyNumberFormat="1"/>
    <xf numFmtId="168" fontId="0" fillId="0" borderId="0" xfId="0" applyNumberFormat="1"/>
    <xf numFmtId="0" fontId="6" fillId="0" borderId="0" xfId="0" applyFont="1"/>
    <xf numFmtId="169" fontId="0" fillId="0" borderId="0" xfId="0" applyNumberFormat="1"/>
    <xf numFmtId="169" fontId="0" fillId="0" borderId="0" xfId="0" applyNumberFormat="1"/>
    <xf numFmtId="170" fontId="4" fillId="0" borderId="0" xfId="0" applyNumberFormat="1" applyFont="1" applyAlignment="1">
      <alignment horizontal="right"/>
    </xf>
    <xf numFmtId="170" fontId="7" fillId="0" borderId="0" xfId="0" applyNumberFormat="1" applyFont="1" applyBorder="1" applyAlignment="1">
      <alignment horizontal="right"/>
    </xf>
    <xf numFmtId="170" fontId="0" fillId="0" borderId="0" xfId="0" applyNumberFormat="1" applyBorder="1"/>
    <xf numFmtId="4" fontId="0" fillId="0" borderId="0" xfId="0" applyNumberFormat="1"/>
    <xf numFmtId="169" fontId="0" fillId="0" borderId="0" xfId="0" applyNumberFormat="1"/>
    <xf numFmtId="169" fontId="0" fillId="0" borderId="0" xfId="0" applyNumberFormat="1"/>
    <xf numFmtId="171" fontId="7" fillId="0" borderId="0" xfId="0" applyNumberFormat="1" applyFont="1"/>
    <xf numFmtId="172" fontId="0" fillId="0" borderId="0" xfId="0" applyNumberFormat="1"/>
    <xf numFmtId="170" fontId="0" fillId="0" borderId="2" xfId="0" applyNumberFormat="1" applyBorder="1"/>
    <xf numFmtId="0" fontId="0" fillId="0" borderId="2" xfId="0" applyBorder="1"/>
    <xf numFmtId="0" fontId="2" fillId="0" borderId="0" xfId="0" applyFont="1"/>
    <xf numFmtId="0" fontId="2" fillId="0" borderId="0" xfId="0" applyFont="1" applyFill="1" applyBorder="1"/>
    <xf numFmtId="0" fontId="0" fillId="0" borderId="1" xfId="0" applyFill="1" applyBorder="1"/>
    <xf numFmtId="3" fontId="0" fillId="0" borderId="0" xfId="0" applyNumberFormat="1"/>
    <xf numFmtId="169" fontId="0" fillId="0" borderId="2" xfId="0" applyNumberFormat="1" applyBorder="1"/>
    <xf numFmtId="170" fontId="0" fillId="0" borderId="2" xfId="0" applyNumberFormat="1" applyBorder="1"/>
    <xf numFmtId="169" fontId="0" fillId="0" borderId="0" xfId="0" applyNumberFormat="1"/>
    <xf numFmtId="170" fontId="0" fillId="0" borderId="0" xfId="0" applyNumberFormat="1"/>
    <xf numFmtId="1" fontId="4" fillId="0" borderId="0" xfId="0" applyNumberFormat="1" applyFont="1"/>
    <xf numFmtId="170" fontId="7" fillId="0" borderId="0" xfId="0" applyNumberFormat="1" applyFont="1"/>
    <xf numFmtId="170" fontId="0" fillId="0" borderId="0" xfId="0" applyNumberFormat="1"/>
    <xf numFmtId="170" fontId="0" fillId="0" borderId="0" xfId="0" applyNumberFormat="1"/>
    <xf numFmtId="170" fontId="0" fillId="0" borderId="0" xfId="0" applyNumberFormat="1" applyFill="1" applyBorder="1"/>
    <xf numFmtId="170" fontId="0" fillId="0" borderId="0" xfId="0" applyNumberFormat="1"/>
    <xf numFmtId="170" fontId="0" fillId="0" borderId="0" xfId="0" applyNumberFormat="1"/>
    <xf numFmtId="170" fontId="0" fillId="0" borderId="0" xfId="0" applyNumberFormat="1"/>
    <xf numFmtId="0" fontId="0" fillId="0" borderId="0" xfId="0" applyBorder="1" applyAlignment="1">
      <alignment horizontal="center"/>
    </xf>
    <xf numFmtId="0" fontId="0" fillId="0" borderId="0" xfId="0" applyAlignment="1">
      <alignment horizontal="center"/>
    </xf>
    <xf numFmtId="174" fontId="0" fillId="0" borderId="0" xfId="0" applyNumberFormat="1"/>
    <xf numFmtId="175" fontId="0" fillId="0" borderId="0" xfId="0" applyNumberFormat="1"/>
    <xf numFmtId="0" fontId="1" fillId="0" borderId="0" xfId="0" applyFont="1"/>
    <xf numFmtId="177" fontId="0" fillId="0" borderId="0" xfId="0" applyNumberFormat="1"/>
    <xf numFmtId="178" fontId="0" fillId="0" borderId="0" xfId="0" applyNumberFormat="1"/>
    <xf numFmtId="179" fontId="0" fillId="0" borderId="0" xfId="0" applyNumberFormat="1"/>
    <xf numFmtId="184" fontId="0" fillId="0" borderId="1" xfId="0" applyNumberFormat="1" applyBorder="1"/>
    <xf numFmtId="184" fontId="0" fillId="0" borderId="0" xfId="0" applyNumberFormat="1" applyBorder="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style val="2"/>
  <c:chart>
    <c:title>
      <c:tx>
        <c:rich>
          <a:bodyPr/>
          <a:lstStyle/>
          <a:p>
            <a:pPr>
              <a:defRPr/>
            </a:pPr>
            <a:r>
              <a:rPr lang="en-US" sz="1400"/>
              <a:t>Social Insurance and Anti-Poverty Spending, 1962-2009 (in billions 2007 $)</a:t>
            </a:r>
          </a:p>
        </c:rich>
      </c:tx>
      <c:layout/>
    </c:title>
    <c:plotArea>
      <c:layout/>
      <c:lineChart>
        <c:grouping val="standard"/>
        <c:ser>
          <c:idx val="0"/>
          <c:order val="0"/>
          <c:tx>
            <c:strRef>
              <c:f>Sheet1!$G$2</c:f>
              <c:strCache>
                <c:ptCount val="1"/>
                <c:pt idx="0">
                  <c:v>Total SI</c:v>
                </c:pt>
              </c:strCache>
            </c:strRef>
          </c:tx>
          <c:cat>
            <c:numRef>
              <c:f>Sheet1!$V$3:$V$50</c:f>
              <c:numCache>
                <c:formatCode>General</c:formatCode>
                <c:ptCount val="48"/>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numCache>
            </c:numRef>
          </c:cat>
          <c:val>
            <c:numRef>
              <c:f>Sheet1!$G$3:$G$50</c:f>
              <c:numCache>
                <c:formatCode>0.0000</c:formatCode>
                <c:ptCount val="48"/>
                <c:pt idx="0">
                  <c:v>133.2123287671233</c:v>
                </c:pt>
                <c:pt idx="1">
                  <c:v>136.0608108108108</c:v>
                </c:pt>
                <c:pt idx="2">
                  <c:v>138.9533333333333</c:v>
                </c:pt>
                <c:pt idx="3">
                  <c:v>147.796052631579</c:v>
                </c:pt>
                <c:pt idx="4">
                  <c:v>165.7307692307692</c:v>
                </c:pt>
                <c:pt idx="5">
                  <c:v>189.5341614906832</c:v>
                </c:pt>
                <c:pt idx="6">
                  <c:v>213.0714285714286</c:v>
                </c:pt>
                <c:pt idx="7">
                  <c:v>218.774011299435</c:v>
                </c:pt>
                <c:pt idx="8">
                  <c:v>244.0588235294118</c:v>
                </c:pt>
                <c:pt idx="9">
                  <c:v>281.2267948717948</c:v>
                </c:pt>
                <c:pt idx="10">
                  <c:v>305.6269108910891</c:v>
                </c:pt>
                <c:pt idx="11">
                  <c:v>337.0864672897196</c:v>
                </c:pt>
                <c:pt idx="12">
                  <c:v>350.3929159663866</c:v>
                </c:pt>
                <c:pt idx="13">
                  <c:v>395.7039034749035</c:v>
                </c:pt>
                <c:pt idx="14">
                  <c:v>442.8174817518247</c:v>
                </c:pt>
                <c:pt idx="15">
                  <c:v>446.2803698630137</c:v>
                </c:pt>
                <c:pt idx="16">
                  <c:v>445.9414522292993</c:v>
                </c:pt>
                <c:pt idx="17">
                  <c:v>448.5498571428571</c:v>
                </c:pt>
                <c:pt idx="18">
                  <c:v>473.5962670025189</c:v>
                </c:pt>
                <c:pt idx="19">
                  <c:v>499.3648630136986</c:v>
                </c:pt>
                <c:pt idx="20">
                  <c:v>530.5400215053764</c:v>
                </c:pt>
                <c:pt idx="21">
                  <c:v>569.2515833333334</c:v>
                </c:pt>
                <c:pt idx="22">
                  <c:v>555.4294131736527</c:v>
                </c:pt>
                <c:pt idx="23">
                  <c:v>569.8023217726397</c:v>
                </c:pt>
                <c:pt idx="24">
                  <c:v>593.6874102079394</c:v>
                </c:pt>
                <c:pt idx="25">
                  <c:v>601.4965401459853</c:v>
                </c:pt>
                <c:pt idx="26">
                  <c:v>613.4725779334501</c:v>
                </c:pt>
                <c:pt idx="27">
                  <c:v>634.9766153846153</c:v>
                </c:pt>
                <c:pt idx="28">
                  <c:v>654.6846507936508</c:v>
                </c:pt>
                <c:pt idx="29">
                  <c:v>694.2055677321157</c:v>
                </c:pt>
                <c:pt idx="30">
                  <c:v>744.3365036927621</c:v>
                </c:pt>
                <c:pt idx="31">
                  <c:v>761.5643658536586</c:v>
                </c:pt>
                <c:pt idx="32">
                  <c:v>775.658986013986</c:v>
                </c:pt>
                <c:pt idx="33">
                  <c:v>789.642843537415</c:v>
                </c:pt>
                <c:pt idx="34">
                  <c:v>806.5903262879788</c:v>
                </c:pt>
                <c:pt idx="35">
                  <c:v>820.1770981912144</c:v>
                </c:pt>
                <c:pt idx="36">
                  <c:v>824.0031043256997</c:v>
                </c:pt>
                <c:pt idx="37">
                  <c:v>829.1462338308456</c:v>
                </c:pt>
                <c:pt idx="38">
                  <c:v>843.3565186522262</c:v>
                </c:pt>
                <c:pt idx="39">
                  <c:v>887.495393442623</c:v>
                </c:pt>
                <c:pt idx="40">
                  <c:v>947.209</c:v>
                </c:pt>
                <c:pt idx="41">
                  <c:v>970.7175140924463</c:v>
                </c:pt>
                <c:pt idx="42">
                  <c:v>989.1344676180023</c:v>
                </c:pt>
                <c:pt idx="43">
                  <c:v>1017.97767940552</c:v>
                </c:pt>
                <c:pt idx="44">
                  <c:v>1072.13683127572</c:v>
                </c:pt>
                <c:pt idx="45">
                  <c:v>1104.862</c:v>
                </c:pt>
                <c:pt idx="46">
                  <c:v>1138.614643545279</c:v>
                </c:pt>
                <c:pt idx="47">
                  <c:v>1294.08309178744</c:v>
                </c:pt>
              </c:numCache>
            </c:numRef>
          </c:val>
        </c:ser>
        <c:ser>
          <c:idx val="1"/>
          <c:order val="1"/>
          <c:tx>
            <c:strRef>
              <c:f>Sheet1!$Q$2</c:f>
              <c:strCache>
                <c:ptCount val="1"/>
                <c:pt idx="0">
                  <c:v>Total Means Tested $ (billions 2007 $)</c:v>
                </c:pt>
              </c:strCache>
            </c:strRef>
          </c:tx>
          <c:cat>
            <c:numRef>
              <c:f>Sheet1!$V$3:$V$50</c:f>
              <c:numCache>
                <c:formatCode>General</c:formatCode>
                <c:ptCount val="48"/>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numCache>
            </c:numRef>
          </c:cat>
          <c:val>
            <c:numRef>
              <c:f>Sheet1!$Q$3:$Q$50</c:f>
              <c:numCache>
                <c:formatCode>0.0000</c:formatCode>
                <c:ptCount val="48"/>
                <c:pt idx="0">
                  <c:v>17.0958904109589</c:v>
                </c:pt>
                <c:pt idx="1">
                  <c:v>18.60810810810811</c:v>
                </c:pt>
                <c:pt idx="2">
                  <c:v>19.51333333333333</c:v>
                </c:pt>
                <c:pt idx="3">
                  <c:v>19.77631578947368</c:v>
                </c:pt>
                <c:pt idx="4">
                  <c:v>28.84551282051282</c:v>
                </c:pt>
                <c:pt idx="5">
                  <c:v>40.16894409937884</c:v>
                </c:pt>
                <c:pt idx="6">
                  <c:v>43.58452380952376</c:v>
                </c:pt>
                <c:pt idx="7">
                  <c:v>52.53785310734464</c:v>
                </c:pt>
                <c:pt idx="8">
                  <c:v>81.52482352941174</c:v>
                </c:pt>
                <c:pt idx="9">
                  <c:v>99.73533333333332</c:v>
                </c:pt>
                <c:pt idx="10">
                  <c:v>115.6204158415842</c:v>
                </c:pt>
                <c:pt idx="11">
                  <c:v>121.3317102803738</c:v>
                </c:pt>
                <c:pt idx="12">
                  <c:v>130.2932100840336</c:v>
                </c:pt>
                <c:pt idx="13">
                  <c:v>150.3780579150579</c:v>
                </c:pt>
                <c:pt idx="14">
                  <c:v>159.9486569343066</c:v>
                </c:pt>
                <c:pt idx="15">
                  <c:v>163.1802191780822</c:v>
                </c:pt>
                <c:pt idx="16">
                  <c:v>163.5304458598726</c:v>
                </c:pt>
                <c:pt idx="17">
                  <c:v>167.5877142857143</c:v>
                </c:pt>
                <c:pt idx="18">
                  <c:v>172.8707884130982</c:v>
                </c:pt>
                <c:pt idx="19">
                  <c:v>178.8750639269406</c:v>
                </c:pt>
                <c:pt idx="20">
                  <c:v>173.6508602150538</c:v>
                </c:pt>
                <c:pt idx="21">
                  <c:v>183.4688333333333</c:v>
                </c:pt>
                <c:pt idx="22">
                  <c:v>185.915373253493</c:v>
                </c:pt>
                <c:pt idx="23">
                  <c:v>190.6256859344894</c:v>
                </c:pt>
                <c:pt idx="24">
                  <c:v>199.1341701323251</c:v>
                </c:pt>
                <c:pt idx="25">
                  <c:v>207.8214890510949</c:v>
                </c:pt>
                <c:pt idx="26">
                  <c:v>219.8463467600701</c:v>
                </c:pt>
                <c:pt idx="27">
                  <c:v>227.426662207358</c:v>
                </c:pt>
                <c:pt idx="28">
                  <c:v>249.227222222222</c:v>
                </c:pt>
                <c:pt idx="29">
                  <c:v>289.041668188737</c:v>
                </c:pt>
                <c:pt idx="30">
                  <c:v>323.460067946824</c:v>
                </c:pt>
                <c:pt idx="31">
                  <c:v>349.756018651363</c:v>
                </c:pt>
                <c:pt idx="32">
                  <c:v>380.0656083916081</c:v>
                </c:pt>
                <c:pt idx="33">
                  <c:v>397.859156462585</c:v>
                </c:pt>
                <c:pt idx="34">
                  <c:v>395.6751730515189</c:v>
                </c:pt>
                <c:pt idx="35">
                  <c:v>395.829953488372</c:v>
                </c:pt>
                <c:pt idx="36">
                  <c:v>400.7147913486</c:v>
                </c:pt>
                <c:pt idx="37">
                  <c:v>408.872273631841</c:v>
                </c:pt>
                <c:pt idx="38">
                  <c:v>422.989707581227</c:v>
                </c:pt>
                <c:pt idx="39">
                  <c:v>442.2348922716631</c:v>
                </c:pt>
                <c:pt idx="40">
                  <c:v>479.747677419355</c:v>
                </c:pt>
                <c:pt idx="41">
                  <c:v>499.047138669673</c:v>
                </c:pt>
                <c:pt idx="42">
                  <c:v>517.4606399560918</c:v>
                </c:pt>
                <c:pt idx="43">
                  <c:v>532.3293609341822</c:v>
                </c:pt>
                <c:pt idx="44">
                  <c:v>519.3581399176956</c:v>
                </c:pt>
                <c:pt idx="45">
                  <c:v>525.477171</c:v>
                </c:pt>
                <c:pt idx="46">
                  <c:v>536.129937379576</c:v>
                </c:pt>
                <c:pt idx="47">
                  <c:v>600.89921352657</c:v>
                </c:pt>
              </c:numCache>
            </c:numRef>
          </c:val>
        </c:ser>
        <c:marker val="1"/>
        <c:axId val="522908392"/>
        <c:axId val="522463352"/>
      </c:lineChart>
      <c:catAx>
        <c:axId val="522908392"/>
        <c:scaling>
          <c:orientation val="minMax"/>
        </c:scaling>
        <c:axPos val="b"/>
        <c:numFmt formatCode="General" sourceLinked="1"/>
        <c:tickLblPos val="nextTo"/>
        <c:crossAx val="522463352"/>
        <c:crosses val="autoZero"/>
        <c:auto val="1"/>
        <c:lblAlgn val="ctr"/>
        <c:lblOffset val="100"/>
      </c:catAx>
      <c:valAx>
        <c:axId val="522463352"/>
        <c:scaling>
          <c:orientation val="minMax"/>
        </c:scaling>
        <c:axPos val="l"/>
        <c:majorGridlines/>
        <c:numFmt formatCode="0.0000" sourceLinked="1"/>
        <c:tickLblPos val="nextTo"/>
        <c:crossAx val="522908392"/>
        <c:crosses val="autoZero"/>
        <c:crossBetween val="between"/>
      </c:valAx>
    </c:plotArea>
    <c:legend>
      <c:legendPos val="r"/>
      <c:layout/>
    </c:legend>
    <c:plotVisOnly val="1"/>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style val="2"/>
  <c:chart>
    <c:title>
      <c:tx>
        <c:rich>
          <a:bodyPr/>
          <a:lstStyle/>
          <a:p>
            <a:pPr>
              <a:defRPr sz="1400"/>
            </a:pPr>
            <a:r>
              <a:rPr lang="en-US" sz="1400"/>
              <a:t>Total State &amp; Federal Incarceration </a:t>
            </a:r>
          </a:p>
        </c:rich>
      </c:tx>
      <c:layout/>
    </c:title>
    <c:plotArea>
      <c:layout/>
      <c:lineChart>
        <c:grouping val="standard"/>
        <c:ser>
          <c:idx val="0"/>
          <c:order val="0"/>
          <c:cat>
            <c:numRef>
              <c:f>Sheet1!$V$3:$V$43</c:f>
              <c:numCache>
                <c:formatCode>General</c:formatCode>
                <c:ptCount val="41"/>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numCache>
            </c:numRef>
          </c:cat>
          <c:val>
            <c:numRef>
              <c:f>Sheet1!$S$3:$S$43</c:f>
              <c:numCache>
                <c:formatCode>General</c:formatCode>
                <c:ptCount val="41"/>
                <c:pt idx="0">
                  <c:v>218830.0</c:v>
                </c:pt>
                <c:pt idx="1">
                  <c:v>217283.0</c:v>
                </c:pt>
                <c:pt idx="2">
                  <c:v>214336.0</c:v>
                </c:pt>
                <c:pt idx="3">
                  <c:v>210895.0</c:v>
                </c:pt>
                <c:pt idx="4">
                  <c:v>199654.0</c:v>
                </c:pt>
                <c:pt idx="5">
                  <c:v>194896.0</c:v>
                </c:pt>
                <c:pt idx="6">
                  <c:v>187914.0</c:v>
                </c:pt>
                <c:pt idx="7">
                  <c:v>196007.0</c:v>
                </c:pt>
                <c:pt idx="8">
                  <c:v>196429.0</c:v>
                </c:pt>
                <c:pt idx="9">
                  <c:v>198061.0</c:v>
                </c:pt>
                <c:pt idx="10">
                  <c:v>196092.0</c:v>
                </c:pt>
                <c:pt idx="11">
                  <c:v>204211.0</c:v>
                </c:pt>
                <c:pt idx="12">
                  <c:v>218466.0</c:v>
                </c:pt>
                <c:pt idx="13">
                  <c:v>240593.0</c:v>
                </c:pt>
                <c:pt idx="14">
                  <c:v>262833.0</c:v>
                </c:pt>
                <c:pt idx="15">
                  <c:v>285456.0</c:v>
                </c:pt>
                <c:pt idx="16">
                  <c:v>294396.0</c:v>
                </c:pt>
                <c:pt idx="17">
                  <c:v>301470.0</c:v>
                </c:pt>
                <c:pt idx="18">
                  <c:v>315974.0</c:v>
                </c:pt>
                <c:pt idx="19">
                  <c:v>353673.0</c:v>
                </c:pt>
                <c:pt idx="20">
                  <c:v>395516.0</c:v>
                </c:pt>
                <c:pt idx="21">
                  <c:v>419346.0</c:v>
                </c:pt>
                <c:pt idx="22">
                  <c:v>443398.0</c:v>
                </c:pt>
                <c:pt idx="23">
                  <c:v>480568.0</c:v>
                </c:pt>
                <c:pt idx="24">
                  <c:v>522084.0</c:v>
                </c:pt>
                <c:pt idx="25">
                  <c:v>560812.0</c:v>
                </c:pt>
                <c:pt idx="26">
                  <c:v>603732.0</c:v>
                </c:pt>
                <c:pt idx="27">
                  <c:v>680907.0</c:v>
                </c:pt>
                <c:pt idx="28">
                  <c:v>739980.0</c:v>
                </c:pt>
                <c:pt idx="29">
                  <c:v>789610.0</c:v>
                </c:pt>
                <c:pt idx="30">
                  <c:v>846277.0</c:v>
                </c:pt>
                <c:pt idx="31">
                  <c:v>932074.0</c:v>
                </c:pt>
                <c:pt idx="32">
                  <c:v>1.016691E6</c:v>
                </c:pt>
                <c:pt idx="33">
                  <c:v>1.085022E6</c:v>
                </c:pt>
                <c:pt idx="34">
                  <c:v>1.137722E6</c:v>
                </c:pt>
                <c:pt idx="35">
                  <c:v>1.194581E6</c:v>
                </c:pt>
                <c:pt idx="36">
                  <c:v>1.245402E6</c:v>
                </c:pt>
                <c:pt idx="37">
                  <c:v>1.304074E6</c:v>
                </c:pt>
                <c:pt idx="38">
                  <c:v>1.331278E6</c:v>
                </c:pt>
                <c:pt idx="39">
                  <c:v>1.345217E6</c:v>
                </c:pt>
                <c:pt idx="40">
                  <c:v>1.38037E6</c:v>
                </c:pt>
              </c:numCache>
            </c:numRef>
          </c:val>
        </c:ser>
        <c:marker val="1"/>
        <c:axId val="639520312"/>
        <c:axId val="639519112"/>
      </c:lineChart>
      <c:catAx>
        <c:axId val="639520312"/>
        <c:scaling>
          <c:orientation val="minMax"/>
        </c:scaling>
        <c:axPos val="b"/>
        <c:numFmt formatCode="General" sourceLinked="1"/>
        <c:tickLblPos val="nextTo"/>
        <c:crossAx val="639519112"/>
        <c:crosses val="autoZero"/>
        <c:auto val="1"/>
        <c:lblAlgn val="ctr"/>
        <c:lblOffset val="100"/>
      </c:catAx>
      <c:valAx>
        <c:axId val="639519112"/>
        <c:scaling>
          <c:orientation val="minMax"/>
        </c:scaling>
        <c:axPos val="l"/>
        <c:majorGridlines/>
        <c:numFmt formatCode="General" sourceLinked="1"/>
        <c:tickLblPos val="nextTo"/>
        <c:crossAx val="639520312"/>
        <c:crosses val="autoZero"/>
        <c:crossBetween val="between"/>
      </c:valAx>
    </c:plotArea>
    <c:legend>
      <c:legendPos val="r"/>
      <c:layout/>
    </c:legend>
    <c:plotVisOnly val="1"/>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style val="2"/>
  <c:chart>
    <c:title>
      <c:tx>
        <c:rich>
          <a:bodyPr/>
          <a:lstStyle/>
          <a:p>
            <a:pPr>
              <a:defRPr sz="1400"/>
            </a:pPr>
            <a:r>
              <a:rPr lang="en-US" sz="1400"/>
              <a:t>Welfare Spending &amp; Incarceration</a:t>
            </a:r>
          </a:p>
        </c:rich>
      </c:tx>
      <c:layout/>
    </c:title>
    <c:plotArea>
      <c:layout/>
      <c:lineChart>
        <c:grouping val="standard"/>
        <c:ser>
          <c:idx val="0"/>
          <c:order val="0"/>
          <c:tx>
            <c:strRef>
              <c:f>Sheet1!$R$2</c:f>
              <c:strCache>
                <c:ptCount val="1"/>
                <c:pt idx="0">
                  <c:v>Total SI &amp; Welfare Spending (in billions 2007 $)</c:v>
                </c:pt>
              </c:strCache>
            </c:strRef>
          </c:tx>
          <c:cat>
            <c:numRef>
              <c:f>Sheet1!$V$3:$V$50</c:f>
              <c:numCache>
                <c:formatCode>General</c:formatCode>
                <c:ptCount val="48"/>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numCache>
            </c:numRef>
          </c:cat>
          <c:val>
            <c:numRef>
              <c:f>Sheet1!$R$3:$R$50</c:f>
              <c:numCache>
                <c:formatCode>0.0000</c:formatCode>
                <c:ptCount val="48"/>
                <c:pt idx="0">
                  <c:v>150.3082191780822</c:v>
                </c:pt>
                <c:pt idx="1">
                  <c:v>154.668918918919</c:v>
                </c:pt>
                <c:pt idx="2">
                  <c:v>158.4666666666666</c:v>
                </c:pt>
                <c:pt idx="3">
                  <c:v>167.5723684210527</c:v>
                </c:pt>
                <c:pt idx="4">
                  <c:v>194.576282051282</c:v>
                </c:pt>
                <c:pt idx="5">
                  <c:v>229.7031055900621</c:v>
                </c:pt>
                <c:pt idx="6">
                  <c:v>256.6559523809523</c:v>
                </c:pt>
                <c:pt idx="7">
                  <c:v>271.3118644067796</c:v>
                </c:pt>
                <c:pt idx="8">
                  <c:v>325.5836470588235</c:v>
                </c:pt>
                <c:pt idx="9">
                  <c:v>380.9621282051281</c:v>
                </c:pt>
                <c:pt idx="10">
                  <c:v>421.2473267326733</c:v>
                </c:pt>
                <c:pt idx="11">
                  <c:v>458.4181775700934</c:v>
                </c:pt>
                <c:pt idx="12">
                  <c:v>480.6861260504202</c:v>
                </c:pt>
                <c:pt idx="13">
                  <c:v>546.0819613899614</c:v>
                </c:pt>
                <c:pt idx="14">
                  <c:v>602.7661386861313</c:v>
                </c:pt>
                <c:pt idx="15">
                  <c:v>609.4605890410959</c:v>
                </c:pt>
                <c:pt idx="16">
                  <c:v>609.4718980891718</c:v>
                </c:pt>
                <c:pt idx="17">
                  <c:v>616.1375714285713</c:v>
                </c:pt>
                <c:pt idx="18">
                  <c:v>646.467055415617</c:v>
                </c:pt>
                <c:pt idx="19">
                  <c:v>678.2399269406392</c:v>
                </c:pt>
                <c:pt idx="20">
                  <c:v>704.1908817204301</c:v>
                </c:pt>
                <c:pt idx="21">
                  <c:v>752.7204166666667</c:v>
                </c:pt>
                <c:pt idx="22">
                  <c:v>741.3447864271456</c:v>
                </c:pt>
                <c:pt idx="23">
                  <c:v>760.4280077071291</c:v>
                </c:pt>
                <c:pt idx="24">
                  <c:v>792.8215803402645</c:v>
                </c:pt>
                <c:pt idx="25">
                  <c:v>809.3180291970801</c:v>
                </c:pt>
                <c:pt idx="26">
                  <c:v>833.3189246935202</c:v>
                </c:pt>
                <c:pt idx="27">
                  <c:v>862.4032775919734</c:v>
                </c:pt>
                <c:pt idx="28">
                  <c:v>903.9118730158727</c:v>
                </c:pt>
                <c:pt idx="29">
                  <c:v>983.2472359208527</c:v>
                </c:pt>
                <c:pt idx="30">
                  <c:v>1067.796571639586</c:v>
                </c:pt>
                <c:pt idx="31">
                  <c:v>1111.320384505022</c:v>
                </c:pt>
                <c:pt idx="32">
                  <c:v>1155.724594405594</c:v>
                </c:pt>
                <c:pt idx="33">
                  <c:v>1187.502</c:v>
                </c:pt>
                <c:pt idx="34">
                  <c:v>1202.265499339498</c:v>
                </c:pt>
                <c:pt idx="35">
                  <c:v>1216.007051679586</c:v>
                </c:pt>
                <c:pt idx="36">
                  <c:v>1224.7178956743</c:v>
                </c:pt>
                <c:pt idx="37">
                  <c:v>1238.018507462687</c:v>
                </c:pt>
                <c:pt idx="38">
                  <c:v>1266.346226233453</c:v>
                </c:pt>
                <c:pt idx="39">
                  <c:v>1329.730285714286</c:v>
                </c:pt>
                <c:pt idx="40">
                  <c:v>1426.956677419355</c:v>
                </c:pt>
                <c:pt idx="41">
                  <c:v>1469.76465276212</c:v>
                </c:pt>
                <c:pt idx="42">
                  <c:v>1506.595107574094</c:v>
                </c:pt>
                <c:pt idx="43">
                  <c:v>1550.307040339702</c:v>
                </c:pt>
                <c:pt idx="44">
                  <c:v>1591.494971193416</c:v>
                </c:pt>
                <c:pt idx="45">
                  <c:v>1630.339171</c:v>
                </c:pt>
                <c:pt idx="46">
                  <c:v>1674.744580924855</c:v>
                </c:pt>
                <c:pt idx="47">
                  <c:v>1894.98230531401</c:v>
                </c:pt>
              </c:numCache>
            </c:numRef>
          </c:val>
        </c:ser>
        <c:ser>
          <c:idx val="1"/>
          <c:order val="1"/>
          <c:tx>
            <c:strRef>
              <c:f>Sheet1!$T$2</c:f>
              <c:strCache>
                <c:ptCount val="1"/>
                <c:pt idx="0">
                  <c:v>Total state &amp; federal prisoners (/1000)</c:v>
                </c:pt>
              </c:strCache>
            </c:strRef>
          </c:tx>
          <c:cat>
            <c:numRef>
              <c:f>Sheet1!$V$3:$V$50</c:f>
              <c:numCache>
                <c:formatCode>General</c:formatCode>
                <c:ptCount val="48"/>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numCache>
            </c:numRef>
          </c:cat>
          <c:val>
            <c:numRef>
              <c:f>Sheet1!$T$3:$T$43</c:f>
              <c:numCache>
                <c:formatCode>General</c:formatCode>
                <c:ptCount val="41"/>
                <c:pt idx="0">
                  <c:v>218.83</c:v>
                </c:pt>
                <c:pt idx="1">
                  <c:v>217.283</c:v>
                </c:pt>
                <c:pt idx="2">
                  <c:v>214.336</c:v>
                </c:pt>
                <c:pt idx="3">
                  <c:v>210.895</c:v>
                </c:pt>
                <c:pt idx="4">
                  <c:v>199.654</c:v>
                </c:pt>
                <c:pt idx="5">
                  <c:v>194.896</c:v>
                </c:pt>
                <c:pt idx="6">
                  <c:v>187.914</c:v>
                </c:pt>
                <c:pt idx="7">
                  <c:v>196.007</c:v>
                </c:pt>
                <c:pt idx="8">
                  <c:v>196.429</c:v>
                </c:pt>
                <c:pt idx="9">
                  <c:v>198.061</c:v>
                </c:pt>
                <c:pt idx="10">
                  <c:v>196.092</c:v>
                </c:pt>
                <c:pt idx="11">
                  <c:v>204.211</c:v>
                </c:pt>
                <c:pt idx="12">
                  <c:v>218.466</c:v>
                </c:pt>
                <c:pt idx="13">
                  <c:v>240.593</c:v>
                </c:pt>
                <c:pt idx="14">
                  <c:v>262.833</c:v>
                </c:pt>
                <c:pt idx="15">
                  <c:v>285.456</c:v>
                </c:pt>
                <c:pt idx="16">
                  <c:v>294.396</c:v>
                </c:pt>
                <c:pt idx="17">
                  <c:v>301.47</c:v>
                </c:pt>
                <c:pt idx="18">
                  <c:v>315.974</c:v>
                </c:pt>
                <c:pt idx="19">
                  <c:v>353.673</c:v>
                </c:pt>
                <c:pt idx="20">
                  <c:v>395.516</c:v>
                </c:pt>
                <c:pt idx="21">
                  <c:v>419.346</c:v>
                </c:pt>
                <c:pt idx="22">
                  <c:v>443.398</c:v>
                </c:pt>
                <c:pt idx="23">
                  <c:v>480.568</c:v>
                </c:pt>
                <c:pt idx="24">
                  <c:v>522.084</c:v>
                </c:pt>
                <c:pt idx="25">
                  <c:v>560.812</c:v>
                </c:pt>
                <c:pt idx="26">
                  <c:v>603.732</c:v>
                </c:pt>
                <c:pt idx="27">
                  <c:v>680.907</c:v>
                </c:pt>
                <c:pt idx="28">
                  <c:v>739.98</c:v>
                </c:pt>
                <c:pt idx="29">
                  <c:v>789.61</c:v>
                </c:pt>
                <c:pt idx="30">
                  <c:v>846.277</c:v>
                </c:pt>
                <c:pt idx="31">
                  <c:v>932.074</c:v>
                </c:pt>
                <c:pt idx="32">
                  <c:v>1016.691</c:v>
                </c:pt>
                <c:pt idx="33">
                  <c:v>1085.022</c:v>
                </c:pt>
                <c:pt idx="34">
                  <c:v>1137.722</c:v>
                </c:pt>
                <c:pt idx="35">
                  <c:v>1194.581</c:v>
                </c:pt>
                <c:pt idx="36">
                  <c:v>1245.402</c:v>
                </c:pt>
                <c:pt idx="37">
                  <c:v>1304.074</c:v>
                </c:pt>
                <c:pt idx="38">
                  <c:v>1331.278</c:v>
                </c:pt>
                <c:pt idx="39">
                  <c:v>1345.217</c:v>
                </c:pt>
                <c:pt idx="40">
                  <c:v>1380.37</c:v>
                </c:pt>
              </c:numCache>
            </c:numRef>
          </c:val>
        </c:ser>
        <c:marker val="1"/>
        <c:axId val="603074904"/>
        <c:axId val="603100760"/>
      </c:lineChart>
      <c:catAx>
        <c:axId val="603074904"/>
        <c:scaling>
          <c:orientation val="minMax"/>
        </c:scaling>
        <c:axPos val="b"/>
        <c:numFmt formatCode="General" sourceLinked="1"/>
        <c:tickLblPos val="nextTo"/>
        <c:crossAx val="603100760"/>
        <c:crosses val="autoZero"/>
        <c:auto val="1"/>
        <c:lblAlgn val="ctr"/>
        <c:lblOffset val="100"/>
      </c:catAx>
      <c:valAx>
        <c:axId val="603100760"/>
        <c:scaling>
          <c:orientation val="minMax"/>
        </c:scaling>
        <c:axPos val="l"/>
        <c:majorGridlines/>
        <c:numFmt formatCode="0.0000" sourceLinked="1"/>
        <c:tickLblPos val="nextTo"/>
        <c:crossAx val="603074904"/>
        <c:crosses val="autoZero"/>
        <c:crossBetween val="between"/>
      </c:valAx>
    </c:plotArea>
    <c:legend>
      <c:legendPos val="r"/>
      <c:layout/>
    </c:legend>
    <c:plotVisOnly val="1"/>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style val="2"/>
  <c:chart>
    <c:title>
      <c:tx>
        <c:rich>
          <a:bodyPr/>
          <a:lstStyle/>
          <a:p>
            <a:pPr>
              <a:defRPr sz="1400"/>
            </a:pPr>
            <a:r>
              <a:rPr lang="en-US" sz="1400"/>
              <a:t>Anti-Poverty Spending &amp; Incarceration Rate</a:t>
            </a:r>
          </a:p>
        </c:rich>
      </c:tx>
      <c:layout/>
    </c:title>
    <c:plotArea>
      <c:layout/>
      <c:lineChart>
        <c:grouping val="standard"/>
        <c:ser>
          <c:idx val="0"/>
          <c:order val="0"/>
          <c:tx>
            <c:strRef>
              <c:f>Sheet1!$Q$2</c:f>
              <c:strCache>
                <c:ptCount val="1"/>
                <c:pt idx="0">
                  <c:v>Total Means Tested $ (billions 2007 $)</c:v>
                </c:pt>
              </c:strCache>
            </c:strRef>
          </c:tx>
          <c:cat>
            <c:numRef>
              <c:f>Sheet1!$V$3:$V$50</c:f>
              <c:numCache>
                <c:formatCode>General</c:formatCode>
                <c:ptCount val="48"/>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numCache>
            </c:numRef>
          </c:cat>
          <c:val>
            <c:numRef>
              <c:f>Sheet1!$Q$3:$Q$50</c:f>
              <c:numCache>
                <c:formatCode>0.0000</c:formatCode>
                <c:ptCount val="48"/>
                <c:pt idx="0">
                  <c:v>17.0958904109589</c:v>
                </c:pt>
                <c:pt idx="1">
                  <c:v>18.60810810810811</c:v>
                </c:pt>
                <c:pt idx="2">
                  <c:v>19.51333333333333</c:v>
                </c:pt>
                <c:pt idx="3">
                  <c:v>19.77631578947368</c:v>
                </c:pt>
                <c:pt idx="4">
                  <c:v>28.84551282051282</c:v>
                </c:pt>
                <c:pt idx="5">
                  <c:v>40.16894409937884</c:v>
                </c:pt>
                <c:pt idx="6">
                  <c:v>43.58452380952376</c:v>
                </c:pt>
                <c:pt idx="7">
                  <c:v>52.53785310734464</c:v>
                </c:pt>
                <c:pt idx="8">
                  <c:v>81.52482352941174</c:v>
                </c:pt>
                <c:pt idx="9">
                  <c:v>99.73533333333332</c:v>
                </c:pt>
                <c:pt idx="10">
                  <c:v>115.6204158415842</c:v>
                </c:pt>
                <c:pt idx="11">
                  <c:v>121.3317102803738</c:v>
                </c:pt>
                <c:pt idx="12">
                  <c:v>130.2932100840336</c:v>
                </c:pt>
                <c:pt idx="13">
                  <c:v>150.3780579150579</c:v>
                </c:pt>
                <c:pt idx="14">
                  <c:v>159.9486569343066</c:v>
                </c:pt>
                <c:pt idx="15">
                  <c:v>163.1802191780822</c:v>
                </c:pt>
                <c:pt idx="16">
                  <c:v>163.5304458598726</c:v>
                </c:pt>
                <c:pt idx="17">
                  <c:v>167.5877142857143</c:v>
                </c:pt>
                <c:pt idx="18">
                  <c:v>172.8707884130982</c:v>
                </c:pt>
                <c:pt idx="19">
                  <c:v>178.8750639269406</c:v>
                </c:pt>
                <c:pt idx="20">
                  <c:v>173.6508602150538</c:v>
                </c:pt>
                <c:pt idx="21">
                  <c:v>183.4688333333333</c:v>
                </c:pt>
                <c:pt idx="22">
                  <c:v>185.915373253493</c:v>
                </c:pt>
                <c:pt idx="23">
                  <c:v>190.6256859344894</c:v>
                </c:pt>
                <c:pt idx="24">
                  <c:v>199.1341701323251</c:v>
                </c:pt>
                <c:pt idx="25">
                  <c:v>207.8214890510949</c:v>
                </c:pt>
                <c:pt idx="26">
                  <c:v>219.8463467600701</c:v>
                </c:pt>
                <c:pt idx="27">
                  <c:v>227.426662207358</c:v>
                </c:pt>
                <c:pt idx="28">
                  <c:v>249.227222222222</c:v>
                </c:pt>
                <c:pt idx="29">
                  <c:v>289.041668188737</c:v>
                </c:pt>
                <c:pt idx="30">
                  <c:v>323.460067946824</c:v>
                </c:pt>
                <c:pt idx="31">
                  <c:v>349.756018651363</c:v>
                </c:pt>
                <c:pt idx="32">
                  <c:v>380.0656083916081</c:v>
                </c:pt>
                <c:pt idx="33">
                  <c:v>397.859156462585</c:v>
                </c:pt>
                <c:pt idx="34">
                  <c:v>395.6751730515189</c:v>
                </c:pt>
                <c:pt idx="35">
                  <c:v>395.829953488372</c:v>
                </c:pt>
                <c:pt idx="36">
                  <c:v>400.7147913486</c:v>
                </c:pt>
                <c:pt idx="37">
                  <c:v>408.872273631841</c:v>
                </c:pt>
                <c:pt idx="38">
                  <c:v>422.989707581227</c:v>
                </c:pt>
                <c:pt idx="39">
                  <c:v>442.2348922716631</c:v>
                </c:pt>
                <c:pt idx="40">
                  <c:v>479.747677419355</c:v>
                </c:pt>
                <c:pt idx="41">
                  <c:v>499.047138669673</c:v>
                </c:pt>
                <c:pt idx="42">
                  <c:v>517.4606399560918</c:v>
                </c:pt>
                <c:pt idx="43">
                  <c:v>532.3293609341822</c:v>
                </c:pt>
                <c:pt idx="44">
                  <c:v>519.3581399176956</c:v>
                </c:pt>
                <c:pt idx="45">
                  <c:v>525.477171</c:v>
                </c:pt>
                <c:pt idx="46">
                  <c:v>536.129937379576</c:v>
                </c:pt>
                <c:pt idx="47">
                  <c:v>600.89921352657</c:v>
                </c:pt>
              </c:numCache>
            </c:numRef>
          </c:val>
        </c:ser>
        <c:ser>
          <c:idx val="1"/>
          <c:order val="1"/>
          <c:tx>
            <c:strRef>
              <c:f>Sheet1!$U$2</c:f>
              <c:strCache>
                <c:ptCount val="1"/>
                <c:pt idx="0">
                  <c:v>Rate of state &amp; federal prisoners (per 100,000 adult population)</c:v>
                </c:pt>
              </c:strCache>
            </c:strRef>
          </c:tx>
          <c:cat>
            <c:numRef>
              <c:f>Sheet1!$V$3:$V$50</c:f>
              <c:numCache>
                <c:formatCode>General</c:formatCode>
                <c:ptCount val="48"/>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numCache>
            </c:numRef>
          </c:cat>
          <c:val>
            <c:numRef>
              <c:f>Sheet1!$U$3:$U$43</c:f>
              <c:numCache>
                <c:formatCode>General</c:formatCode>
                <c:ptCount val="41"/>
                <c:pt idx="0">
                  <c:v>117.0</c:v>
                </c:pt>
                <c:pt idx="1">
                  <c:v>114.0</c:v>
                </c:pt>
                <c:pt idx="2">
                  <c:v>111.0</c:v>
                </c:pt>
                <c:pt idx="3">
                  <c:v>108.0</c:v>
                </c:pt>
                <c:pt idx="4">
                  <c:v>102.0</c:v>
                </c:pt>
                <c:pt idx="5">
                  <c:v>98.0</c:v>
                </c:pt>
                <c:pt idx="6">
                  <c:v>94.0</c:v>
                </c:pt>
                <c:pt idx="7">
                  <c:v>97.0</c:v>
                </c:pt>
                <c:pt idx="8">
                  <c:v>96.0</c:v>
                </c:pt>
                <c:pt idx="9">
                  <c:v>95.0</c:v>
                </c:pt>
                <c:pt idx="10">
                  <c:v>93.0</c:v>
                </c:pt>
                <c:pt idx="11">
                  <c:v>96.0</c:v>
                </c:pt>
                <c:pt idx="12">
                  <c:v>102.0</c:v>
                </c:pt>
                <c:pt idx="13">
                  <c:v>111.0</c:v>
                </c:pt>
                <c:pt idx="14">
                  <c:v>120.0</c:v>
                </c:pt>
                <c:pt idx="15">
                  <c:v>129.0</c:v>
                </c:pt>
                <c:pt idx="16">
                  <c:v>132.0</c:v>
                </c:pt>
                <c:pt idx="17">
                  <c:v>133.0</c:v>
                </c:pt>
                <c:pt idx="18">
                  <c:v>139.0</c:v>
                </c:pt>
                <c:pt idx="19">
                  <c:v>154.0</c:v>
                </c:pt>
                <c:pt idx="20">
                  <c:v>171.0</c:v>
                </c:pt>
                <c:pt idx="21">
                  <c:v>179.0</c:v>
                </c:pt>
                <c:pt idx="22">
                  <c:v>188.0</c:v>
                </c:pt>
                <c:pt idx="23">
                  <c:v>202.0</c:v>
                </c:pt>
                <c:pt idx="24">
                  <c:v>217.0</c:v>
                </c:pt>
                <c:pt idx="25">
                  <c:v>231.0</c:v>
                </c:pt>
                <c:pt idx="26">
                  <c:v>247.0</c:v>
                </c:pt>
                <c:pt idx="27">
                  <c:v>276.0</c:v>
                </c:pt>
                <c:pt idx="28">
                  <c:v>297.0</c:v>
                </c:pt>
                <c:pt idx="29">
                  <c:v>313.0</c:v>
                </c:pt>
                <c:pt idx="30">
                  <c:v>332.0</c:v>
                </c:pt>
                <c:pt idx="31">
                  <c:v>359.0</c:v>
                </c:pt>
                <c:pt idx="32">
                  <c:v>389.0</c:v>
                </c:pt>
                <c:pt idx="33">
                  <c:v>411.0</c:v>
                </c:pt>
                <c:pt idx="34">
                  <c:v>427.0</c:v>
                </c:pt>
                <c:pt idx="35">
                  <c:v>444.0</c:v>
                </c:pt>
                <c:pt idx="36">
                  <c:v>461.0</c:v>
                </c:pt>
                <c:pt idx="37">
                  <c:v>463.0</c:v>
                </c:pt>
                <c:pt idx="38">
                  <c:v>469.0</c:v>
                </c:pt>
                <c:pt idx="39">
                  <c:v>470.0</c:v>
                </c:pt>
                <c:pt idx="40">
                  <c:v>476.0</c:v>
                </c:pt>
              </c:numCache>
            </c:numRef>
          </c:val>
        </c:ser>
        <c:marker val="1"/>
        <c:axId val="528892184"/>
        <c:axId val="638982568"/>
      </c:lineChart>
      <c:catAx>
        <c:axId val="528892184"/>
        <c:scaling>
          <c:orientation val="minMax"/>
        </c:scaling>
        <c:axPos val="b"/>
        <c:numFmt formatCode="General" sourceLinked="1"/>
        <c:tickLblPos val="nextTo"/>
        <c:crossAx val="638982568"/>
        <c:crosses val="autoZero"/>
        <c:auto val="1"/>
        <c:lblAlgn val="ctr"/>
        <c:lblOffset val="100"/>
      </c:catAx>
      <c:valAx>
        <c:axId val="638982568"/>
        <c:scaling>
          <c:orientation val="minMax"/>
        </c:scaling>
        <c:axPos val="l"/>
        <c:majorGridlines/>
        <c:numFmt formatCode="0.0000" sourceLinked="1"/>
        <c:tickLblPos val="nextTo"/>
        <c:crossAx val="528892184"/>
        <c:crosses val="autoZero"/>
        <c:crossBetween val="between"/>
      </c:valAx>
    </c:plotArea>
    <c:legend>
      <c:legendPos val="r"/>
      <c:layout/>
    </c:legend>
    <c:plotVisOnly val="1"/>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143933</xdr:colOff>
      <xdr:row>59</xdr:row>
      <xdr:rowOff>50800</xdr:rowOff>
    </xdr:from>
    <xdr:to>
      <xdr:col>7</xdr:col>
      <xdr:colOff>474133</xdr:colOff>
      <xdr:row>79</xdr:row>
      <xdr:rowOff>152402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135465</xdr:colOff>
      <xdr:row>60</xdr:row>
      <xdr:rowOff>76199</xdr:rowOff>
    </xdr:from>
    <xdr:to>
      <xdr:col>15</xdr:col>
      <xdr:colOff>762000</xdr:colOff>
      <xdr:row>79</xdr:row>
      <xdr:rowOff>126999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82</xdr:row>
      <xdr:rowOff>118532</xdr:rowOff>
    </xdr:from>
    <xdr:to>
      <xdr:col>8</xdr:col>
      <xdr:colOff>76200</xdr:colOff>
      <xdr:row>105</xdr:row>
      <xdr:rowOff>33865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855132</xdr:colOff>
      <xdr:row>82</xdr:row>
      <xdr:rowOff>84667</xdr:rowOff>
    </xdr:from>
    <xdr:to>
      <xdr:col>16</xdr:col>
      <xdr:colOff>1286933</xdr:colOff>
      <xdr:row>104</xdr:row>
      <xdr:rowOff>110067</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Y59"/>
  <sheetViews>
    <sheetView tabSelected="1" topLeftCell="H1" zoomScale="150" workbookViewId="0">
      <selection activeCell="R3" sqref="R3"/>
    </sheetView>
  </sheetViews>
  <sheetFormatPr baseColWidth="10" defaultRowHeight="13"/>
  <cols>
    <col min="1" max="1" width="12.28515625" customWidth="1"/>
    <col min="2" max="2" width="8.42578125" customWidth="1"/>
    <col min="3" max="3" width="9.42578125" customWidth="1"/>
    <col min="4" max="4" width="7.85546875" customWidth="1"/>
    <col min="5" max="5" width="14" customWidth="1"/>
    <col min="6" max="6" width="11.28515625" customWidth="1"/>
    <col min="7" max="7" width="17" customWidth="1"/>
    <col min="9" max="9" width="11.85546875" customWidth="1"/>
    <col min="10" max="10" width="12.42578125" customWidth="1"/>
    <col min="17" max="18" width="19.140625" customWidth="1"/>
    <col min="19" max="21" width="20.42578125" customWidth="1"/>
  </cols>
  <sheetData>
    <row r="1" spans="1:25">
      <c r="A1" s="44" t="s">
        <v>52</v>
      </c>
      <c r="B1" s="44"/>
      <c r="C1" s="44"/>
      <c r="D1" s="44"/>
      <c r="E1" s="44"/>
      <c r="F1" s="44"/>
      <c r="G1" s="2"/>
      <c r="H1" s="44" t="s">
        <v>26</v>
      </c>
      <c r="I1" s="45"/>
      <c r="J1" s="45"/>
      <c r="K1" s="45"/>
      <c r="L1" s="45"/>
      <c r="M1" s="45"/>
      <c r="N1" s="45"/>
      <c r="O1" s="45"/>
      <c r="P1" s="45"/>
      <c r="Q1" s="1"/>
      <c r="R1" s="6"/>
    </row>
    <row r="2" spans="1:25">
      <c r="A2" t="s">
        <v>32</v>
      </c>
      <c r="B2" t="s">
        <v>33</v>
      </c>
      <c r="C2" t="s">
        <v>34</v>
      </c>
      <c r="D2" t="s">
        <v>76</v>
      </c>
      <c r="E2" t="s">
        <v>35</v>
      </c>
      <c r="F2" s="6" t="s">
        <v>77</v>
      </c>
      <c r="G2" s="30" t="s">
        <v>85</v>
      </c>
      <c r="H2" s="3" t="s">
        <v>36</v>
      </c>
      <c r="I2" s="3" t="s">
        <v>21</v>
      </c>
      <c r="J2" s="3" t="s">
        <v>38</v>
      </c>
      <c r="K2" s="3" t="s">
        <v>39</v>
      </c>
      <c r="L2" s="3" t="s">
        <v>40</v>
      </c>
      <c r="M2" s="3" t="s">
        <v>41</v>
      </c>
      <c r="N2" s="3" t="s">
        <v>42</v>
      </c>
      <c r="O2" s="3" t="s">
        <v>43</v>
      </c>
      <c r="P2" s="3" t="s">
        <v>44</v>
      </c>
      <c r="Q2" s="30" t="s">
        <v>4</v>
      </c>
      <c r="R2" s="3" t="s">
        <v>5</v>
      </c>
      <c r="S2" t="s">
        <v>0</v>
      </c>
      <c r="T2" t="s">
        <v>1</v>
      </c>
      <c r="U2" t="s">
        <v>2</v>
      </c>
      <c r="V2" t="s">
        <v>32</v>
      </c>
    </row>
    <row r="3" spans="1:25">
      <c r="A3">
        <v>1962</v>
      </c>
      <c r="B3" s="26">
        <v>91.479452054794521</v>
      </c>
      <c r="C3" t="s">
        <v>90</v>
      </c>
      <c r="D3">
        <v>23.965753424657535</v>
      </c>
      <c r="E3">
        <v>10.198630136986303</v>
      </c>
      <c r="F3" s="6">
        <v>7.5684931506849322</v>
      </c>
      <c r="G3" s="52">
        <f>B3+D3+E3+F3</f>
        <v>133.2123287671233</v>
      </c>
      <c r="H3" t="s">
        <v>90</v>
      </c>
      <c r="I3" t="s">
        <v>22</v>
      </c>
      <c r="J3">
        <v>15.952054794520549</v>
      </c>
      <c r="K3" t="s">
        <v>88</v>
      </c>
      <c r="L3" t="s">
        <v>91</v>
      </c>
      <c r="M3">
        <v>1.1438356164383563</v>
      </c>
      <c r="O3" t="s">
        <v>88</v>
      </c>
      <c r="P3" t="s">
        <v>90</v>
      </c>
      <c r="Q3" s="52">
        <f>J3+M3</f>
        <v>17.095890410958905</v>
      </c>
      <c r="R3" s="53">
        <f>G3+Q3</f>
        <v>150.3082191780822</v>
      </c>
      <c r="S3">
        <v>218830</v>
      </c>
      <c r="T3">
        <f>S3/Y3</f>
        <v>218.83</v>
      </c>
      <c r="U3">
        <v>117</v>
      </c>
      <c r="V3">
        <v>1962</v>
      </c>
      <c r="Y3">
        <v>1000</v>
      </c>
    </row>
    <row r="4" spans="1:25">
      <c r="A4">
        <v>1963</v>
      </c>
      <c r="B4" s="26">
        <v>96.060810810810821</v>
      </c>
      <c r="C4" t="s">
        <v>90</v>
      </c>
      <c r="D4">
        <v>21.128378378378379</v>
      </c>
      <c r="E4">
        <v>10.695945945945946</v>
      </c>
      <c r="F4" s="6">
        <v>8.1756756756756754</v>
      </c>
      <c r="G4" s="52">
        <f t="shared" ref="G4:G6" si="0">B4+D4+E4+F4</f>
        <v>136.06081081081081</v>
      </c>
      <c r="H4" t="s">
        <v>90</v>
      </c>
      <c r="I4" t="s">
        <v>22</v>
      </c>
      <c r="J4">
        <v>17.378378378378379</v>
      </c>
      <c r="K4" t="s">
        <v>88</v>
      </c>
      <c r="L4" t="s">
        <v>91</v>
      </c>
      <c r="M4">
        <v>1.2297297297297298</v>
      </c>
      <c r="O4" t="s">
        <v>88</v>
      </c>
      <c r="P4" t="s">
        <v>90</v>
      </c>
      <c r="Q4" s="52">
        <f t="shared" ref="Q4:Q6" si="1">J4+M4</f>
        <v>18.608108108108109</v>
      </c>
      <c r="R4" s="53">
        <f t="shared" ref="R4:R50" si="2">G4+Q4</f>
        <v>154.66891891891891</v>
      </c>
      <c r="S4">
        <v>217283</v>
      </c>
      <c r="T4">
        <f t="shared" ref="T4:T43" si="3">S4/Y4</f>
        <v>217.28299999999999</v>
      </c>
      <c r="U4">
        <v>114</v>
      </c>
      <c r="V4">
        <v>1963</v>
      </c>
      <c r="Y4">
        <v>1000</v>
      </c>
    </row>
    <row r="5" spans="1:25">
      <c r="A5">
        <v>1964</v>
      </c>
      <c r="B5" s="26">
        <v>99.426666666666662</v>
      </c>
      <c r="C5" t="s">
        <v>90</v>
      </c>
      <c r="D5">
        <v>19.413333333333334</v>
      </c>
      <c r="E5">
        <v>11.386666666666667</v>
      </c>
      <c r="F5" s="6">
        <v>8.7266666666666666</v>
      </c>
      <c r="G5" s="52">
        <f t="shared" si="0"/>
        <v>138.95333333333332</v>
      </c>
      <c r="H5" t="s">
        <v>90</v>
      </c>
      <c r="I5" t="s">
        <v>22</v>
      </c>
      <c r="J5">
        <v>18.226666666666667</v>
      </c>
      <c r="K5" t="s">
        <v>88</v>
      </c>
      <c r="L5" t="s">
        <v>91</v>
      </c>
      <c r="M5">
        <v>1.2866666666666668</v>
      </c>
      <c r="O5" t="s">
        <v>88</v>
      </c>
      <c r="P5" t="s">
        <v>90</v>
      </c>
      <c r="Q5" s="52">
        <f t="shared" si="1"/>
        <v>19.513333333333332</v>
      </c>
      <c r="R5" s="53">
        <f t="shared" si="2"/>
        <v>158.46666666666664</v>
      </c>
      <c r="S5">
        <v>214336</v>
      </c>
      <c r="T5">
        <f t="shared" si="3"/>
        <v>214.33600000000001</v>
      </c>
      <c r="U5">
        <v>111</v>
      </c>
      <c r="V5">
        <v>1964</v>
      </c>
      <c r="Y5">
        <v>1000</v>
      </c>
    </row>
    <row r="6" spans="1:25">
      <c r="A6">
        <v>1965</v>
      </c>
      <c r="B6" s="26">
        <v>110.11184210526315</v>
      </c>
      <c r="C6" t="s">
        <v>90</v>
      </c>
      <c r="D6">
        <v>15.407894736842106</v>
      </c>
      <c r="E6">
        <v>11.927631578947368</v>
      </c>
      <c r="F6" s="6">
        <v>10.348684210526315</v>
      </c>
      <c r="G6" s="52">
        <f t="shared" si="0"/>
        <v>147.79605263157896</v>
      </c>
      <c r="H6" t="s">
        <v>90</v>
      </c>
      <c r="I6" t="s">
        <v>22</v>
      </c>
      <c r="J6">
        <v>18.335526315789473</v>
      </c>
      <c r="K6" t="s">
        <v>88</v>
      </c>
      <c r="L6" t="s">
        <v>91</v>
      </c>
      <c r="M6">
        <v>1.4407894736842106</v>
      </c>
      <c r="O6" t="s">
        <v>88</v>
      </c>
      <c r="P6" t="s">
        <v>90</v>
      </c>
      <c r="Q6" s="52">
        <f t="shared" si="1"/>
        <v>19.776315789473685</v>
      </c>
      <c r="R6" s="53">
        <f t="shared" si="2"/>
        <v>167.57236842105266</v>
      </c>
      <c r="S6">
        <v>210895</v>
      </c>
      <c r="T6">
        <f t="shared" si="3"/>
        <v>210.89500000000001</v>
      </c>
      <c r="U6">
        <v>108</v>
      </c>
      <c r="V6">
        <v>1965</v>
      </c>
      <c r="Y6">
        <v>1000</v>
      </c>
    </row>
    <row r="7" spans="1:25">
      <c r="A7">
        <v>1966</v>
      </c>
      <c r="B7" s="26">
        <v>117.09615384615384</v>
      </c>
      <c r="C7">
        <v>11.807692307692308</v>
      </c>
      <c r="D7">
        <v>12.589743589743589</v>
      </c>
      <c r="E7">
        <v>12.820512820512821</v>
      </c>
      <c r="F7" s="6">
        <v>11.416666666666666</v>
      </c>
      <c r="G7" s="52">
        <f t="shared" ref="G3:G49" si="4">B7+C7+D7+E7+F7</f>
        <v>165.73076923076923</v>
      </c>
      <c r="H7" s="35">
        <v>8.3589743589743595</v>
      </c>
      <c r="I7" t="s">
        <v>46</v>
      </c>
      <c r="J7">
        <v>17.679487179487179</v>
      </c>
      <c r="K7" t="s">
        <v>88</v>
      </c>
      <c r="L7" t="s">
        <v>91</v>
      </c>
      <c r="M7">
        <v>1.5320512820512819</v>
      </c>
      <c r="O7" t="s">
        <v>88</v>
      </c>
      <c r="P7">
        <v>1.2749999999999999</v>
      </c>
      <c r="Q7" s="52">
        <f>H7+J7+M7+P7</f>
        <v>28.84551282051282</v>
      </c>
      <c r="R7" s="53">
        <f t="shared" si="2"/>
        <v>194.57628205128205</v>
      </c>
      <c r="S7">
        <v>199654</v>
      </c>
      <c r="T7">
        <f t="shared" si="3"/>
        <v>199.654</v>
      </c>
      <c r="U7">
        <v>102</v>
      </c>
      <c r="V7">
        <v>1966</v>
      </c>
      <c r="Y7">
        <v>1000</v>
      </c>
    </row>
    <row r="8" spans="1:25">
      <c r="A8">
        <v>1967</v>
      </c>
      <c r="B8" s="26">
        <v>120.91925465838509</v>
      </c>
      <c r="C8">
        <v>30.58385093167702</v>
      </c>
      <c r="D8">
        <v>12.385093167701863</v>
      </c>
      <c r="E8">
        <v>13.602484472049689</v>
      </c>
      <c r="F8" s="6">
        <v>12.043478260869565</v>
      </c>
      <c r="G8" s="52">
        <f t="shared" si="4"/>
        <v>189.5341614906832</v>
      </c>
      <c r="H8" s="35">
        <v>19.509316770186299</v>
      </c>
      <c r="I8" t="s">
        <v>47</v>
      </c>
      <c r="J8">
        <v>16.894409937888199</v>
      </c>
      <c r="K8" t="s">
        <v>88</v>
      </c>
      <c r="L8" t="s">
        <v>91</v>
      </c>
      <c r="M8">
        <v>1.5962732919254659</v>
      </c>
      <c r="O8" t="s">
        <v>88</v>
      </c>
      <c r="P8">
        <v>2.1689440993788818</v>
      </c>
      <c r="Q8" s="52">
        <f t="shared" ref="Q8:Q9" si="5">H8+J8+M8+P8</f>
        <v>40.168944099378848</v>
      </c>
      <c r="R8" s="53">
        <f t="shared" si="2"/>
        <v>229.70310559006205</v>
      </c>
      <c r="S8">
        <v>194896</v>
      </c>
      <c r="T8">
        <f t="shared" si="3"/>
        <v>194.89599999999999</v>
      </c>
      <c r="U8">
        <v>98</v>
      </c>
      <c r="V8">
        <v>1967</v>
      </c>
      <c r="Y8">
        <v>1000</v>
      </c>
    </row>
    <row r="9" spans="1:25">
      <c r="A9">
        <v>1968</v>
      </c>
      <c r="B9" s="26">
        <v>134.77380952380952</v>
      </c>
      <c r="C9">
        <v>37.011904761904759</v>
      </c>
      <c r="D9">
        <v>13.488095238095237</v>
      </c>
      <c r="E9">
        <v>14.142857142857141</v>
      </c>
      <c r="F9" s="6">
        <v>13.654761904761903</v>
      </c>
      <c r="G9" s="52">
        <f t="shared" si="4"/>
        <v>213.07142857142856</v>
      </c>
      <c r="H9" s="35">
        <v>21.077380952380899</v>
      </c>
      <c r="I9" t="s">
        <v>48</v>
      </c>
      <c r="J9">
        <v>18.845238095238095</v>
      </c>
      <c r="K9" t="s">
        <v>88</v>
      </c>
      <c r="L9" t="s">
        <v>91</v>
      </c>
      <c r="M9">
        <v>1.7797619047619047</v>
      </c>
      <c r="O9" t="s">
        <v>88</v>
      </c>
      <c r="P9">
        <v>1.8821428571428569</v>
      </c>
      <c r="Q9" s="52">
        <f t="shared" si="5"/>
        <v>43.584523809523759</v>
      </c>
      <c r="R9" s="53">
        <f t="shared" si="2"/>
        <v>256.65595238095233</v>
      </c>
      <c r="S9">
        <v>187914</v>
      </c>
      <c r="T9">
        <f t="shared" si="3"/>
        <v>187.91399999999999</v>
      </c>
      <c r="U9">
        <v>94</v>
      </c>
      <c r="V9">
        <v>1968</v>
      </c>
      <c r="Y9">
        <v>1000</v>
      </c>
    </row>
    <row r="10" spans="1:25">
      <c r="A10">
        <v>1969</v>
      </c>
      <c r="B10" s="26">
        <v>136.77401129943505</v>
      </c>
      <c r="C10">
        <v>39.802259887005654</v>
      </c>
      <c r="D10">
        <v>12.954802259887007</v>
      </c>
      <c r="E10">
        <v>14.881355932203389</v>
      </c>
      <c r="F10" s="6">
        <v>14.361581920903955</v>
      </c>
      <c r="G10" s="52">
        <f t="shared" si="4"/>
        <v>218.77401129943502</v>
      </c>
      <c r="H10" s="35">
        <v>23.581920903954799</v>
      </c>
      <c r="I10" t="s">
        <v>48</v>
      </c>
      <c r="J10">
        <v>20.440677966101696</v>
      </c>
      <c r="K10" t="s">
        <v>88</v>
      </c>
      <c r="L10" s="42">
        <v>1.2926553672316385</v>
      </c>
      <c r="M10">
        <v>2.0451977401129944</v>
      </c>
      <c r="N10">
        <v>3.2909604519774014</v>
      </c>
      <c r="O10" t="s">
        <v>88</v>
      </c>
      <c r="P10">
        <v>1.8864406779661016</v>
      </c>
      <c r="Q10" s="52">
        <f>H10+J10+L10+M10+N10+P10</f>
        <v>52.537853107344638</v>
      </c>
      <c r="R10" s="53">
        <f t="shared" si="2"/>
        <v>271.31186440677965</v>
      </c>
      <c r="S10">
        <v>196007</v>
      </c>
      <c r="T10">
        <f t="shared" si="3"/>
        <v>196.00700000000001</v>
      </c>
      <c r="U10">
        <v>97</v>
      </c>
      <c r="V10">
        <v>1969</v>
      </c>
      <c r="Y10">
        <v>1000</v>
      </c>
    </row>
    <row r="11" spans="1:25">
      <c r="A11">
        <v>1970</v>
      </c>
      <c r="B11" s="26">
        <v>153.98930481283423</v>
      </c>
      <c r="C11">
        <v>41.026737967914436</v>
      </c>
      <c r="D11">
        <v>16.438502673796791</v>
      </c>
      <c r="E11">
        <v>16.203208556149733</v>
      </c>
      <c r="F11" s="6">
        <v>16.401069518716579</v>
      </c>
      <c r="G11" s="52">
        <f t="shared" si="4"/>
        <v>244.0588235294118</v>
      </c>
      <c r="H11" s="35">
        <v>28.288770053475901</v>
      </c>
      <c r="I11" s="3">
        <v>15.706</v>
      </c>
      <c r="J11">
        <v>26.521999999999998</v>
      </c>
      <c r="K11" t="s">
        <v>88</v>
      </c>
      <c r="L11">
        <v>2.9380000000000002</v>
      </c>
      <c r="M11">
        <v>2.6951871657754012</v>
      </c>
      <c r="N11">
        <v>3.6331550802139039</v>
      </c>
      <c r="O11" t="s">
        <v>88</v>
      </c>
      <c r="P11">
        <v>1.7417112299465241</v>
      </c>
      <c r="Q11" s="52">
        <f>H11+I11+J11+L11+M11+N11+P11</f>
        <v>81.524823529411748</v>
      </c>
      <c r="R11" s="53">
        <f t="shared" si="2"/>
        <v>325.58364705882354</v>
      </c>
      <c r="S11">
        <v>196429</v>
      </c>
      <c r="T11">
        <f t="shared" si="3"/>
        <v>196.429</v>
      </c>
      <c r="U11">
        <v>96</v>
      </c>
      <c r="V11">
        <v>1970</v>
      </c>
      <c r="Y11">
        <v>1000</v>
      </c>
    </row>
    <row r="12" spans="1:25">
      <c r="A12">
        <v>1971</v>
      </c>
      <c r="B12" s="32">
        <v>171.06</v>
      </c>
      <c r="C12" s="34">
        <v>43.223999999999997</v>
      </c>
      <c r="D12">
        <v>29.431999999999999</v>
      </c>
      <c r="E12">
        <v>18.271794871794871</v>
      </c>
      <c r="F12" s="3">
        <v>19.239000000000001</v>
      </c>
      <c r="G12" s="52">
        <f t="shared" si="4"/>
        <v>281.22679487179482</v>
      </c>
      <c r="H12" s="40">
        <v>34.3333333333333</v>
      </c>
      <c r="I12" s="3">
        <v>16.413</v>
      </c>
      <c r="J12">
        <v>30.728000000000002</v>
      </c>
      <c r="K12" t="s">
        <v>88</v>
      </c>
      <c r="L12">
        <v>7.7960000000000003</v>
      </c>
      <c r="M12">
        <v>3.911</v>
      </c>
      <c r="N12">
        <v>4.7110000000000003</v>
      </c>
      <c r="O12" t="s">
        <v>88</v>
      </c>
      <c r="P12">
        <v>1.843</v>
      </c>
      <c r="Q12" s="52">
        <f t="shared" ref="Q12:Q14" si="6">H12+I12+J12+L12+M12+N12+P12</f>
        <v>99.735333333333315</v>
      </c>
      <c r="R12" s="53">
        <f t="shared" si="2"/>
        <v>380.96212820512812</v>
      </c>
      <c r="S12">
        <v>198061</v>
      </c>
      <c r="T12">
        <f t="shared" si="3"/>
        <v>198.06100000000001</v>
      </c>
      <c r="U12">
        <v>95</v>
      </c>
      <c r="V12">
        <v>1971</v>
      </c>
      <c r="Y12">
        <v>1000</v>
      </c>
    </row>
    <row r="13" spans="1:25">
      <c r="A13">
        <v>1972</v>
      </c>
      <c r="B13" s="32">
        <v>184.13800000000001</v>
      </c>
      <c r="C13">
        <v>46.255000000000003</v>
      </c>
      <c r="D13">
        <v>32.936999999999998</v>
      </c>
      <c r="E13">
        <v>20.10891089108911</v>
      </c>
      <c r="F13" s="3">
        <v>22.187999999999999</v>
      </c>
      <c r="G13" s="52">
        <f t="shared" si="4"/>
        <v>305.6269108910891</v>
      </c>
      <c r="H13" s="35">
        <v>41.158415841584201</v>
      </c>
      <c r="I13" s="3">
        <v>16.824999999999999</v>
      </c>
      <c r="J13">
        <v>35.337000000000003</v>
      </c>
      <c r="K13" t="s">
        <v>88</v>
      </c>
      <c r="L13">
        <v>8.9149999999999991</v>
      </c>
      <c r="M13">
        <v>5.734</v>
      </c>
      <c r="N13">
        <v>5.7839999999999998</v>
      </c>
      <c r="O13" t="s">
        <v>88</v>
      </c>
      <c r="P13">
        <v>1.867</v>
      </c>
      <c r="Q13" s="52">
        <f t="shared" si="6"/>
        <v>115.6204158415842</v>
      </c>
      <c r="R13" s="53">
        <f t="shared" si="2"/>
        <v>421.24732673267329</v>
      </c>
      <c r="S13">
        <v>196092</v>
      </c>
      <c r="T13">
        <f t="shared" si="3"/>
        <v>196.09200000000001</v>
      </c>
      <c r="U13">
        <v>93</v>
      </c>
      <c r="V13">
        <v>1972</v>
      </c>
      <c r="Y13">
        <v>1000</v>
      </c>
    </row>
    <row r="14" spans="1:25">
      <c r="A14">
        <v>1973</v>
      </c>
      <c r="B14" s="33">
        <v>213.60400000000001</v>
      </c>
      <c r="C14">
        <v>50.107999999999997</v>
      </c>
      <c r="D14">
        <v>22.821999999999999</v>
      </c>
      <c r="E14">
        <v>23.850467289719628</v>
      </c>
      <c r="F14" s="3">
        <v>26.702000000000002</v>
      </c>
      <c r="G14" s="52">
        <f t="shared" si="4"/>
        <v>337.08646728971962</v>
      </c>
      <c r="H14" s="35">
        <v>44.032710280373799</v>
      </c>
      <c r="I14" s="3">
        <v>15.962</v>
      </c>
      <c r="J14">
        <v>35.552</v>
      </c>
      <c r="K14" t="s">
        <v>88</v>
      </c>
      <c r="L14">
        <v>9.9529999999999994</v>
      </c>
      <c r="M14">
        <v>7.71</v>
      </c>
      <c r="N14">
        <v>6.2510000000000003</v>
      </c>
      <c r="O14" t="s">
        <v>88</v>
      </c>
      <c r="P14">
        <v>1.871</v>
      </c>
      <c r="Q14" s="52">
        <f t="shared" si="6"/>
        <v>121.33171028037378</v>
      </c>
      <c r="R14" s="53">
        <f t="shared" si="2"/>
        <v>458.41817757009341</v>
      </c>
      <c r="S14">
        <v>204211</v>
      </c>
      <c r="T14">
        <f t="shared" si="3"/>
        <v>204.21100000000001</v>
      </c>
      <c r="U14">
        <v>96</v>
      </c>
      <c r="V14">
        <v>1973</v>
      </c>
      <c r="Y14">
        <v>1000</v>
      </c>
    </row>
    <row r="15" spans="1:25">
      <c r="A15">
        <v>1974</v>
      </c>
      <c r="B15" s="33">
        <v>217.09100000000001</v>
      </c>
      <c r="C15">
        <v>56.473999999999997</v>
      </c>
      <c r="D15">
        <v>23.506</v>
      </c>
      <c r="E15">
        <v>24.289915966386555</v>
      </c>
      <c r="F15" s="3">
        <v>29.032</v>
      </c>
      <c r="G15" s="52">
        <f t="shared" si="4"/>
        <v>350.39291596638657</v>
      </c>
      <c r="H15" s="35">
        <v>46.525210084033603</v>
      </c>
      <c r="I15" s="3">
        <v>22.062999999999999</v>
      </c>
      <c r="J15">
        <v>34.113</v>
      </c>
      <c r="K15" t="s">
        <v>88</v>
      </c>
      <c r="L15">
        <v>11.432</v>
      </c>
      <c r="M15">
        <v>7.6710000000000003</v>
      </c>
      <c r="N15">
        <v>6.35</v>
      </c>
      <c r="O15">
        <v>0.44</v>
      </c>
      <c r="P15">
        <v>1.6990000000000001</v>
      </c>
      <c r="Q15" s="52">
        <f>H15+I15+J15+L15+M15+N15+O15+P15</f>
        <v>130.29321008403363</v>
      </c>
      <c r="R15" s="53">
        <f t="shared" si="2"/>
        <v>480.68612605042017</v>
      </c>
      <c r="S15">
        <v>218466</v>
      </c>
      <c r="T15">
        <f t="shared" si="3"/>
        <v>218.46600000000001</v>
      </c>
      <c r="U15">
        <v>102</v>
      </c>
      <c r="V15">
        <v>1974</v>
      </c>
      <c r="Y15">
        <v>1000</v>
      </c>
    </row>
    <row r="16" spans="1:25">
      <c r="A16">
        <v>1975</v>
      </c>
      <c r="B16" s="33">
        <v>225.49</v>
      </c>
      <c r="C16">
        <v>62.957999999999998</v>
      </c>
      <c r="D16">
        <v>49.353999999999999</v>
      </c>
      <c r="E16">
        <v>25.474903474903474</v>
      </c>
      <c r="F16" s="3">
        <v>32.427</v>
      </c>
      <c r="G16" s="52">
        <f t="shared" si="4"/>
        <v>395.70390347490348</v>
      </c>
      <c r="H16" s="35">
        <v>51.915057915057901</v>
      </c>
      <c r="I16" s="3">
        <v>22.652999999999999</v>
      </c>
      <c r="J16">
        <v>36.588999999999999</v>
      </c>
      <c r="K16">
        <v>4.8170000000000002</v>
      </c>
      <c r="L16">
        <v>16.901</v>
      </c>
      <c r="M16">
        <v>8.1969999999999992</v>
      </c>
      <c r="N16">
        <v>7.4050000000000002</v>
      </c>
      <c r="O16">
        <v>0.34399999999999997</v>
      </c>
      <c r="P16">
        <v>1.5569999999999999</v>
      </c>
      <c r="Q16" s="52">
        <f>H16+I16+J16+K16+L16+M16+N16+O16+P16</f>
        <v>150.37805791505789</v>
      </c>
      <c r="R16" s="53">
        <f t="shared" si="2"/>
        <v>546.08196138996141</v>
      </c>
      <c r="S16">
        <v>240593</v>
      </c>
      <c r="T16">
        <f t="shared" si="3"/>
        <v>240.59299999999999</v>
      </c>
      <c r="U16">
        <v>111</v>
      </c>
      <c r="V16">
        <v>1975</v>
      </c>
      <c r="Y16">
        <v>1000</v>
      </c>
    </row>
    <row r="17" spans="1:25">
      <c r="A17">
        <v>1976</v>
      </c>
      <c r="B17" s="33">
        <v>239.405</v>
      </c>
      <c r="C17">
        <v>71.763999999999996</v>
      </c>
      <c r="D17">
        <v>67.650000000000006</v>
      </c>
      <c r="E17">
        <v>27.682481751824817</v>
      </c>
      <c r="F17" s="3">
        <v>36.316000000000003</v>
      </c>
      <c r="G17" s="52">
        <f t="shared" si="4"/>
        <v>442.81748175182474</v>
      </c>
      <c r="H17" s="35">
        <v>55.430656934306597</v>
      </c>
      <c r="I17" s="3">
        <v>22.103999999999999</v>
      </c>
      <c r="J17">
        <v>39.154000000000003</v>
      </c>
      <c r="K17">
        <v>4.7190000000000003</v>
      </c>
      <c r="L17">
        <v>19.41</v>
      </c>
      <c r="M17">
        <v>9.125</v>
      </c>
      <c r="N17">
        <v>7.8789999999999996</v>
      </c>
      <c r="O17">
        <v>0.52</v>
      </c>
      <c r="P17">
        <v>1.607</v>
      </c>
      <c r="Q17" s="52">
        <f t="shared" ref="Q17:Q49" si="7">H17+I17+J17+K17+L17+M17+N17+O17+P17</f>
        <v>159.9486569343066</v>
      </c>
      <c r="R17" s="53">
        <f t="shared" si="2"/>
        <v>602.7661386861314</v>
      </c>
      <c r="S17">
        <v>262833</v>
      </c>
      <c r="T17">
        <f t="shared" si="3"/>
        <v>262.83300000000003</v>
      </c>
      <c r="U17">
        <v>120</v>
      </c>
      <c r="V17">
        <v>1976</v>
      </c>
      <c r="Y17">
        <v>1000</v>
      </c>
    </row>
    <row r="18" spans="1:25">
      <c r="A18">
        <v>1977</v>
      </c>
      <c r="B18" s="33">
        <v>250.155</v>
      </c>
      <c r="C18">
        <v>78.320999999999998</v>
      </c>
      <c r="D18">
        <v>49.033000000000001</v>
      </c>
      <c r="E18">
        <v>29.551369863013701</v>
      </c>
      <c r="F18" s="3">
        <v>39.22</v>
      </c>
      <c r="G18" s="52">
        <f t="shared" si="4"/>
        <v>446.28036986301368</v>
      </c>
      <c r="H18" s="35">
        <v>59.808219178082197</v>
      </c>
      <c r="I18" s="3">
        <v>21.576000000000001</v>
      </c>
      <c r="J18">
        <v>39.569000000000003</v>
      </c>
      <c r="K18">
        <v>3.8559999999999999</v>
      </c>
      <c r="L18">
        <v>17.337</v>
      </c>
      <c r="M18">
        <v>10.288</v>
      </c>
      <c r="N18">
        <v>8.2449999999999992</v>
      </c>
      <c r="O18">
        <v>0.876</v>
      </c>
      <c r="P18">
        <v>1.625</v>
      </c>
      <c r="Q18" s="52">
        <f t="shared" si="7"/>
        <v>163.18021917808221</v>
      </c>
      <c r="R18" s="53">
        <f t="shared" si="2"/>
        <v>609.46058904109589</v>
      </c>
      <c r="S18">
        <v>285456</v>
      </c>
      <c r="T18">
        <f t="shared" si="3"/>
        <v>285.45600000000002</v>
      </c>
      <c r="U18">
        <v>129</v>
      </c>
      <c r="V18">
        <v>1977</v>
      </c>
      <c r="Y18">
        <v>1000</v>
      </c>
    </row>
    <row r="19" spans="1:25">
      <c r="A19">
        <v>1978</v>
      </c>
      <c r="B19" s="33">
        <v>255.52699999999999</v>
      </c>
      <c r="C19">
        <v>84.807000000000002</v>
      </c>
      <c r="D19">
        <v>34.618000000000002</v>
      </c>
      <c r="E19">
        <v>31.197452229299362</v>
      </c>
      <c r="F19" s="3">
        <v>39.792000000000002</v>
      </c>
      <c r="G19" s="52">
        <f t="shared" si="4"/>
        <v>445.94145222929933</v>
      </c>
      <c r="H19" s="35">
        <v>61.990445859872601</v>
      </c>
      <c r="I19" s="3">
        <v>20.835999999999999</v>
      </c>
      <c r="J19">
        <v>37.649000000000001</v>
      </c>
      <c r="K19">
        <v>3.3330000000000002</v>
      </c>
      <c r="L19">
        <v>16.343</v>
      </c>
      <c r="M19">
        <v>11.7</v>
      </c>
      <c r="N19">
        <v>8.484</v>
      </c>
      <c r="O19">
        <v>1.2070000000000001</v>
      </c>
      <c r="P19">
        <v>1.988</v>
      </c>
      <c r="Q19" s="52">
        <f t="shared" si="7"/>
        <v>163.53044585987257</v>
      </c>
      <c r="R19" s="53">
        <f t="shared" si="2"/>
        <v>609.47189808917187</v>
      </c>
      <c r="S19">
        <v>294396</v>
      </c>
      <c r="T19">
        <f t="shared" si="3"/>
        <v>294.39600000000002</v>
      </c>
      <c r="U19">
        <v>132</v>
      </c>
      <c r="V19">
        <v>1978</v>
      </c>
      <c r="Y19">
        <v>1000</v>
      </c>
    </row>
    <row r="20" spans="1:25">
      <c r="A20">
        <v>1979</v>
      </c>
      <c r="B20" s="33">
        <v>258.62299999999999</v>
      </c>
      <c r="C20">
        <v>88.320999999999998</v>
      </c>
      <c r="D20">
        <v>28.094000000000001</v>
      </c>
      <c r="E20">
        <v>34.362857142857145</v>
      </c>
      <c r="F20" s="3">
        <v>39.149000000000001</v>
      </c>
      <c r="G20" s="52">
        <f t="shared" si="4"/>
        <v>448.54985714285709</v>
      </c>
      <c r="H20" s="35">
        <v>63.805714285714302</v>
      </c>
      <c r="I20" s="3">
        <v>20.206</v>
      </c>
      <c r="J20">
        <v>34.64</v>
      </c>
      <c r="K20">
        <v>5.86</v>
      </c>
      <c r="L20">
        <v>18.507000000000001</v>
      </c>
      <c r="M20">
        <v>12.292</v>
      </c>
      <c r="N20">
        <v>8.8339999999999996</v>
      </c>
      <c r="O20">
        <v>1.5009999999999999</v>
      </c>
      <c r="P20">
        <v>1.9419999999999999</v>
      </c>
      <c r="Q20" s="52">
        <f t="shared" si="7"/>
        <v>167.58771428571433</v>
      </c>
      <c r="R20" s="53">
        <f t="shared" si="2"/>
        <v>616.13757142857139</v>
      </c>
      <c r="S20">
        <v>301470</v>
      </c>
      <c r="T20">
        <f t="shared" si="3"/>
        <v>301.47000000000003</v>
      </c>
      <c r="U20">
        <v>133</v>
      </c>
      <c r="V20">
        <v>1979</v>
      </c>
      <c r="Y20">
        <v>1000</v>
      </c>
    </row>
    <row r="21" spans="1:25">
      <c r="A21">
        <v>1980</v>
      </c>
      <c r="B21" s="33">
        <v>264.39600000000002</v>
      </c>
      <c r="C21">
        <v>93.555999999999997</v>
      </c>
      <c r="D21">
        <v>42.497999999999998</v>
      </c>
      <c r="E21">
        <v>34.302267002518889</v>
      </c>
      <c r="F21" s="3">
        <v>38.844000000000001</v>
      </c>
      <c r="G21" s="52">
        <f t="shared" si="4"/>
        <v>473.59626700251886</v>
      </c>
      <c r="H21" s="35">
        <v>65.571788413098204</v>
      </c>
      <c r="I21" s="3">
        <v>19.981999999999999</v>
      </c>
      <c r="J21">
        <v>33.805999999999997</v>
      </c>
      <c r="K21">
        <v>4.9969999999999999</v>
      </c>
      <c r="L21">
        <v>21.943999999999999</v>
      </c>
      <c r="M21">
        <v>13.789</v>
      </c>
      <c r="N21">
        <v>9.1010000000000009</v>
      </c>
      <c r="O21">
        <v>1.831</v>
      </c>
      <c r="P21">
        <v>1.849</v>
      </c>
      <c r="Q21" s="52">
        <f t="shared" si="7"/>
        <v>172.87078841309815</v>
      </c>
      <c r="R21" s="53">
        <f t="shared" si="2"/>
        <v>646.46705541561698</v>
      </c>
      <c r="S21">
        <v>315974</v>
      </c>
      <c r="T21">
        <f t="shared" si="3"/>
        <v>315.97399999999999</v>
      </c>
      <c r="U21">
        <v>139</v>
      </c>
      <c r="V21">
        <v>1980</v>
      </c>
      <c r="Y21">
        <v>1000</v>
      </c>
    </row>
    <row r="22" spans="1:25">
      <c r="A22">
        <v>1981</v>
      </c>
      <c r="B22" s="33">
        <v>282.375</v>
      </c>
      <c r="C22">
        <v>101.604</v>
      </c>
      <c r="D22">
        <v>41.784999999999997</v>
      </c>
      <c r="E22">
        <v>34.369863013698634</v>
      </c>
      <c r="F22" s="3">
        <v>39.231000000000002</v>
      </c>
      <c r="G22" s="52">
        <f t="shared" si="4"/>
        <v>499.36486301369865</v>
      </c>
      <c r="H22" s="35">
        <v>69.194063926940601</v>
      </c>
      <c r="I22" s="3">
        <v>19.600999999999999</v>
      </c>
      <c r="J22">
        <v>33.508000000000003</v>
      </c>
      <c r="K22">
        <v>4.3609999999999998</v>
      </c>
      <c r="L22">
        <v>24.247</v>
      </c>
      <c r="M22">
        <v>15.65</v>
      </c>
      <c r="N22">
        <v>8.4589999999999996</v>
      </c>
      <c r="O22">
        <v>1.988</v>
      </c>
      <c r="P22">
        <v>1.867</v>
      </c>
      <c r="Q22" s="52">
        <f t="shared" si="7"/>
        <v>178.87506392694061</v>
      </c>
      <c r="R22" s="53">
        <f t="shared" si="2"/>
        <v>678.23992694063929</v>
      </c>
      <c r="S22">
        <v>353673</v>
      </c>
      <c r="T22">
        <f t="shared" si="3"/>
        <v>353.673</v>
      </c>
      <c r="U22">
        <v>154</v>
      </c>
      <c r="V22">
        <v>1981</v>
      </c>
      <c r="Y22">
        <v>1000</v>
      </c>
    </row>
    <row r="23" spans="1:25">
      <c r="A23">
        <v>1982</v>
      </c>
      <c r="B23" s="33">
        <v>298.22899999999998</v>
      </c>
      <c r="C23">
        <v>111.905</v>
      </c>
      <c r="D23">
        <v>47.866999999999997</v>
      </c>
      <c r="E23">
        <v>35.286021505376347</v>
      </c>
      <c r="F23" s="3">
        <v>37.253</v>
      </c>
      <c r="G23" s="52">
        <f t="shared" si="4"/>
        <v>530.54002150537644</v>
      </c>
      <c r="H23" s="35">
        <v>68.840860215053794</v>
      </c>
      <c r="I23" s="3">
        <v>19.297000000000001</v>
      </c>
      <c r="J23">
        <v>31.398</v>
      </c>
      <c r="K23">
        <v>3.8140000000000001</v>
      </c>
      <c r="L23">
        <v>21.934000000000001</v>
      </c>
      <c r="M23">
        <v>17.326000000000001</v>
      </c>
      <c r="N23">
        <v>7.0430000000000001</v>
      </c>
      <c r="O23">
        <v>2.0390000000000001</v>
      </c>
      <c r="P23">
        <v>1.9590000000000001</v>
      </c>
      <c r="Q23" s="52">
        <f t="shared" si="7"/>
        <v>173.65086021505377</v>
      </c>
      <c r="R23" s="53">
        <f t="shared" si="2"/>
        <v>704.19088172043018</v>
      </c>
      <c r="S23">
        <v>395516</v>
      </c>
      <c r="T23">
        <f t="shared" si="3"/>
        <v>395.51600000000002</v>
      </c>
      <c r="U23">
        <v>171</v>
      </c>
      <c r="V23">
        <v>1982</v>
      </c>
      <c r="Y23">
        <v>1000</v>
      </c>
    </row>
    <row r="24" spans="1:25">
      <c r="A24">
        <v>1983</v>
      </c>
      <c r="B24" s="33">
        <v>311.22500000000002</v>
      </c>
      <c r="C24">
        <v>123.366</v>
      </c>
      <c r="D24">
        <v>61.552999999999997</v>
      </c>
      <c r="E24">
        <v>36.614583333333336</v>
      </c>
      <c r="F24" s="3">
        <v>36.493000000000002</v>
      </c>
      <c r="G24" s="52">
        <f t="shared" si="4"/>
        <v>569.25158333333343</v>
      </c>
      <c r="H24" s="35">
        <v>73.470833333333303</v>
      </c>
      <c r="I24" s="3">
        <v>19.577000000000002</v>
      </c>
      <c r="J24">
        <v>32.136000000000003</v>
      </c>
      <c r="K24">
        <v>3.7370000000000001</v>
      </c>
      <c r="L24">
        <v>23.216000000000001</v>
      </c>
      <c r="M24">
        <v>19.670000000000002</v>
      </c>
      <c r="N24">
        <v>7.4189999999999996</v>
      </c>
      <c r="O24">
        <v>2.3439999999999999</v>
      </c>
      <c r="P24">
        <v>1.899</v>
      </c>
      <c r="Q24" s="52">
        <f t="shared" si="7"/>
        <v>183.46883333333332</v>
      </c>
      <c r="R24" s="53">
        <f t="shared" si="2"/>
        <v>752.72041666666678</v>
      </c>
      <c r="S24">
        <v>419346</v>
      </c>
      <c r="T24">
        <f t="shared" si="3"/>
        <v>419.346</v>
      </c>
      <c r="U24">
        <v>179</v>
      </c>
      <c r="V24">
        <v>1983</v>
      </c>
      <c r="Y24">
        <v>1000</v>
      </c>
    </row>
    <row r="25" spans="1:25">
      <c r="A25">
        <v>1984</v>
      </c>
      <c r="B25" s="33">
        <v>315.02800000000002</v>
      </c>
      <c r="C25">
        <v>131.42400000000001</v>
      </c>
      <c r="D25">
        <v>33.963000000000001</v>
      </c>
      <c r="E25">
        <v>39.293413173652695</v>
      </c>
      <c r="F25" s="3">
        <v>35.720999999999997</v>
      </c>
      <c r="G25" s="52">
        <f t="shared" si="4"/>
        <v>555.42941317365273</v>
      </c>
      <c r="H25" s="35">
        <v>76.313373253492998</v>
      </c>
      <c r="I25" s="3">
        <v>20.698</v>
      </c>
      <c r="J25">
        <v>32.067</v>
      </c>
      <c r="K25">
        <v>3.2690000000000001</v>
      </c>
      <c r="L25">
        <v>21.344999999999999</v>
      </c>
      <c r="M25">
        <v>20.052</v>
      </c>
      <c r="N25">
        <v>7.4139999999999997</v>
      </c>
      <c r="O25">
        <v>2.77</v>
      </c>
      <c r="P25">
        <v>1.9870000000000001</v>
      </c>
      <c r="Q25" s="52">
        <f t="shared" si="7"/>
        <v>185.91537325349299</v>
      </c>
      <c r="R25" s="53">
        <f t="shared" si="2"/>
        <v>741.34478642714566</v>
      </c>
      <c r="S25">
        <v>443398</v>
      </c>
      <c r="T25">
        <f t="shared" si="3"/>
        <v>443.39800000000002</v>
      </c>
      <c r="U25">
        <v>188</v>
      </c>
      <c r="V25">
        <v>1984</v>
      </c>
      <c r="Y25">
        <v>1000</v>
      </c>
    </row>
    <row r="26" spans="1:25">
      <c r="A26">
        <v>1985</v>
      </c>
      <c r="B26" s="33">
        <v>322.49799999999999</v>
      </c>
      <c r="C26">
        <v>137.66999999999999</v>
      </c>
      <c r="D26">
        <v>30.530999999999999</v>
      </c>
      <c r="E26">
        <v>42.807321772639689</v>
      </c>
      <c r="F26" s="3">
        <v>36.295999999999999</v>
      </c>
      <c r="G26" s="52">
        <f t="shared" si="4"/>
        <v>569.80232177263974</v>
      </c>
      <c r="H26" s="35">
        <v>78.876685934489402</v>
      </c>
      <c r="I26" s="3">
        <v>21.312000000000001</v>
      </c>
      <c r="J26">
        <v>31.523</v>
      </c>
      <c r="K26">
        <v>4.024</v>
      </c>
      <c r="L26">
        <v>20.702999999999999</v>
      </c>
      <c r="M26">
        <v>21.971</v>
      </c>
      <c r="N26">
        <v>7.274</v>
      </c>
      <c r="O26">
        <v>2.87</v>
      </c>
      <c r="P26">
        <v>2.0720000000000001</v>
      </c>
      <c r="Q26" s="52">
        <f t="shared" si="7"/>
        <v>190.62568593448941</v>
      </c>
      <c r="R26" s="53">
        <f t="shared" si="2"/>
        <v>760.42800770712915</v>
      </c>
      <c r="S26">
        <v>480568</v>
      </c>
      <c r="T26">
        <f t="shared" si="3"/>
        <v>480.56799999999998</v>
      </c>
      <c r="U26">
        <v>202</v>
      </c>
      <c r="V26">
        <v>1985</v>
      </c>
      <c r="Y26">
        <v>1000</v>
      </c>
    </row>
    <row r="27" spans="1:25">
      <c r="A27">
        <v>1986</v>
      </c>
      <c r="B27" s="33">
        <v>334.55700000000002</v>
      </c>
      <c r="C27">
        <v>144.52500000000001</v>
      </c>
      <c r="D27">
        <v>30.530999999999999</v>
      </c>
      <c r="E27">
        <v>46.527410207939504</v>
      </c>
      <c r="F27" s="3">
        <v>37.546999999999997</v>
      </c>
      <c r="G27" s="52">
        <f t="shared" si="4"/>
        <v>593.68741020793948</v>
      </c>
      <c r="H27" s="35">
        <v>85.790170132325102</v>
      </c>
      <c r="I27" s="3">
        <v>22.855</v>
      </c>
      <c r="J27">
        <v>32.53</v>
      </c>
      <c r="K27">
        <v>3.8010000000000002</v>
      </c>
      <c r="L27">
        <v>20.062999999999999</v>
      </c>
      <c r="M27">
        <v>21.643999999999998</v>
      </c>
      <c r="N27">
        <v>7.4880000000000004</v>
      </c>
      <c r="O27">
        <v>2.9950000000000001</v>
      </c>
      <c r="P27">
        <v>1.968</v>
      </c>
      <c r="Q27" s="52">
        <f t="shared" si="7"/>
        <v>199.13417013232507</v>
      </c>
      <c r="R27" s="53">
        <f t="shared" si="2"/>
        <v>792.82158034026452</v>
      </c>
      <c r="S27">
        <v>522084</v>
      </c>
      <c r="T27">
        <f t="shared" si="3"/>
        <v>522.08399999999995</v>
      </c>
      <c r="U27">
        <v>217</v>
      </c>
      <c r="V27">
        <v>1986</v>
      </c>
      <c r="Y27">
        <v>1000</v>
      </c>
    </row>
    <row r="28" spans="1:25">
      <c r="A28">
        <v>1987</v>
      </c>
      <c r="B28" s="33">
        <v>335.18599999999998</v>
      </c>
      <c r="C28">
        <v>150.779</v>
      </c>
      <c r="D28">
        <v>28.245000000000001</v>
      </c>
      <c r="E28">
        <v>49.848540145985396</v>
      </c>
      <c r="F28" s="3">
        <v>37.438000000000002</v>
      </c>
      <c r="G28" s="52">
        <f t="shared" si="4"/>
        <v>601.49654014598525</v>
      </c>
      <c r="H28" s="35">
        <v>91.859489051094897</v>
      </c>
      <c r="I28" s="3">
        <v>23.638000000000002</v>
      </c>
      <c r="J28">
        <v>33.686</v>
      </c>
      <c r="K28">
        <v>6.1890000000000001</v>
      </c>
      <c r="L28">
        <v>19.164999999999999</v>
      </c>
      <c r="M28">
        <v>20.585000000000001</v>
      </c>
      <c r="N28">
        <v>7.57</v>
      </c>
      <c r="O28">
        <v>3.0659999999999998</v>
      </c>
      <c r="P28">
        <v>2.0630000000000002</v>
      </c>
      <c r="Q28" s="52">
        <f t="shared" si="7"/>
        <v>207.82148905109489</v>
      </c>
      <c r="R28" s="53">
        <f t="shared" si="2"/>
        <v>809.31802919708014</v>
      </c>
      <c r="S28">
        <v>560812</v>
      </c>
      <c r="T28">
        <f t="shared" si="3"/>
        <v>560.81200000000001</v>
      </c>
      <c r="U28">
        <v>231</v>
      </c>
      <c r="V28">
        <v>1987</v>
      </c>
      <c r="Y28">
        <v>1000</v>
      </c>
    </row>
    <row r="29" spans="1:25">
      <c r="A29">
        <v>1988</v>
      </c>
      <c r="B29" s="33">
        <v>342.68700000000001</v>
      </c>
      <c r="C29">
        <v>155.08799999999999</v>
      </c>
      <c r="D29">
        <v>23.908000000000001</v>
      </c>
      <c r="E29">
        <v>53.770577933450092</v>
      </c>
      <c r="F29" s="3">
        <v>38.018999999999998</v>
      </c>
      <c r="G29" s="52">
        <f t="shared" si="4"/>
        <v>613.47257793345011</v>
      </c>
      <c r="H29" s="35">
        <v>96.462346760070105</v>
      </c>
      <c r="I29" s="3">
        <v>25.195</v>
      </c>
      <c r="J29">
        <v>33.329000000000001</v>
      </c>
      <c r="K29">
        <v>10.334</v>
      </c>
      <c r="L29">
        <v>19.541</v>
      </c>
      <c r="M29">
        <v>22.306000000000001</v>
      </c>
      <c r="N29">
        <v>7.415</v>
      </c>
      <c r="O29">
        <v>3.15</v>
      </c>
      <c r="P29">
        <v>2.1139999999999999</v>
      </c>
      <c r="Q29" s="52">
        <f t="shared" si="7"/>
        <v>219.84634676007013</v>
      </c>
      <c r="R29" s="53">
        <f t="shared" si="2"/>
        <v>833.31892469352022</v>
      </c>
      <c r="S29">
        <v>603732</v>
      </c>
      <c r="T29">
        <f t="shared" si="3"/>
        <v>603.73199999999997</v>
      </c>
      <c r="U29">
        <v>247</v>
      </c>
      <c r="V29">
        <v>1988</v>
      </c>
      <c r="Y29">
        <v>1000</v>
      </c>
    </row>
    <row r="30" spans="1:25">
      <c r="A30">
        <v>1989</v>
      </c>
      <c r="B30" s="33">
        <v>347.76100000000002</v>
      </c>
      <c r="C30">
        <v>168.27600000000001</v>
      </c>
      <c r="D30">
        <v>23.309000000000001</v>
      </c>
      <c r="E30">
        <v>57.384615384615394</v>
      </c>
      <c r="F30" s="3">
        <v>38.246000000000002</v>
      </c>
      <c r="G30" s="52">
        <f t="shared" si="4"/>
        <v>634.97661538461534</v>
      </c>
      <c r="H30" s="35">
        <v>103.598662207358</v>
      </c>
      <c r="I30" s="51">
        <v>24.591999999999999</v>
      </c>
      <c r="J30">
        <v>32.869</v>
      </c>
      <c r="K30">
        <v>11.028</v>
      </c>
      <c r="L30">
        <v>19.513000000000002</v>
      </c>
      <c r="M30">
        <v>23.373999999999999</v>
      </c>
      <c r="N30">
        <v>7.1920000000000002</v>
      </c>
      <c r="O30">
        <v>3.1949999999999998</v>
      </c>
      <c r="P30">
        <v>2.0649999999999999</v>
      </c>
      <c r="Q30" s="52">
        <f t="shared" si="7"/>
        <v>227.42666220735799</v>
      </c>
      <c r="R30" s="53">
        <f t="shared" si="2"/>
        <v>862.40327759197339</v>
      </c>
      <c r="S30">
        <v>680907</v>
      </c>
      <c r="T30">
        <f t="shared" si="3"/>
        <v>680.90700000000004</v>
      </c>
      <c r="U30">
        <v>276</v>
      </c>
      <c r="V30">
        <v>1989</v>
      </c>
      <c r="Y30">
        <v>1000</v>
      </c>
    </row>
    <row r="31" spans="1:25">
      <c r="A31">
        <v>1990</v>
      </c>
      <c r="B31" s="33">
        <v>353.755</v>
      </c>
      <c r="C31">
        <v>173.71700000000001</v>
      </c>
      <c r="D31">
        <v>27.172000000000001</v>
      </c>
      <c r="E31">
        <v>60.693650793650797</v>
      </c>
      <c r="F31" s="3">
        <v>39.347000000000001</v>
      </c>
      <c r="G31" s="52">
        <f t="shared" si="4"/>
        <v>654.6846507936508</v>
      </c>
      <c r="H31" s="35">
        <v>116.922222222222</v>
      </c>
      <c r="I31" s="3">
        <v>25.533000000000001</v>
      </c>
      <c r="J31">
        <v>34.929000000000002</v>
      </c>
      <c r="K31">
        <v>11.965</v>
      </c>
      <c r="L31">
        <v>22.436</v>
      </c>
      <c r="M31">
        <v>24.559000000000001</v>
      </c>
      <c r="N31">
        <v>7.0540000000000003</v>
      </c>
      <c r="O31">
        <v>3.367</v>
      </c>
      <c r="P31">
        <v>2.4620000000000002</v>
      </c>
      <c r="Q31" s="52">
        <f t="shared" si="7"/>
        <v>249.227222222222</v>
      </c>
      <c r="R31" s="53">
        <f t="shared" si="2"/>
        <v>903.91187301587274</v>
      </c>
      <c r="S31">
        <v>739980</v>
      </c>
      <c r="T31">
        <f t="shared" si="3"/>
        <v>739.98</v>
      </c>
      <c r="U31">
        <v>297</v>
      </c>
      <c r="V31">
        <v>1990</v>
      </c>
      <c r="Y31">
        <v>1000</v>
      </c>
    </row>
    <row r="32" spans="1:25">
      <c r="A32">
        <v>1991</v>
      </c>
      <c r="B32" s="33">
        <v>366.024</v>
      </c>
      <c r="C32">
        <v>183.63</v>
      </c>
      <c r="D32">
        <v>38.228999999999999</v>
      </c>
      <c r="E32">
        <v>64.211567732115668</v>
      </c>
      <c r="F32" s="3">
        <v>42.110999999999997</v>
      </c>
      <c r="G32" s="52">
        <f t="shared" si="4"/>
        <v>694.2055677321157</v>
      </c>
      <c r="H32" s="35">
        <v>141.87366818873701</v>
      </c>
      <c r="I32" s="3">
        <v>27.37</v>
      </c>
      <c r="J32">
        <v>36.738999999999997</v>
      </c>
      <c r="K32">
        <v>16.905999999999999</v>
      </c>
      <c r="L32">
        <v>26.36</v>
      </c>
      <c r="M32">
        <v>25.815999999999999</v>
      </c>
      <c r="N32">
        <v>7.5030000000000001</v>
      </c>
      <c r="O32">
        <v>3.5030000000000001</v>
      </c>
      <c r="P32">
        <v>2.9710000000000001</v>
      </c>
      <c r="Q32" s="52">
        <f t="shared" si="7"/>
        <v>289.04166818873699</v>
      </c>
      <c r="R32" s="53">
        <f t="shared" si="2"/>
        <v>983.24723592085275</v>
      </c>
      <c r="S32">
        <v>789610</v>
      </c>
      <c r="T32">
        <f t="shared" si="3"/>
        <v>789.61</v>
      </c>
      <c r="U32">
        <v>313</v>
      </c>
      <c r="V32">
        <v>1991</v>
      </c>
      <c r="Y32">
        <v>1000</v>
      </c>
    </row>
    <row r="33" spans="1:25">
      <c r="A33">
        <v>1992</v>
      </c>
      <c r="B33" s="33">
        <v>376.76100000000002</v>
      </c>
      <c r="C33">
        <v>200.98099999999999</v>
      </c>
      <c r="D33">
        <v>54.679000000000002</v>
      </c>
      <c r="E33">
        <v>65.967503692762179</v>
      </c>
      <c r="F33" s="3">
        <v>45.948</v>
      </c>
      <c r="G33" s="52">
        <f t="shared" si="4"/>
        <v>744.33650369276211</v>
      </c>
      <c r="H33" s="35">
        <v>159.802067946824</v>
      </c>
      <c r="I33" s="3">
        <v>31.416</v>
      </c>
      <c r="J33">
        <v>39.32</v>
      </c>
      <c r="K33">
        <v>19.253</v>
      </c>
      <c r="L33">
        <v>30.895</v>
      </c>
      <c r="M33">
        <v>27.748000000000001</v>
      </c>
      <c r="N33">
        <v>7.9290000000000003</v>
      </c>
      <c r="O33">
        <v>3.843</v>
      </c>
      <c r="P33">
        <v>3.254</v>
      </c>
      <c r="Q33" s="52">
        <f t="shared" si="7"/>
        <v>323.46006794682398</v>
      </c>
      <c r="R33" s="53">
        <f t="shared" si="2"/>
        <v>1067.7965716395861</v>
      </c>
      <c r="S33">
        <v>846277</v>
      </c>
      <c r="T33">
        <f t="shared" si="3"/>
        <v>846.27700000000004</v>
      </c>
      <c r="U33">
        <v>332</v>
      </c>
      <c r="V33">
        <v>1992</v>
      </c>
      <c r="Y33">
        <v>1000</v>
      </c>
    </row>
    <row r="34" spans="1:25">
      <c r="A34">
        <v>1993</v>
      </c>
      <c r="B34" s="33">
        <v>384.27</v>
      </c>
      <c r="C34">
        <v>215.18199999999999</v>
      </c>
      <c r="D34">
        <v>50.883000000000003</v>
      </c>
      <c r="E34">
        <v>61.585365853658537</v>
      </c>
      <c r="F34" s="3">
        <v>49.643999999999998</v>
      </c>
      <c r="G34" s="52">
        <f t="shared" si="4"/>
        <v>761.56436585365861</v>
      </c>
      <c r="H34" s="35">
        <v>175.571018651363</v>
      </c>
      <c r="I34" s="3">
        <v>34.686</v>
      </c>
      <c r="J34">
        <v>38.795000000000002</v>
      </c>
      <c r="K34">
        <v>22.294</v>
      </c>
      <c r="L34">
        <v>31.576000000000001</v>
      </c>
      <c r="M34">
        <v>30.702000000000002</v>
      </c>
      <c r="N34">
        <v>8.0890000000000004</v>
      </c>
      <c r="O34">
        <v>4.0590000000000002</v>
      </c>
      <c r="P34">
        <v>3.984</v>
      </c>
      <c r="Q34" s="52">
        <f t="shared" si="7"/>
        <v>349.75601865136304</v>
      </c>
      <c r="R34" s="53">
        <f t="shared" si="2"/>
        <v>1111.3203845050216</v>
      </c>
      <c r="S34">
        <v>932074</v>
      </c>
      <c r="T34">
        <f t="shared" si="3"/>
        <v>932.07399999999996</v>
      </c>
      <c r="U34">
        <v>359</v>
      </c>
      <c r="V34">
        <v>1993</v>
      </c>
      <c r="Y34">
        <v>1000</v>
      </c>
    </row>
    <row r="35" spans="1:25">
      <c r="A35">
        <v>1994</v>
      </c>
      <c r="B35" s="33">
        <v>390.505</v>
      </c>
      <c r="C35">
        <v>234.58</v>
      </c>
      <c r="D35">
        <v>36.991</v>
      </c>
      <c r="E35">
        <v>60.813986013986018</v>
      </c>
      <c r="F35" s="3">
        <v>52.768999999999998</v>
      </c>
      <c r="G35" s="52">
        <f t="shared" si="4"/>
        <v>775.65898601398601</v>
      </c>
      <c r="H35" s="35">
        <v>187.991608391608</v>
      </c>
      <c r="I35">
        <v>39.576999999999998</v>
      </c>
      <c r="J35">
        <v>40.369</v>
      </c>
      <c r="K35">
        <v>29.527000000000001</v>
      </c>
      <c r="L35">
        <v>31.827000000000002</v>
      </c>
      <c r="M35">
        <v>33.302999999999997</v>
      </c>
      <c r="N35">
        <v>8.3840000000000003</v>
      </c>
      <c r="O35">
        <v>4.4340000000000002</v>
      </c>
      <c r="P35">
        <v>4.6529999999999996</v>
      </c>
      <c r="Q35" s="52">
        <f t="shared" si="7"/>
        <v>380.06560839160807</v>
      </c>
      <c r="R35" s="53">
        <f t="shared" si="2"/>
        <v>1155.724594405594</v>
      </c>
      <c r="S35">
        <v>1016691</v>
      </c>
      <c r="T35">
        <f t="shared" si="3"/>
        <v>1016.691</v>
      </c>
      <c r="U35">
        <v>389</v>
      </c>
      <c r="V35">
        <v>1994</v>
      </c>
      <c r="Y35">
        <v>1000</v>
      </c>
    </row>
    <row r="36" spans="1:25">
      <c r="A36">
        <v>1995</v>
      </c>
      <c r="B36" s="33">
        <v>396.83699999999999</v>
      </c>
      <c r="C36">
        <v>250.869</v>
      </c>
      <c r="D36">
        <v>28.986000000000001</v>
      </c>
      <c r="E36">
        <v>57.308843537414965</v>
      </c>
      <c r="F36" s="3">
        <v>55.642000000000003</v>
      </c>
      <c r="G36" s="52">
        <f t="shared" si="4"/>
        <v>789.64284353741505</v>
      </c>
      <c r="H36" s="35">
        <v>197.09115646258499</v>
      </c>
      <c r="I36" s="3">
        <v>38.262999999999998</v>
      </c>
      <c r="J36">
        <v>40.939</v>
      </c>
      <c r="K36">
        <v>35.313000000000002</v>
      </c>
      <c r="L36">
        <v>30.971</v>
      </c>
      <c r="M36">
        <v>37.33</v>
      </c>
      <c r="N36">
        <v>8.4689999999999994</v>
      </c>
      <c r="O36">
        <v>4.6749999999999998</v>
      </c>
      <c r="P36">
        <v>4.8079999999999998</v>
      </c>
      <c r="Q36" s="52">
        <f t="shared" si="7"/>
        <v>397.85915646258496</v>
      </c>
      <c r="R36" s="53">
        <f t="shared" si="2"/>
        <v>1187.502</v>
      </c>
      <c r="S36">
        <v>1085022</v>
      </c>
      <c r="T36">
        <f t="shared" si="3"/>
        <v>1085.0219999999999</v>
      </c>
      <c r="U36">
        <v>411</v>
      </c>
      <c r="V36">
        <v>1995</v>
      </c>
      <c r="Y36">
        <v>1000</v>
      </c>
    </row>
    <row r="37" spans="1:25">
      <c r="A37">
        <v>1996</v>
      </c>
      <c r="B37" s="33">
        <v>400.298</v>
      </c>
      <c r="C37">
        <v>262.64400000000001</v>
      </c>
      <c r="D37">
        <v>29.843</v>
      </c>
      <c r="E37">
        <v>55.429326287978867</v>
      </c>
      <c r="F37" s="3">
        <v>58.375999999999998</v>
      </c>
      <c r="G37" s="52">
        <f t="shared" si="4"/>
        <v>806.59032628797877</v>
      </c>
      <c r="H37" s="35">
        <v>201.01717305151899</v>
      </c>
      <c r="I37" s="3">
        <v>36.247</v>
      </c>
      <c r="J37">
        <v>37.256999999999998</v>
      </c>
      <c r="K37">
        <v>38.091999999999999</v>
      </c>
      <c r="L37">
        <v>29.654</v>
      </c>
      <c r="M37">
        <v>35.231000000000002</v>
      </c>
      <c r="N37">
        <v>8.577</v>
      </c>
      <c r="O37">
        <v>4.883</v>
      </c>
      <c r="P37">
        <v>4.7169999999999996</v>
      </c>
      <c r="Q37" s="52">
        <f t="shared" si="7"/>
        <v>395.67517305151893</v>
      </c>
      <c r="R37" s="53">
        <f t="shared" si="2"/>
        <v>1202.2654993394976</v>
      </c>
      <c r="S37">
        <v>1137722</v>
      </c>
      <c r="T37">
        <f t="shared" si="3"/>
        <v>1137.722</v>
      </c>
      <c r="U37">
        <v>427</v>
      </c>
      <c r="V37">
        <v>1996</v>
      </c>
      <c r="Y37">
        <v>1000</v>
      </c>
    </row>
    <row r="38" spans="1:25">
      <c r="A38">
        <v>1997</v>
      </c>
      <c r="B38" s="33">
        <v>408.62700000000001</v>
      </c>
      <c r="C38">
        <v>271.733</v>
      </c>
      <c r="D38">
        <v>26.606000000000002</v>
      </c>
      <c r="E38">
        <v>54.226098191214462</v>
      </c>
      <c r="F38" s="3">
        <v>58.984999999999999</v>
      </c>
      <c r="G38" s="52">
        <f t="shared" si="4"/>
        <v>820.17709819121444</v>
      </c>
      <c r="H38" s="35">
        <v>207.81395348837199</v>
      </c>
      <c r="I38" s="3">
        <v>38.911000000000001</v>
      </c>
      <c r="J38">
        <v>29.943999999999999</v>
      </c>
      <c r="K38">
        <v>39.258000000000003</v>
      </c>
      <c r="L38">
        <v>25.254000000000001</v>
      </c>
      <c r="M38">
        <v>35.774999999999999</v>
      </c>
      <c r="N38">
        <v>8.766</v>
      </c>
      <c r="O38">
        <v>4.9660000000000002</v>
      </c>
      <c r="P38">
        <v>5.1420000000000003</v>
      </c>
      <c r="Q38" s="52">
        <f t="shared" si="7"/>
        <v>395.82995348837198</v>
      </c>
      <c r="R38" s="53">
        <f t="shared" si="2"/>
        <v>1216.0070516795863</v>
      </c>
      <c r="S38">
        <v>1194581</v>
      </c>
      <c r="T38">
        <f t="shared" si="3"/>
        <v>1194.5809999999999</v>
      </c>
      <c r="U38">
        <v>444</v>
      </c>
      <c r="V38">
        <v>1997</v>
      </c>
      <c r="Y38">
        <v>1000</v>
      </c>
    </row>
    <row r="39" spans="1:25">
      <c r="A39">
        <v>1998</v>
      </c>
      <c r="B39" s="33">
        <v>415.72300000000001</v>
      </c>
      <c r="C39">
        <v>266.125</v>
      </c>
      <c r="D39">
        <v>24.914000000000001</v>
      </c>
      <c r="E39">
        <v>55.963104325699746</v>
      </c>
      <c r="F39" s="3">
        <v>61.277999999999999</v>
      </c>
      <c r="G39" s="52">
        <f t="shared" si="4"/>
        <v>824.00310432569972</v>
      </c>
      <c r="H39" s="35">
        <v>215.0737913486</v>
      </c>
      <c r="I39" s="3">
        <v>39.628999999999998</v>
      </c>
      <c r="J39">
        <v>27.364999999999998</v>
      </c>
      <c r="K39">
        <v>41.137999999999998</v>
      </c>
      <c r="L39">
        <v>21.484999999999999</v>
      </c>
      <c r="M39">
        <v>36.49</v>
      </c>
      <c r="N39">
        <v>9.0549999999999997</v>
      </c>
      <c r="O39">
        <v>4.9489999999999998</v>
      </c>
      <c r="P39">
        <v>5.53</v>
      </c>
      <c r="Q39" s="52">
        <f t="shared" si="7"/>
        <v>400.71479134859999</v>
      </c>
      <c r="R39" s="53">
        <f t="shared" si="2"/>
        <v>1224.7178956742996</v>
      </c>
      <c r="S39">
        <v>1245402</v>
      </c>
      <c r="T39">
        <f t="shared" si="3"/>
        <v>1245.402</v>
      </c>
      <c r="U39">
        <v>461</v>
      </c>
      <c r="V39">
        <v>1998</v>
      </c>
      <c r="Y39">
        <v>1000</v>
      </c>
    </row>
    <row r="40" spans="1:25">
      <c r="A40">
        <v>1999</v>
      </c>
      <c r="B40" s="33">
        <v>416.22399999999999</v>
      </c>
      <c r="C40">
        <v>264.85599999999999</v>
      </c>
      <c r="D40">
        <v>26.579000000000001</v>
      </c>
      <c r="E40">
        <v>57.603233830845774</v>
      </c>
      <c r="F40" s="3">
        <v>63.884</v>
      </c>
      <c r="G40" s="52">
        <f t="shared" si="4"/>
        <v>829.14623383084563</v>
      </c>
      <c r="H40" s="35">
        <v>228.19527363184099</v>
      </c>
      <c r="I40" s="3">
        <v>40.015999999999998</v>
      </c>
      <c r="J40">
        <v>27.042000000000002</v>
      </c>
      <c r="K40">
        <v>39.701999999999998</v>
      </c>
      <c r="L40">
        <v>19.626000000000001</v>
      </c>
      <c r="M40">
        <v>34.405999999999999</v>
      </c>
      <c r="N40">
        <v>9.1869999999999994</v>
      </c>
      <c r="O40">
        <v>4.9009999999999998</v>
      </c>
      <c r="P40">
        <v>5.7969999999999997</v>
      </c>
      <c r="Q40" s="52">
        <f t="shared" si="7"/>
        <v>408.87227363184104</v>
      </c>
      <c r="R40" s="53">
        <f t="shared" si="2"/>
        <v>1238.0185074626866</v>
      </c>
      <c r="S40">
        <v>1304074</v>
      </c>
      <c r="T40">
        <f t="shared" si="3"/>
        <v>1304.0740000000001</v>
      </c>
      <c r="U40">
        <v>463</v>
      </c>
      <c r="V40">
        <v>1999</v>
      </c>
      <c r="Y40">
        <v>1000</v>
      </c>
    </row>
    <row r="41" spans="1:25">
      <c r="A41">
        <v>2000</v>
      </c>
      <c r="B41" s="33">
        <v>424.685</v>
      </c>
      <c r="C41">
        <v>270.14699999999999</v>
      </c>
      <c r="D41">
        <v>24.975000000000001</v>
      </c>
      <c r="E41">
        <v>57.399518652226234</v>
      </c>
      <c r="F41" s="3">
        <v>66.150000000000006</v>
      </c>
      <c r="G41" s="52">
        <f t="shared" si="4"/>
        <v>843.35651865222621</v>
      </c>
      <c r="H41" s="35">
        <v>241.25270758122701</v>
      </c>
      <c r="I41" s="3">
        <v>42.689</v>
      </c>
      <c r="J41">
        <v>27.221</v>
      </c>
      <c r="K41">
        <v>38.887</v>
      </c>
      <c r="L41">
        <v>18.041</v>
      </c>
      <c r="M41">
        <v>34.662999999999997</v>
      </c>
      <c r="N41">
        <v>9.0990000000000002</v>
      </c>
      <c r="O41">
        <v>4.7949999999999999</v>
      </c>
      <c r="P41">
        <v>6.3419999999999996</v>
      </c>
      <c r="Q41" s="52">
        <f t="shared" si="7"/>
        <v>422.98970758122704</v>
      </c>
      <c r="R41" s="53">
        <f t="shared" si="2"/>
        <v>1266.3462262334533</v>
      </c>
      <c r="S41">
        <v>1331278</v>
      </c>
      <c r="T41">
        <f t="shared" si="3"/>
        <v>1331.278</v>
      </c>
      <c r="U41">
        <v>469</v>
      </c>
      <c r="V41">
        <v>2000</v>
      </c>
      <c r="Y41">
        <v>1000</v>
      </c>
    </row>
    <row r="42" spans="1:25">
      <c r="A42">
        <v>2001</v>
      </c>
      <c r="B42" s="33">
        <v>435.95699999999999</v>
      </c>
      <c r="C42">
        <v>289.596</v>
      </c>
      <c r="D42">
        <v>32.674999999999997</v>
      </c>
      <c r="E42" s="31">
        <v>59.516393442622949</v>
      </c>
      <c r="F42" s="3">
        <v>69.751000000000005</v>
      </c>
      <c r="G42" s="52">
        <f t="shared" si="4"/>
        <v>887.49539344262291</v>
      </c>
      <c r="H42" s="35">
        <v>262.69789227166302</v>
      </c>
      <c r="I42" s="3">
        <v>36.856000000000002</v>
      </c>
      <c r="J42">
        <v>28.283999999999999</v>
      </c>
      <c r="K42">
        <v>39.075000000000003</v>
      </c>
      <c r="L42">
        <v>18.202000000000002</v>
      </c>
      <c r="M42">
        <v>35.201000000000001</v>
      </c>
      <c r="N42">
        <v>9.7970000000000006</v>
      </c>
      <c r="O42">
        <v>4.8630000000000004</v>
      </c>
      <c r="P42">
        <v>7.2590000000000003</v>
      </c>
      <c r="Q42" s="52">
        <f t="shared" si="7"/>
        <v>442.23489227166306</v>
      </c>
      <c r="R42" s="53">
        <f t="shared" si="2"/>
        <v>1329.7302857142859</v>
      </c>
      <c r="S42">
        <v>1345217</v>
      </c>
      <c r="T42">
        <f t="shared" si="3"/>
        <v>1345.2170000000001</v>
      </c>
      <c r="U42">
        <v>470</v>
      </c>
      <c r="V42">
        <v>2001</v>
      </c>
      <c r="Y42">
        <v>1000</v>
      </c>
    </row>
    <row r="43" spans="1:25">
      <c r="A43">
        <v>2002</v>
      </c>
      <c r="B43" s="33">
        <v>447.38200000000001</v>
      </c>
      <c r="C43">
        <v>305.52699999999999</v>
      </c>
      <c r="D43">
        <v>58.390999999999998</v>
      </c>
      <c r="E43">
        <v>60.25</v>
      </c>
      <c r="F43" s="3">
        <v>75.659000000000006</v>
      </c>
      <c r="G43" s="52">
        <f t="shared" si="4"/>
        <v>947.20899999999995</v>
      </c>
      <c r="H43" s="35">
        <v>285.95967741935499</v>
      </c>
      <c r="I43" s="3">
        <v>41.456000000000003</v>
      </c>
      <c r="J43">
        <v>26.92</v>
      </c>
      <c r="K43">
        <v>44.026000000000003</v>
      </c>
      <c r="L43">
        <v>21.041</v>
      </c>
      <c r="M43">
        <v>38.087000000000003</v>
      </c>
      <c r="N43">
        <v>9.7219999999999995</v>
      </c>
      <c r="O43">
        <v>5.0019999999999998</v>
      </c>
      <c r="P43">
        <v>7.5339999999999998</v>
      </c>
      <c r="Q43" s="52">
        <f t="shared" si="7"/>
        <v>479.747677419355</v>
      </c>
      <c r="R43" s="53">
        <f t="shared" si="2"/>
        <v>1426.9566774193549</v>
      </c>
      <c r="S43">
        <v>1380370</v>
      </c>
      <c r="T43">
        <f t="shared" si="3"/>
        <v>1380.37</v>
      </c>
      <c r="U43">
        <v>476</v>
      </c>
      <c r="V43">
        <v>2002</v>
      </c>
      <c r="Y43">
        <v>1000</v>
      </c>
    </row>
    <row r="44" spans="1:25">
      <c r="A44">
        <v>2003</v>
      </c>
      <c r="B44" s="33">
        <v>450.62200000000001</v>
      </c>
      <c r="C44">
        <v>317.178</v>
      </c>
      <c r="D44">
        <v>61.304000000000002</v>
      </c>
      <c r="E44">
        <v>61.712514092446447</v>
      </c>
      <c r="F44" s="3">
        <v>79.900999999999996</v>
      </c>
      <c r="G44" s="52">
        <f t="shared" si="4"/>
        <v>970.71751409244632</v>
      </c>
      <c r="H44" s="35">
        <v>303.77113866967301</v>
      </c>
      <c r="I44" s="3">
        <v>39.094000000000001</v>
      </c>
      <c r="J44">
        <v>25.756</v>
      </c>
      <c r="K44">
        <v>43.930999999999997</v>
      </c>
      <c r="L44">
        <v>24.12</v>
      </c>
      <c r="M44">
        <v>39.784999999999997</v>
      </c>
      <c r="N44">
        <v>9.9789999999999992</v>
      </c>
      <c r="O44">
        <v>5.0979999999999999</v>
      </c>
      <c r="P44">
        <v>7.5129999999999999</v>
      </c>
      <c r="Q44" s="52">
        <f t="shared" si="7"/>
        <v>499.04713866967296</v>
      </c>
      <c r="R44" s="53">
        <f t="shared" si="2"/>
        <v>1469.7646527621193</v>
      </c>
      <c r="U44" t="s">
        <v>3</v>
      </c>
      <c r="V44">
        <v>2003</v>
      </c>
    </row>
    <row r="45" spans="1:25">
      <c r="A45">
        <v>2004</v>
      </c>
      <c r="B45" s="33">
        <v>455.60599999999999</v>
      </c>
      <c r="C45">
        <v>339.53500000000003</v>
      </c>
      <c r="D45">
        <v>46.521999999999998</v>
      </c>
      <c r="E45">
        <v>61.634467618002198</v>
      </c>
      <c r="F45" s="3">
        <v>85.837000000000003</v>
      </c>
      <c r="G45" s="52">
        <f t="shared" si="4"/>
        <v>989.1344676180023</v>
      </c>
      <c r="H45" s="35">
        <v>319.64763995609201</v>
      </c>
      <c r="I45" s="3">
        <v>39.585999999999999</v>
      </c>
      <c r="J45">
        <v>22.9</v>
      </c>
      <c r="K45">
        <v>45.024999999999999</v>
      </c>
      <c r="L45">
        <v>27.021999999999998</v>
      </c>
      <c r="M45">
        <v>40.145000000000003</v>
      </c>
      <c r="N45">
        <v>10.335000000000001</v>
      </c>
      <c r="O45">
        <v>5.3639999999999999</v>
      </c>
      <c r="P45">
        <v>7.4359999999999999</v>
      </c>
      <c r="Q45" s="52">
        <f t="shared" si="7"/>
        <v>517.46063995609188</v>
      </c>
      <c r="R45" s="53">
        <f t="shared" si="2"/>
        <v>1506.5951075740941</v>
      </c>
      <c r="V45">
        <v>2004</v>
      </c>
    </row>
    <row r="46" spans="1:25">
      <c r="A46">
        <v>2005</v>
      </c>
      <c r="B46" s="33">
        <v>473.572</v>
      </c>
      <c r="C46">
        <v>358.86200000000002</v>
      </c>
      <c r="D46">
        <v>34.304000000000002</v>
      </c>
      <c r="E46">
        <v>60.580679405520172</v>
      </c>
      <c r="F46" s="3">
        <v>90.659000000000006</v>
      </c>
      <c r="G46" s="52">
        <f t="shared" si="4"/>
        <v>1017.9776794055201</v>
      </c>
      <c r="H46" s="39">
        <v>328.60934182590199</v>
      </c>
      <c r="I46" s="3">
        <v>39.531999999999996</v>
      </c>
      <c r="J46">
        <v>25.654989384288751</v>
      </c>
      <c r="K46" s="41">
        <v>45.021231422505302</v>
      </c>
      <c r="L46" s="43">
        <v>30.326963906581746</v>
      </c>
      <c r="M46">
        <v>40.031847133757964</v>
      </c>
      <c r="N46">
        <v>10.588110403397028</v>
      </c>
      <c r="O46">
        <v>5.3004246284501066</v>
      </c>
      <c r="P46">
        <v>7.264452229299363</v>
      </c>
      <c r="Q46" s="52">
        <f t="shared" si="7"/>
        <v>532.3293609341822</v>
      </c>
      <c r="R46" s="53">
        <f t="shared" si="2"/>
        <v>1550.3070403397023</v>
      </c>
      <c r="V46">
        <v>2005</v>
      </c>
    </row>
    <row r="47" spans="1:25">
      <c r="A47">
        <v>2006</v>
      </c>
      <c r="B47" s="27">
        <v>473.72119341563786</v>
      </c>
      <c r="C47">
        <v>414.72222222222223</v>
      </c>
      <c r="D47">
        <v>31.942386831275719</v>
      </c>
      <c r="E47">
        <v>56.705761316872433</v>
      </c>
      <c r="F47" s="6">
        <v>95.045267489711932</v>
      </c>
      <c r="G47" s="52">
        <f t="shared" si="4"/>
        <v>1072.1368312757202</v>
      </c>
      <c r="H47" s="38">
        <v>315.98251028806601</v>
      </c>
      <c r="I47" s="3">
        <v>39.997</v>
      </c>
      <c r="J47">
        <v>24.727366255144034</v>
      </c>
      <c r="K47" s="41">
        <v>45.667248971193416</v>
      </c>
      <c r="L47" s="43">
        <v>31.056584362139919</v>
      </c>
      <c r="M47">
        <v>39.096707818930042</v>
      </c>
      <c r="N47">
        <v>10.54187242798354</v>
      </c>
      <c r="O47">
        <v>5.2188271604938272</v>
      </c>
      <c r="P47">
        <v>7.0700226337448555</v>
      </c>
      <c r="Q47" s="52">
        <f t="shared" si="7"/>
        <v>519.35813991769567</v>
      </c>
      <c r="R47" s="53">
        <f t="shared" si="2"/>
        <v>1591.4949711934159</v>
      </c>
      <c r="V47">
        <v>2006</v>
      </c>
    </row>
    <row r="48" spans="1:25">
      <c r="A48">
        <v>2007</v>
      </c>
      <c r="B48" s="27">
        <v>485.88099999999997</v>
      </c>
      <c r="C48">
        <v>431.44299999999998</v>
      </c>
      <c r="D48">
        <v>32.454000000000001</v>
      </c>
      <c r="E48">
        <v>55.997999999999998</v>
      </c>
      <c r="F48" s="6">
        <v>99.085999999999999</v>
      </c>
      <c r="G48" s="52">
        <f t="shared" si="4"/>
        <v>1104.8619999999999</v>
      </c>
      <c r="H48" s="38">
        <v>326.95100000000002</v>
      </c>
      <c r="I48">
        <v>32.798999999999999</v>
      </c>
      <c r="J48">
        <v>24.164000000000001</v>
      </c>
      <c r="K48" s="41">
        <v>48.54</v>
      </c>
      <c r="L48" s="43">
        <v>30.373000000000001</v>
      </c>
      <c r="M48">
        <v>39.436</v>
      </c>
      <c r="N48">
        <v>10.916399999999999</v>
      </c>
      <c r="O48">
        <v>5.4092000000000002</v>
      </c>
      <c r="P48">
        <v>6.8885709999999998</v>
      </c>
      <c r="Q48" s="52">
        <f t="shared" si="7"/>
        <v>525.477171</v>
      </c>
      <c r="R48" s="53">
        <f t="shared" si="2"/>
        <v>1630.3391709999999</v>
      </c>
      <c r="V48">
        <v>2007</v>
      </c>
    </row>
    <row r="49" spans="1:22">
      <c r="A49">
        <v>2008</v>
      </c>
      <c r="B49" s="27">
        <v>490.42003853564546</v>
      </c>
      <c r="C49">
        <v>448.66859344894027</v>
      </c>
      <c r="D49">
        <v>41.139691714836225</v>
      </c>
      <c r="E49">
        <v>55.97687861271676</v>
      </c>
      <c r="F49" s="6">
        <v>102.40944123314065</v>
      </c>
      <c r="G49" s="52">
        <f t="shared" si="4"/>
        <v>1138.6146435452793</v>
      </c>
      <c r="H49" s="38">
        <v>330.56069364161851</v>
      </c>
      <c r="I49">
        <v>36.628131021194605</v>
      </c>
      <c r="J49">
        <v>24.154142581888244</v>
      </c>
      <c r="K49" s="41">
        <v>48.814065510597295</v>
      </c>
      <c r="L49" s="43">
        <v>33.341040462427742</v>
      </c>
      <c r="M49">
        <v>38.771676300578029</v>
      </c>
      <c r="N49">
        <v>11.269653179190751</v>
      </c>
      <c r="O49">
        <v>5.964354527938343</v>
      </c>
      <c r="P49">
        <v>6.626180154142582</v>
      </c>
      <c r="Q49" s="52">
        <f t="shared" si="7"/>
        <v>536.12993737957618</v>
      </c>
      <c r="R49" s="53">
        <f t="shared" si="2"/>
        <v>1674.7445809248554</v>
      </c>
      <c r="V49">
        <v>2008</v>
      </c>
    </row>
    <row r="50" spans="1:22">
      <c r="A50">
        <v>2009</v>
      </c>
      <c r="B50" s="27">
        <v>538.31884057971013</v>
      </c>
      <c r="C50">
        <v>485.30338164251208</v>
      </c>
      <c r="D50">
        <v>99.77874396135266</v>
      </c>
      <c r="E50">
        <v>56.35458937198068</v>
      </c>
      <c r="F50" s="6">
        <v>114.32753623188405</v>
      </c>
      <c r="G50" s="52">
        <f>B50+C50+D50+E50+F50</f>
        <v>1294.0830917874396</v>
      </c>
      <c r="H50" s="38">
        <v>361.29565217391303</v>
      </c>
      <c r="I50">
        <v>39.823188405797104</v>
      </c>
      <c r="J50">
        <v>26.745893719806762</v>
      </c>
      <c r="K50" s="41">
        <v>58.383574879227055</v>
      </c>
      <c r="L50" s="43">
        <v>48.657004830917877</v>
      </c>
      <c r="M50">
        <v>40.707246376811597</v>
      </c>
      <c r="N50">
        <v>12.162705314009663</v>
      </c>
      <c r="O50">
        <v>6.2516908212560391</v>
      </c>
      <c r="P50">
        <v>6.8722570048309182</v>
      </c>
      <c r="Q50" s="52">
        <f>H50+I50+J50+K50+L50+M50+N50+O50+P50</f>
        <v>600.89921352657007</v>
      </c>
      <c r="R50" s="53">
        <f t="shared" si="2"/>
        <v>1894.9823053140096</v>
      </c>
      <c r="V50">
        <v>2009</v>
      </c>
    </row>
    <row r="51" spans="1:22">
      <c r="A51">
        <v>2010</v>
      </c>
      <c r="B51" s="27">
        <v>548.90494296577947</v>
      </c>
      <c r="C51">
        <v>499.051330798479</v>
      </c>
      <c r="D51">
        <v>84.166349809885929</v>
      </c>
      <c r="E51" t="s">
        <v>86</v>
      </c>
      <c r="F51" s="6">
        <v>118.05228136882128</v>
      </c>
      <c r="G51" s="1"/>
      <c r="H51" s="38">
        <v>380.9372623574144</v>
      </c>
      <c r="I51">
        <v>41.193916349809882</v>
      </c>
      <c r="J51">
        <v>25.642585551330797</v>
      </c>
      <c r="K51" t="s">
        <v>87</v>
      </c>
      <c r="L51" s="43">
        <v>61.506653992395435</v>
      </c>
      <c r="M51">
        <v>44.762357414448672</v>
      </c>
      <c r="N51">
        <v>13.06958174904943</v>
      </c>
      <c r="O51">
        <v>6.3660646387832696</v>
      </c>
      <c r="P51" t="s">
        <v>87</v>
      </c>
      <c r="Q51" s="1"/>
      <c r="R51" s="6"/>
      <c r="V51">
        <v>2010</v>
      </c>
    </row>
    <row r="52" spans="1:22">
      <c r="H52" s="38"/>
    </row>
    <row r="53" spans="1:22">
      <c r="E53" t="s">
        <v>65</v>
      </c>
      <c r="H53" s="28" t="s">
        <v>66</v>
      </c>
      <c r="I53" t="s">
        <v>67</v>
      </c>
      <c r="J53" t="s">
        <v>67</v>
      </c>
    </row>
    <row r="54" spans="1:22">
      <c r="I54" t="s">
        <v>18</v>
      </c>
      <c r="J54" t="s">
        <v>18</v>
      </c>
    </row>
    <row r="55" spans="1:22">
      <c r="I55" s="48" t="s">
        <v>19</v>
      </c>
      <c r="J55" s="48" t="s">
        <v>20</v>
      </c>
    </row>
    <row r="57" spans="1:22">
      <c r="A57" t="s">
        <v>82</v>
      </c>
    </row>
    <row r="58" spans="1:22">
      <c r="A58" t="s">
        <v>83</v>
      </c>
    </row>
    <row r="59" spans="1:22">
      <c r="A59" t="s">
        <v>81</v>
      </c>
    </row>
  </sheetData>
  <sheetCalcPr fullCalcOnLoad="1"/>
  <mergeCells count="2">
    <mergeCell ref="A1:F1"/>
    <mergeCell ref="H1:P1"/>
  </mergeCells>
  <phoneticPr fontId="3" type="noConversion"/>
  <pageMargins left="0.75" right="0.75" top="1" bottom="1" header="0.5" footer="0.5"/>
  <pageSetup orientation="portrait" horizontalDpi="4294967292" verticalDpi="4294967292"/>
  <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U114"/>
  <sheetViews>
    <sheetView topLeftCell="A60" zoomScale="150" workbookViewId="0">
      <selection activeCell="E108" sqref="E108:E109"/>
    </sheetView>
  </sheetViews>
  <sheetFormatPr baseColWidth="10" defaultRowHeight="13"/>
  <cols>
    <col min="6" max="6" width="13.140625" customWidth="1"/>
    <col min="9" max="9" width="16.7109375" customWidth="1"/>
    <col min="10" max="10" width="11.5703125" customWidth="1"/>
    <col min="11" max="11" width="8.85546875" customWidth="1"/>
    <col min="12" max="12" width="15" customWidth="1"/>
    <col min="13" max="13" width="12" customWidth="1"/>
    <col min="17" max="17" width="12.5703125" customWidth="1"/>
    <col min="18" max="18" width="12.28515625" customWidth="1"/>
  </cols>
  <sheetData>
    <row r="1" spans="1:15" ht="26">
      <c r="A1" t="s">
        <v>32</v>
      </c>
      <c r="B1" t="s">
        <v>70</v>
      </c>
      <c r="C1" s="28" t="s">
        <v>53</v>
      </c>
      <c r="D1" t="s">
        <v>71</v>
      </c>
      <c r="E1" s="28" t="s">
        <v>54</v>
      </c>
      <c r="F1" t="s">
        <v>29</v>
      </c>
      <c r="G1" s="28" t="s">
        <v>55</v>
      </c>
      <c r="H1" t="s">
        <v>30</v>
      </c>
      <c r="I1" s="28" t="s">
        <v>56</v>
      </c>
      <c r="J1" t="s">
        <v>31</v>
      </c>
      <c r="K1" s="28" t="s">
        <v>57</v>
      </c>
      <c r="L1" s="4" t="s">
        <v>28</v>
      </c>
      <c r="M1" s="4" t="s">
        <v>72</v>
      </c>
      <c r="N1" t="s">
        <v>11</v>
      </c>
    </row>
    <row r="2" spans="1:15">
      <c r="A2">
        <v>1962</v>
      </c>
      <c r="B2" s="9">
        <v>13.356</v>
      </c>
      <c r="C2" s="10">
        <f>B2/N2</f>
        <v>91.479452054794521</v>
      </c>
      <c r="D2" s="10"/>
      <c r="E2" s="10"/>
      <c r="F2" s="10">
        <v>3.4990000000000001</v>
      </c>
      <c r="G2" s="10">
        <f>F2/N2</f>
        <v>23.965753424657535</v>
      </c>
      <c r="H2" s="10">
        <v>1.4890000000000001</v>
      </c>
      <c r="I2" s="10">
        <f>H2/N2</f>
        <v>10.198630136986303</v>
      </c>
      <c r="J2" s="10">
        <v>1.105</v>
      </c>
      <c r="K2" s="10">
        <f>J2/N2</f>
        <v>7.5684931506849322</v>
      </c>
      <c r="L2" s="5">
        <v>4.3</v>
      </c>
      <c r="M2" s="8">
        <f>L2/N2</f>
        <v>29.452054794520549</v>
      </c>
      <c r="N2" s="7">
        <v>0.14599999999999999</v>
      </c>
      <c r="O2" s="7"/>
    </row>
    <row r="3" spans="1:15">
      <c r="A3">
        <v>1963</v>
      </c>
      <c r="B3" s="9">
        <v>14.217000000000001</v>
      </c>
      <c r="C3" s="10">
        <f t="shared" ref="C3:C10" si="0">B3/N3</f>
        <v>96.060810810810821</v>
      </c>
      <c r="D3" s="10"/>
      <c r="E3" s="10"/>
      <c r="F3" s="10">
        <v>3.1269999999999998</v>
      </c>
      <c r="G3" s="10">
        <f t="shared" ref="G3:G17" si="1">F3/N3</f>
        <v>21.128378378378379</v>
      </c>
      <c r="H3" s="10">
        <v>1.583</v>
      </c>
      <c r="I3" s="10">
        <f t="shared" ref="I3:I16" si="2">H3/N3</f>
        <v>10.695945945945946</v>
      </c>
      <c r="J3" s="10">
        <v>1.21</v>
      </c>
      <c r="K3" s="10">
        <f t="shared" ref="K3:K17" si="3">J3/N3</f>
        <v>8.1756756756756754</v>
      </c>
      <c r="L3" s="5">
        <v>4.7</v>
      </c>
      <c r="M3" s="8">
        <f t="shared" ref="M3:M10" si="4">L3/N3</f>
        <v>31.756756756756758</v>
      </c>
      <c r="N3" s="7">
        <v>0.14799999999999999</v>
      </c>
      <c r="O3" s="7"/>
    </row>
    <row r="4" spans="1:15">
      <c r="A4">
        <v>1964</v>
      </c>
      <c r="B4" s="9">
        <v>14.914</v>
      </c>
      <c r="C4" s="10">
        <f t="shared" si="0"/>
        <v>99.426666666666662</v>
      </c>
      <c r="D4" s="10"/>
      <c r="E4" s="10"/>
      <c r="F4" s="10">
        <v>2.9119999999999999</v>
      </c>
      <c r="G4" s="10">
        <f t="shared" si="1"/>
        <v>19.413333333333334</v>
      </c>
      <c r="H4" s="10">
        <v>1.708</v>
      </c>
      <c r="I4" s="10">
        <f t="shared" si="2"/>
        <v>11.386666666666667</v>
      </c>
      <c r="J4" s="10">
        <v>1.3089999999999999</v>
      </c>
      <c r="K4" s="10">
        <f t="shared" si="3"/>
        <v>8.7266666666666666</v>
      </c>
      <c r="L4" s="5">
        <v>5</v>
      </c>
      <c r="M4" s="8">
        <f t="shared" si="4"/>
        <v>33.333333333333336</v>
      </c>
      <c r="N4" s="7">
        <v>0.15</v>
      </c>
      <c r="O4" s="7"/>
    </row>
    <row r="5" spans="1:15">
      <c r="A5">
        <v>1965</v>
      </c>
      <c r="B5" s="9">
        <v>16.736999999999998</v>
      </c>
      <c r="C5" s="10">
        <f t="shared" si="0"/>
        <v>110.11184210526315</v>
      </c>
      <c r="D5" s="10"/>
      <c r="E5" s="10"/>
      <c r="F5" s="10">
        <v>2.3420000000000001</v>
      </c>
      <c r="G5" s="10">
        <f t="shared" si="1"/>
        <v>15.407894736842106</v>
      </c>
      <c r="H5" s="10">
        <v>1.8129999999999999</v>
      </c>
      <c r="I5" s="10">
        <f t="shared" si="2"/>
        <v>11.927631578947368</v>
      </c>
      <c r="J5" s="10">
        <v>1.573</v>
      </c>
      <c r="K5" s="10">
        <f t="shared" si="3"/>
        <v>10.348684210526315</v>
      </c>
      <c r="L5" s="5">
        <v>5.2</v>
      </c>
      <c r="M5" s="8">
        <f t="shared" si="4"/>
        <v>34.210526315789473</v>
      </c>
      <c r="N5" s="7">
        <v>0.152</v>
      </c>
      <c r="O5" s="7"/>
    </row>
    <row r="6" spans="1:15">
      <c r="A6">
        <v>1966</v>
      </c>
      <c r="B6" s="9">
        <v>18.266999999999999</v>
      </c>
      <c r="C6" s="10">
        <f t="shared" si="0"/>
        <v>117.09615384615384</v>
      </c>
      <c r="D6" s="10">
        <v>1.8420000000000001</v>
      </c>
      <c r="E6" s="10">
        <f>D6/N6</f>
        <v>11.807692307692308</v>
      </c>
      <c r="F6" s="10">
        <v>1.964</v>
      </c>
      <c r="G6" s="10">
        <f t="shared" si="1"/>
        <v>12.589743589743589</v>
      </c>
      <c r="H6" s="10">
        <v>2</v>
      </c>
      <c r="I6" s="10">
        <f t="shared" si="2"/>
        <v>12.820512820512821</v>
      </c>
      <c r="J6" s="10">
        <v>1.7809999999999999</v>
      </c>
      <c r="K6" s="10">
        <f t="shared" si="3"/>
        <v>11.416666666666666</v>
      </c>
      <c r="L6" s="5">
        <v>5.8</v>
      </c>
      <c r="M6" s="8">
        <f t="shared" si="4"/>
        <v>37.179487179487175</v>
      </c>
      <c r="N6" s="7">
        <v>0.156</v>
      </c>
      <c r="O6" s="7"/>
    </row>
    <row r="7" spans="1:15">
      <c r="A7">
        <v>1967</v>
      </c>
      <c r="B7" s="9">
        <v>19.468</v>
      </c>
      <c r="C7" s="10">
        <f t="shared" si="0"/>
        <v>120.91925465838509</v>
      </c>
      <c r="D7" s="10">
        <v>4.9240000000000004</v>
      </c>
      <c r="E7" s="10">
        <f t="shared" ref="E7:E17" si="5">D7/N7</f>
        <v>30.58385093167702</v>
      </c>
      <c r="F7" s="10">
        <v>1.994</v>
      </c>
      <c r="G7" s="10">
        <f t="shared" si="1"/>
        <v>12.385093167701863</v>
      </c>
      <c r="H7" s="10">
        <v>2.19</v>
      </c>
      <c r="I7" s="10">
        <f t="shared" si="2"/>
        <v>13.602484472049689</v>
      </c>
      <c r="J7" s="10">
        <v>1.9390000000000001</v>
      </c>
      <c r="K7" s="10">
        <f t="shared" si="3"/>
        <v>12.043478260869565</v>
      </c>
      <c r="L7" s="5">
        <v>6.2</v>
      </c>
      <c r="M7" s="8">
        <f t="shared" si="4"/>
        <v>38.509316770186338</v>
      </c>
      <c r="N7" s="7">
        <v>0.161</v>
      </c>
      <c r="O7" s="7"/>
    </row>
    <row r="8" spans="1:15">
      <c r="A8">
        <v>1968</v>
      </c>
      <c r="B8" s="9">
        <v>22.641999999999999</v>
      </c>
      <c r="C8" s="10">
        <f t="shared" si="0"/>
        <v>134.77380952380952</v>
      </c>
      <c r="D8" s="10">
        <v>6.218</v>
      </c>
      <c r="E8" s="10">
        <f t="shared" si="5"/>
        <v>37.011904761904759</v>
      </c>
      <c r="F8" s="10">
        <v>2.266</v>
      </c>
      <c r="G8" s="10">
        <f t="shared" si="1"/>
        <v>13.488095238095237</v>
      </c>
      <c r="H8" s="10">
        <v>2.3759999999999999</v>
      </c>
      <c r="I8" s="10">
        <f t="shared" si="2"/>
        <v>14.142857142857141</v>
      </c>
      <c r="J8" s="10">
        <v>2.294</v>
      </c>
      <c r="K8" s="10">
        <f t="shared" si="3"/>
        <v>13.654761904761903</v>
      </c>
      <c r="L8" s="5">
        <v>7.5</v>
      </c>
      <c r="M8" s="8">
        <f t="shared" si="4"/>
        <v>44.642857142857139</v>
      </c>
      <c r="N8" s="7">
        <v>0.16800000000000001</v>
      </c>
      <c r="O8" s="7"/>
    </row>
    <row r="9" spans="1:15">
      <c r="A9">
        <v>1969</v>
      </c>
      <c r="B9" s="9">
        <v>24.209</v>
      </c>
      <c r="C9" s="10">
        <f t="shared" si="0"/>
        <v>136.77401129943505</v>
      </c>
      <c r="D9" s="10">
        <v>7.0449999999999999</v>
      </c>
      <c r="E9" s="10">
        <f t="shared" si="5"/>
        <v>39.802259887005654</v>
      </c>
      <c r="F9" s="10">
        <v>2.2930000000000001</v>
      </c>
      <c r="G9" s="10">
        <f t="shared" si="1"/>
        <v>12.954802259887007</v>
      </c>
      <c r="H9" s="10">
        <v>2.6339999999999999</v>
      </c>
      <c r="I9" s="10">
        <f t="shared" si="2"/>
        <v>14.881355932203389</v>
      </c>
      <c r="J9" s="10">
        <v>2.5419999999999998</v>
      </c>
      <c r="K9" s="10">
        <f t="shared" si="3"/>
        <v>14.361581920903955</v>
      </c>
      <c r="L9" s="5">
        <v>8.6</v>
      </c>
      <c r="M9" s="8">
        <f t="shared" si="4"/>
        <v>48.587570621468927</v>
      </c>
      <c r="N9" s="7">
        <v>0.17699999999999999</v>
      </c>
      <c r="O9" s="7"/>
    </row>
    <row r="10" spans="1:15">
      <c r="A10">
        <v>1970</v>
      </c>
      <c r="B10" s="9">
        <v>28.795999999999999</v>
      </c>
      <c r="C10" s="10">
        <f t="shared" si="0"/>
        <v>153.98930481283423</v>
      </c>
      <c r="D10" s="10">
        <v>7.6719999999999997</v>
      </c>
      <c r="E10" s="10">
        <f t="shared" si="5"/>
        <v>41.026737967914436</v>
      </c>
      <c r="F10" s="10">
        <v>3.0739999999999998</v>
      </c>
      <c r="G10" s="10">
        <f t="shared" si="1"/>
        <v>16.438502673796791</v>
      </c>
      <c r="H10" s="10">
        <v>3.03</v>
      </c>
      <c r="I10" s="10">
        <f t="shared" si="2"/>
        <v>16.203208556149733</v>
      </c>
      <c r="J10" s="10">
        <v>3.0670000000000002</v>
      </c>
      <c r="K10" s="10">
        <f t="shared" si="3"/>
        <v>16.401069518716579</v>
      </c>
      <c r="L10" s="5">
        <v>10.1</v>
      </c>
      <c r="M10" s="8">
        <f t="shared" si="4"/>
        <v>54.010695187165773</v>
      </c>
      <c r="N10" s="7">
        <v>0.187</v>
      </c>
      <c r="O10" s="7"/>
    </row>
    <row r="11" spans="1:15">
      <c r="B11" s="9"/>
      <c r="C11" s="10"/>
      <c r="D11" s="10"/>
      <c r="E11" s="10"/>
      <c r="F11" s="10"/>
      <c r="G11" s="10"/>
      <c r="H11" s="10"/>
      <c r="I11" s="10"/>
      <c r="J11" s="10"/>
      <c r="K11" s="10"/>
      <c r="L11" s="5"/>
      <c r="M11" s="8"/>
      <c r="N11" s="7"/>
      <c r="O11" s="7"/>
    </row>
    <row r="12" spans="1:15">
      <c r="B12" s="9"/>
      <c r="C12" s="10"/>
      <c r="D12" s="10"/>
      <c r="E12" s="10"/>
      <c r="F12" s="10"/>
      <c r="G12" s="10"/>
      <c r="J12" s="10"/>
      <c r="K12" s="10"/>
      <c r="L12" s="5"/>
      <c r="M12" s="8"/>
      <c r="N12" s="18">
        <v>0.94199999999999995</v>
      </c>
      <c r="O12" s="7"/>
    </row>
    <row r="13" spans="1:15">
      <c r="A13">
        <v>2006</v>
      </c>
      <c r="B13" s="9">
        <v>460.45699999999999</v>
      </c>
      <c r="C13" s="10">
        <f>B13/N13</f>
        <v>473.72119341563786</v>
      </c>
      <c r="D13">
        <v>403.11</v>
      </c>
      <c r="E13" s="10">
        <f>D13/N13</f>
        <v>414.72222222222223</v>
      </c>
      <c r="F13" s="10">
        <v>31.047999999999998</v>
      </c>
      <c r="G13" s="10">
        <f>F13/N13</f>
        <v>31.942386831275719</v>
      </c>
      <c r="H13" s="10">
        <v>55.118000000000002</v>
      </c>
      <c r="I13" s="10">
        <f>H13/N13</f>
        <v>56.705761316872433</v>
      </c>
      <c r="J13" s="11">
        <v>92.384</v>
      </c>
      <c r="K13" s="10">
        <f>J13/N13</f>
        <v>95.045267489711932</v>
      </c>
      <c r="L13" s="14">
        <v>354.3</v>
      </c>
      <c r="M13" s="13">
        <f>L13/N13</f>
        <v>364.50617283950618</v>
      </c>
      <c r="N13" s="7">
        <v>0.97199999999999998</v>
      </c>
      <c r="O13" s="7"/>
    </row>
    <row r="14" spans="1:15">
      <c r="A14">
        <v>2007</v>
      </c>
      <c r="B14" s="9">
        <v>485.88099999999997</v>
      </c>
      <c r="C14" s="10">
        <f>B14/N14</f>
        <v>485.88099999999997</v>
      </c>
      <c r="D14">
        <v>431.44299999999998</v>
      </c>
      <c r="E14" s="10">
        <f>D14/N14</f>
        <v>431.44299999999998</v>
      </c>
      <c r="F14" s="10">
        <v>32.454000000000001</v>
      </c>
      <c r="G14" s="10">
        <f>F14/N14</f>
        <v>32.454000000000001</v>
      </c>
      <c r="H14" s="10">
        <v>55.997999999999998</v>
      </c>
      <c r="I14" s="10">
        <f>H14/N14</f>
        <v>55.997999999999998</v>
      </c>
      <c r="J14" s="11">
        <v>99.085999999999999</v>
      </c>
      <c r="K14" s="10">
        <f>J14/N14</f>
        <v>99.085999999999999</v>
      </c>
      <c r="L14" s="5">
        <v>366.6</v>
      </c>
      <c r="M14" s="13">
        <f>L14/N14</f>
        <v>366.6</v>
      </c>
      <c r="N14" s="12">
        <v>1</v>
      </c>
      <c r="O14" s="12"/>
    </row>
    <row r="15" spans="1:15">
      <c r="A15">
        <v>2008</v>
      </c>
      <c r="B15" s="9">
        <v>509.05599999999998</v>
      </c>
      <c r="C15" s="10">
        <f>B15/N15</f>
        <v>490.42003853564546</v>
      </c>
      <c r="D15" s="10">
        <v>465.71800000000002</v>
      </c>
      <c r="E15" s="10">
        <f t="shared" si="5"/>
        <v>448.66859344894027</v>
      </c>
      <c r="F15" s="10">
        <v>42.703000000000003</v>
      </c>
      <c r="G15" s="10">
        <f t="shared" si="1"/>
        <v>41.139691714836225</v>
      </c>
      <c r="H15" s="10">
        <v>58.103999999999999</v>
      </c>
      <c r="I15" s="10">
        <f t="shared" si="2"/>
        <v>55.97687861271676</v>
      </c>
      <c r="J15" s="11">
        <v>106.301</v>
      </c>
      <c r="K15" s="10">
        <f t="shared" si="3"/>
        <v>102.40944123314065</v>
      </c>
      <c r="L15" s="5">
        <v>425.8</v>
      </c>
      <c r="M15" s="8">
        <f>L15/N15</f>
        <v>410.21194605009634</v>
      </c>
      <c r="N15" s="7">
        <v>1.038</v>
      </c>
      <c r="O15" s="7"/>
    </row>
    <row r="16" spans="1:15">
      <c r="A16">
        <v>2009</v>
      </c>
      <c r="B16" s="9">
        <v>557.16</v>
      </c>
      <c r="C16" s="10">
        <f t="shared" ref="C16:C17" si="6">B16/N16</f>
        <v>538.31884057971013</v>
      </c>
      <c r="D16" s="10">
        <v>502.28899999999999</v>
      </c>
      <c r="E16" s="10">
        <f t="shared" si="5"/>
        <v>485.30338164251208</v>
      </c>
      <c r="F16" s="10">
        <v>103.271</v>
      </c>
      <c r="G16" s="10">
        <f t="shared" si="1"/>
        <v>99.77874396135266</v>
      </c>
      <c r="H16" s="10">
        <v>58.326999999999998</v>
      </c>
      <c r="I16" s="10">
        <f t="shared" si="2"/>
        <v>56.35458937198068</v>
      </c>
      <c r="J16" s="10">
        <v>118.32899999999999</v>
      </c>
      <c r="K16" s="10">
        <f t="shared" si="3"/>
        <v>114.32753623188405</v>
      </c>
      <c r="L16" s="5">
        <v>497.3</v>
      </c>
      <c r="M16" s="8">
        <f t="shared" ref="M16:M17" si="7">L16/N16</f>
        <v>480.48309178743966</v>
      </c>
      <c r="N16" s="7">
        <v>1.0349999999999999</v>
      </c>
      <c r="O16" s="7"/>
    </row>
    <row r="17" spans="1:15">
      <c r="A17">
        <v>2010</v>
      </c>
      <c r="B17" s="9">
        <v>577.44799999999998</v>
      </c>
      <c r="C17" s="10">
        <f t="shared" si="6"/>
        <v>548.90494296577947</v>
      </c>
      <c r="D17" s="10">
        <v>525.00199999999995</v>
      </c>
      <c r="E17" s="10">
        <f t="shared" si="5"/>
        <v>499.051330798479</v>
      </c>
      <c r="F17" s="10">
        <v>88.543000000000006</v>
      </c>
      <c r="G17" s="10">
        <f t="shared" si="1"/>
        <v>84.166349809885929</v>
      </c>
      <c r="H17" s="10"/>
      <c r="I17" s="10"/>
      <c r="J17" s="10">
        <v>124.191</v>
      </c>
      <c r="K17" s="10">
        <f t="shared" si="3"/>
        <v>118.05228136882128</v>
      </c>
      <c r="L17" s="5">
        <v>559.4</v>
      </c>
      <c r="M17" s="8">
        <f t="shared" si="7"/>
        <v>531.7490494296577</v>
      </c>
      <c r="N17" s="7">
        <v>1.052</v>
      </c>
      <c r="O17" s="7"/>
    </row>
    <row r="21" spans="1:15">
      <c r="A21" t="s">
        <v>73</v>
      </c>
    </row>
    <row r="22" spans="1:15">
      <c r="A22" t="s">
        <v>74</v>
      </c>
    </row>
    <row r="23" spans="1:15">
      <c r="A23" t="s">
        <v>78</v>
      </c>
    </row>
    <row r="24" spans="1:15">
      <c r="A24" t="s">
        <v>25</v>
      </c>
    </row>
    <row r="25" spans="1:15">
      <c r="A25" t="s">
        <v>80</v>
      </c>
    </row>
    <row r="28" spans="1:15">
      <c r="A28" t="s">
        <v>27</v>
      </c>
    </row>
    <row r="29" spans="1:15">
      <c r="A29" t="s">
        <v>16</v>
      </c>
    </row>
    <row r="30" spans="1:15">
      <c r="A30" t="s">
        <v>79</v>
      </c>
    </row>
    <row r="37" spans="1:21">
      <c r="A37" t="s">
        <v>32</v>
      </c>
      <c r="B37" s="3" t="s">
        <v>36</v>
      </c>
      <c r="C37" s="29" t="s">
        <v>59</v>
      </c>
      <c r="D37" s="3" t="s">
        <v>37</v>
      </c>
      <c r="E37" s="29" t="s">
        <v>58</v>
      </c>
      <c r="F37" s="3" t="s">
        <v>12</v>
      </c>
      <c r="G37" s="29" t="s">
        <v>60</v>
      </c>
      <c r="H37" s="3" t="s">
        <v>39</v>
      </c>
      <c r="I37" s="29" t="s">
        <v>61</v>
      </c>
      <c r="J37" s="3" t="s">
        <v>40</v>
      </c>
      <c r="K37" s="29" t="s">
        <v>6</v>
      </c>
      <c r="L37" s="3" t="s">
        <v>41</v>
      </c>
      <c r="M37" s="29" t="s">
        <v>7</v>
      </c>
      <c r="N37" s="3" t="s">
        <v>42</v>
      </c>
      <c r="O37" s="29" t="s">
        <v>8</v>
      </c>
      <c r="P37" s="3" t="s">
        <v>43</v>
      </c>
      <c r="Q37" s="29" t="s">
        <v>9</v>
      </c>
      <c r="R37" s="3" t="s">
        <v>44</v>
      </c>
      <c r="S37" s="29" t="s">
        <v>10</v>
      </c>
      <c r="T37" t="s">
        <v>11</v>
      </c>
      <c r="U37" t="s">
        <v>32</v>
      </c>
    </row>
    <row r="38" spans="1:21">
      <c r="A38">
        <v>1962</v>
      </c>
      <c r="D38" t="s">
        <v>75</v>
      </c>
      <c r="F38" s="17">
        <v>2.3290000000000002</v>
      </c>
      <c r="G38">
        <f>F38/T38</f>
        <v>15.952054794520549</v>
      </c>
      <c r="H38" t="s">
        <v>13</v>
      </c>
      <c r="L38">
        <v>0.16700000000000001</v>
      </c>
      <c r="M38">
        <f>L38/T38</f>
        <v>1.1438356164383563</v>
      </c>
      <c r="T38" s="7">
        <v>0.14599999999999999</v>
      </c>
      <c r="U38">
        <v>1962</v>
      </c>
    </row>
    <row r="39" spans="1:21">
      <c r="A39">
        <v>1963</v>
      </c>
      <c r="D39" s="15" t="s">
        <v>89</v>
      </c>
      <c r="F39" s="17">
        <v>2.5720000000000001</v>
      </c>
      <c r="G39">
        <f t="shared" ref="G39:G52" si="8">F39/T39</f>
        <v>17.378378378378379</v>
      </c>
      <c r="H39" t="s">
        <v>13</v>
      </c>
      <c r="L39">
        <v>0.182</v>
      </c>
      <c r="M39">
        <f t="shared" ref="M39:M52" si="9">L39/T39</f>
        <v>1.2297297297297298</v>
      </c>
      <c r="T39" s="7">
        <v>0.14799999999999999</v>
      </c>
      <c r="U39">
        <v>1963</v>
      </c>
    </row>
    <row r="40" spans="1:21">
      <c r="A40">
        <v>1964</v>
      </c>
      <c r="F40" s="17">
        <v>2.734</v>
      </c>
      <c r="G40">
        <f t="shared" si="8"/>
        <v>18.226666666666667</v>
      </c>
      <c r="H40" t="s">
        <v>13</v>
      </c>
      <c r="L40">
        <v>0.193</v>
      </c>
      <c r="M40">
        <f t="shared" si="9"/>
        <v>1.2866666666666668</v>
      </c>
      <c r="T40" s="7">
        <v>0.15</v>
      </c>
      <c r="U40">
        <v>1964</v>
      </c>
    </row>
    <row r="41" spans="1:21">
      <c r="A41">
        <v>1965</v>
      </c>
      <c r="F41" s="17">
        <v>2.7869999999999999</v>
      </c>
      <c r="G41">
        <f t="shared" si="8"/>
        <v>18.335526315789473</v>
      </c>
      <c r="H41" t="s">
        <v>13</v>
      </c>
      <c r="L41">
        <v>0.219</v>
      </c>
      <c r="M41">
        <f t="shared" si="9"/>
        <v>1.4407894736842106</v>
      </c>
      <c r="T41" s="7">
        <v>0.152</v>
      </c>
      <c r="U41">
        <v>1965</v>
      </c>
    </row>
    <row r="42" spans="1:21">
      <c r="A42">
        <v>1966</v>
      </c>
      <c r="B42">
        <v>1.304</v>
      </c>
      <c r="C42">
        <f>B42/T42</f>
        <v>8.3589743589743595</v>
      </c>
      <c r="F42" s="17">
        <v>2.758</v>
      </c>
      <c r="G42">
        <f t="shared" si="8"/>
        <v>17.679487179487179</v>
      </c>
      <c r="H42" t="s">
        <v>13</v>
      </c>
      <c r="L42">
        <v>0.23899999999999999</v>
      </c>
      <c r="M42">
        <f t="shared" si="9"/>
        <v>1.5320512820512819</v>
      </c>
      <c r="R42" s="25">
        <v>0.19889999999999999</v>
      </c>
      <c r="S42">
        <f>R42/T42</f>
        <v>1.2749999999999999</v>
      </c>
      <c r="T42" s="7">
        <v>0.156</v>
      </c>
      <c r="U42">
        <v>1966</v>
      </c>
    </row>
    <row r="43" spans="1:21">
      <c r="A43">
        <v>1967</v>
      </c>
      <c r="B43">
        <v>3.141</v>
      </c>
      <c r="C43">
        <f t="shared" ref="C43:C52" si="10">B43/T43</f>
        <v>19.509316770186334</v>
      </c>
      <c r="F43" s="17">
        <v>2.72</v>
      </c>
      <c r="G43">
        <f t="shared" si="8"/>
        <v>16.894409937888199</v>
      </c>
      <c r="H43" t="s">
        <v>13</v>
      </c>
      <c r="L43">
        <v>0.25700000000000001</v>
      </c>
      <c r="M43">
        <f t="shared" si="9"/>
        <v>1.5962732919254659</v>
      </c>
      <c r="R43" s="25">
        <v>0.34920000000000001</v>
      </c>
      <c r="S43">
        <f t="shared" ref="S43:S51" si="11">R43/T43</f>
        <v>2.1689440993788818</v>
      </c>
      <c r="T43" s="7">
        <v>0.161</v>
      </c>
      <c r="U43">
        <v>1967</v>
      </c>
    </row>
    <row r="44" spans="1:21">
      <c r="A44">
        <v>1968</v>
      </c>
      <c r="B44">
        <v>3.5409999999999999</v>
      </c>
      <c r="C44">
        <f t="shared" si="10"/>
        <v>21.077380952380949</v>
      </c>
      <c r="F44" s="17">
        <v>3.1659999999999999</v>
      </c>
      <c r="G44">
        <f t="shared" si="8"/>
        <v>18.845238095238095</v>
      </c>
      <c r="H44" t="s">
        <v>13</v>
      </c>
      <c r="L44">
        <v>0.29899999999999999</v>
      </c>
      <c r="M44">
        <f t="shared" si="9"/>
        <v>1.7797619047619047</v>
      </c>
      <c r="R44" s="25">
        <v>0.31619999999999998</v>
      </c>
      <c r="S44">
        <f t="shared" si="11"/>
        <v>1.8821428571428569</v>
      </c>
      <c r="T44" s="7">
        <v>0.16800000000000001</v>
      </c>
      <c r="U44">
        <v>1968</v>
      </c>
    </row>
    <row r="45" spans="1:21">
      <c r="A45">
        <v>1969</v>
      </c>
      <c r="B45">
        <v>4.1740000000000004</v>
      </c>
      <c r="C45">
        <f t="shared" si="10"/>
        <v>23.581920903954806</v>
      </c>
      <c r="F45" s="17">
        <v>3.6179999999999999</v>
      </c>
      <c r="G45">
        <f t="shared" si="8"/>
        <v>20.440677966101696</v>
      </c>
      <c r="H45" t="s">
        <v>13</v>
      </c>
      <c r="J45">
        <v>0.2288</v>
      </c>
      <c r="K45">
        <f>J45/T45</f>
        <v>1.2926553672316385</v>
      </c>
      <c r="L45">
        <v>0.36199999999999999</v>
      </c>
      <c r="M45">
        <f t="shared" si="9"/>
        <v>2.0451977401129944</v>
      </c>
      <c r="N45">
        <v>0.58250000000000002</v>
      </c>
      <c r="O45">
        <f>N45/T45</f>
        <v>3.2909604519774014</v>
      </c>
      <c r="R45" s="25">
        <v>0.33389999999999997</v>
      </c>
      <c r="S45">
        <f t="shared" si="11"/>
        <v>1.8864406779661016</v>
      </c>
      <c r="T45" s="7">
        <v>0.17699999999999999</v>
      </c>
      <c r="U45">
        <v>1969</v>
      </c>
    </row>
    <row r="46" spans="1:21">
      <c r="A46">
        <v>1970</v>
      </c>
      <c r="B46">
        <v>5.29</v>
      </c>
      <c r="C46">
        <f t="shared" si="10"/>
        <v>28.288770053475936</v>
      </c>
      <c r="F46" s="17">
        <v>4.1420000000000003</v>
      </c>
      <c r="G46">
        <f t="shared" si="8"/>
        <v>22.149732620320858</v>
      </c>
      <c r="H46" t="s">
        <v>13</v>
      </c>
      <c r="L46">
        <v>0.504</v>
      </c>
      <c r="M46">
        <f t="shared" si="9"/>
        <v>2.6951871657754012</v>
      </c>
      <c r="N46">
        <v>0.6794</v>
      </c>
      <c r="O46">
        <f t="shared" ref="O46:O52" si="12">N46/T46</f>
        <v>3.6331550802139039</v>
      </c>
      <c r="R46" s="25">
        <v>0.32569999999999999</v>
      </c>
      <c r="S46">
        <f t="shared" si="11"/>
        <v>1.7417112299465241</v>
      </c>
      <c r="T46" s="7">
        <v>0.187</v>
      </c>
      <c r="U46">
        <v>1970</v>
      </c>
    </row>
    <row r="47" spans="1:21">
      <c r="A47">
        <v>2005</v>
      </c>
      <c r="B47">
        <v>309.55</v>
      </c>
      <c r="C47">
        <f>B47/T47</f>
        <v>328.60934182590239</v>
      </c>
      <c r="D47" s="16">
        <v>35.283999999999999</v>
      </c>
      <c r="E47">
        <f t="shared" ref="E47:E52" si="13">D47/T47</f>
        <v>37.456475583864119</v>
      </c>
      <c r="F47" s="17">
        <v>24.167000000000002</v>
      </c>
      <c r="G47">
        <f t="shared" si="8"/>
        <v>25.654989384288751</v>
      </c>
      <c r="H47" s="19">
        <v>42.41</v>
      </c>
      <c r="I47">
        <f>H47/T47</f>
        <v>45.021231422505309</v>
      </c>
      <c r="J47" s="22">
        <v>28.568000000000001</v>
      </c>
      <c r="K47">
        <f>J47/T47</f>
        <v>30.326963906581746</v>
      </c>
      <c r="L47" s="23">
        <v>37.71</v>
      </c>
      <c r="M47">
        <f t="shared" si="9"/>
        <v>40.031847133757964</v>
      </c>
      <c r="N47" s="21">
        <v>9.9740000000000002</v>
      </c>
      <c r="O47">
        <f t="shared" si="12"/>
        <v>10.588110403397028</v>
      </c>
      <c r="P47" s="24">
        <v>4.9930000000000003</v>
      </c>
      <c r="Q47">
        <f>P47/T47</f>
        <v>5.3004246284501066</v>
      </c>
      <c r="R47" s="25">
        <v>6.8431139999999999</v>
      </c>
      <c r="S47">
        <f t="shared" si="11"/>
        <v>7.264452229299363</v>
      </c>
      <c r="T47" s="18">
        <v>0.94199999999999995</v>
      </c>
      <c r="U47">
        <v>2005</v>
      </c>
    </row>
    <row r="48" spans="1:21">
      <c r="A48">
        <v>2006</v>
      </c>
      <c r="B48">
        <v>307.13499999999999</v>
      </c>
      <c r="C48">
        <f>B48/T48</f>
        <v>315.98251028806584</v>
      </c>
      <c r="D48" s="16">
        <v>34.326999999999998</v>
      </c>
      <c r="E48">
        <f t="shared" si="13"/>
        <v>35.315843621399175</v>
      </c>
      <c r="F48" s="17">
        <v>24.035</v>
      </c>
      <c r="G48">
        <f t="shared" si="8"/>
        <v>24.727366255144034</v>
      </c>
      <c r="H48" s="19">
        <v>44.388565999999997</v>
      </c>
      <c r="I48">
        <f t="shared" ref="I48:I51" si="14">H48/T48</f>
        <v>45.667248971193416</v>
      </c>
      <c r="J48" s="22">
        <v>30.187000000000001</v>
      </c>
      <c r="K48">
        <f t="shared" ref="K48:K52" si="15">J48/T48</f>
        <v>31.056584362139919</v>
      </c>
      <c r="L48" s="23">
        <v>38.002000000000002</v>
      </c>
      <c r="M48">
        <f t="shared" si="9"/>
        <v>39.096707818930042</v>
      </c>
      <c r="N48" s="21">
        <v>10.246700000000001</v>
      </c>
      <c r="O48">
        <f t="shared" si="12"/>
        <v>10.54187242798354</v>
      </c>
      <c r="P48" s="24">
        <v>5.0727000000000002</v>
      </c>
      <c r="Q48">
        <f t="shared" ref="Q48:Q52" si="16">P48/T48</f>
        <v>5.2188271604938272</v>
      </c>
      <c r="R48" s="25">
        <v>6.8720619999999997</v>
      </c>
      <c r="S48">
        <f t="shared" si="11"/>
        <v>7.0700226337448555</v>
      </c>
      <c r="T48" s="7">
        <v>0.97199999999999998</v>
      </c>
      <c r="U48">
        <v>2006</v>
      </c>
    </row>
    <row r="49" spans="1:21">
      <c r="A49">
        <v>2007</v>
      </c>
      <c r="B49">
        <v>326.95100000000002</v>
      </c>
      <c r="C49">
        <f t="shared" si="10"/>
        <v>326.95100000000002</v>
      </c>
      <c r="D49" s="16">
        <v>32.798999999999999</v>
      </c>
      <c r="E49">
        <f t="shared" si="13"/>
        <v>32.798999999999999</v>
      </c>
      <c r="F49" s="17">
        <v>24.164000000000001</v>
      </c>
      <c r="G49">
        <f t="shared" si="8"/>
        <v>24.164000000000001</v>
      </c>
      <c r="H49" s="19">
        <v>48.54</v>
      </c>
      <c r="I49">
        <f t="shared" si="14"/>
        <v>48.54</v>
      </c>
      <c r="J49" s="22">
        <v>30.373000000000001</v>
      </c>
      <c r="K49">
        <f t="shared" si="15"/>
        <v>30.373000000000001</v>
      </c>
      <c r="L49" s="23">
        <v>39.436</v>
      </c>
      <c r="M49">
        <f t="shared" si="9"/>
        <v>39.436</v>
      </c>
      <c r="N49" s="21">
        <v>10.916399999999999</v>
      </c>
      <c r="O49">
        <f t="shared" si="12"/>
        <v>10.916399999999999</v>
      </c>
      <c r="P49" s="24">
        <v>5.4092000000000002</v>
      </c>
      <c r="Q49">
        <f t="shared" si="16"/>
        <v>5.4092000000000002</v>
      </c>
      <c r="R49" s="25">
        <v>6.8885709999999998</v>
      </c>
      <c r="S49">
        <f t="shared" si="11"/>
        <v>6.8885709999999998</v>
      </c>
      <c r="T49" s="12">
        <v>1</v>
      </c>
      <c r="U49">
        <v>2007</v>
      </c>
    </row>
    <row r="50" spans="1:21">
      <c r="A50">
        <v>2008</v>
      </c>
      <c r="B50">
        <v>343.12200000000001</v>
      </c>
      <c r="C50">
        <f t="shared" si="10"/>
        <v>330.56069364161851</v>
      </c>
      <c r="D50" s="16">
        <v>38.020000000000003</v>
      </c>
      <c r="E50">
        <f t="shared" si="13"/>
        <v>36.628131021194605</v>
      </c>
      <c r="F50" s="17">
        <v>25.071999999999999</v>
      </c>
      <c r="G50">
        <f t="shared" si="8"/>
        <v>24.154142581888244</v>
      </c>
      <c r="H50" s="19">
        <v>50.668999999999997</v>
      </c>
      <c r="I50">
        <f t="shared" si="14"/>
        <v>48.814065510597295</v>
      </c>
      <c r="J50" s="22">
        <v>34.607999999999997</v>
      </c>
      <c r="K50">
        <f t="shared" si="15"/>
        <v>33.341040462427742</v>
      </c>
      <c r="L50" s="23">
        <v>40.244999999999997</v>
      </c>
      <c r="M50">
        <f t="shared" si="9"/>
        <v>38.771676300578029</v>
      </c>
      <c r="N50" s="21">
        <v>11.697900000000001</v>
      </c>
      <c r="O50">
        <f t="shared" si="12"/>
        <v>11.269653179190751</v>
      </c>
      <c r="P50" s="24">
        <v>6.1909999999999998</v>
      </c>
      <c r="Q50">
        <f t="shared" si="16"/>
        <v>5.964354527938343</v>
      </c>
      <c r="R50" s="25">
        <v>6.8779750000000002</v>
      </c>
      <c r="S50">
        <f t="shared" si="11"/>
        <v>6.626180154142582</v>
      </c>
      <c r="T50" s="7">
        <v>1.038</v>
      </c>
      <c r="U50">
        <v>2008</v>
      </c>
    </row>
    <row r="51" spans="1:21">
      <c r="A51">
        <v>2009</v>
      </c>
      <c r="B51">
        <v>373.94099999999997</v>
      </c>
      <c r="C51">
        <f t="shared" si="10"/>
        <v>361.29565217391303</v>
      </c>
      <c r="D51" s="16">
        <v>41.216999999999999</v>
      </c>
      <c r="E51">
        <f t="shared" si="13"/>
        <v>39.823188405797104</v>
      </c>
      <c r="F51" s="17">
        <v>27.681999999999999</v>
      </c>
      <c r="G51">
        <f t="shared" si="8"/>
        <v>26.745893719806762</v>
      </c>
      <c r="H51" s="19">
        <v>60.427</v>
      </c>
      <c r="I51">
        <f t="shared" si="14"/>
        <v>58.383574879227055</v>
      </c>
      <c r="J51" s="22">
        <v>50.36</v>
      </c>
      <c r="K51">
        <f t="shared" si="15"/>
        <v>48.657004830917877</v>
      </c>
      <c r="L51" s="23">
        <v>42.131999999999998</v>
      </c>
      <c r="M51">
        <f t="shared" si="9"/>
        <v>40.707246376811597</v>
      </c>
      <c r="N51" s="21">
        <v>12.5884</v>
      </c>
      <c r="O51">
        <f t="shared" si="12"/>
        <v>12.162705314009663</v>
      </c>
      <c r="P51" s="24">
        <v>6.4705000000000004</v>
      </c>
      <c r="Q51">
        <f t="shared" si="16"/>
        <v>6.2516908212560391</v>
      </c>
      <c r="R51" s="25">
        <v>7.1127859999999998</v>
      </c>
      <c r="S51">
        <f t="shared" si="11"/>
        <v>6.8722570048309182</v>
      </c>
      <c r="T51" s="7">
        <v>1.0349999999999999</v>
      </c>
      <c r="U51">
        <v>2009</v>
      </c>
    </row>
    <row r="52" spans="1:21">
      <c r="A52">
        <v>2010</v>
      </c>
      <c r="B52">
        <v>400.74599999999998</v>
      </c>
      <c r="C52">
        <f t="shared" si="10"/>
        <v>380.9372623574144</v>
      </c>
      <c r="D52" s="16">
        <v>43.335999999999999</v>
      </c>
      <c r="E52">
        <f t="shared" si="13"/>
        <v>41.193916349809882</v>
      </c>
      <c r="F52" s="17">
        <v>26.975999999999999</v>
      </c>
      <c r="G52">
        <f t="shared" si="8"/>
        <v>25.642585551330797</v>
      </c>
      <c r="H52" s="20"/>
      <c r="J52" s="22">
        <v>64.704999999999998</v>
      </c>
      <c r="K52">
        <f t="shared" si="15"/>
        <v>61.506653992395435</v>
      </c>
      <c r="L52" s="23">
        <v>47.09</v>
      </c>
      <c r="M52">
        <f t="shared" si="9"/>
        <v>44.762357414448672</v>
      </c>
      <c r="N52" s="21">
        <v>13.7492</v>
      </c>
      <c r="O52">
        <f t="shared" si="12"/>
        <v>13.06958174904943</v>
      </c>
      <c r="P52" s="24">
        <v>6.6970999999999998</v>
      </c>
      <c r="Q52">
        <f t="shared" si="16"/>
        <v>6.3660646387832696</v>
      </c>
      <c r="T52" s="7">
        <v>1.052</v>
      </c>
      <c r="U52">
        <v>2010</v>
      </c>
    </row>
    <row r="56" spans="1:21">
      <c r="A56" t="s">
        <v>68</v>
      </c>
    </row>
    <row r="57" spans="1:21">
      <c r="A57" t="s">
        <v>84</v>
      </c>
    </row>
    <row r="58" spans="1:21">
      <c r="A58" t="s">
        <v>23</v>
      </c>
      <c r="Q58" s="31"/>
    </row>
    <row r="59" spans="1:21">
      <c r="A59" t="s">
        <v>24</v>
      </c>
    </row>
    <row r="60" spans="1:21">
      <c r="A60" t="s">
        <v>14</v>
      </c>
    </row>
    <row r="61" spans="1:21">
      <c r="A61" t="s">
        <v>49</v>
      </c>
    </row>
    <row r="62" spans="1:21">
      <c r="A62" t="s">
        <v>51</v>
      </c>
    </row>
    <row r="63" spans="1:21">
      <c r="A63" t="s">
        <v>15</v>
      </c>
    </row>
    <row r="64" spans="1:21">
      <c r="A64" t="s">
        <v>69</v>
      </c>
    </row>
    <row r="65" spans="1:11">
      <c r="A65" t="s">
        <v>50</v>
      </c>
    </row>
    <row r="72" spans="1:11">
      <c r="B72" t="s">
        <v>64</v>
      </c>
      <c r="D72" t="s">
        <v>62</v>
      </c>
      <c r="F72" t="s">
        <v>63</v>
      </c>
      <c r="H72" t="s">
        <v>45</v>
      </c>
    </row>
    <row r="73" spans="1:11">
      <c r="A73">
        <v>1970</v>
      </c>
      <c r="B73">
        <v>3.03</v>
      </c>
      <c r="C73">
        <f>B73/J73</f>
        <v>16.203208556149733</v>
      </c>
      <c r="F73" s="50">
        <v>4.1420000000000003</v>
      </c>
      <c r="G73" s="47">
        <f>F73/J73</f>
        <v>22.149732620320858</v>
      </c>
      <c r="H73">
        <v>5290</v>
      </c>
      <c r="I73" s="37">
        <f>H73/J73</f>
        <v>28288.770053475935</v>
      </c>
      <c r="J73" s="7">
        <v>0.187</v>
      </c>
      <c r="K73" s="36"/>
    </row>
    <row r="74" spans="1:11">
      <c r="A74">
        <v>1971</v>
      </c>
      <c r="B74">
        <v>3.5630000000000002</v>
      </c>
      <c r="C74">
        <f t="shared" ref="C74:C107" si="17">B74/J74</f>
        <v>18.271794871794871</v>
      </c>
      <c r="F74" s="50">
        <v>5.4859999999999998</v>
      </c>
      <c r="G74" s="47">
        <f t="shared" ref="G74:G113" si="18">F74/J74</f>
        <v>28.133333333333333</v>
      </c>
      <c r="H74">
        <v>6695</v>
      </c>
      <c r="I74" s="37">
        <f t="shared" ref="I74:I112" si="19">H74/J74</f>
        <v>34333.333333333336</v>
      </c>
      <c r="J74" s="7">
        <v>0.19500000000000001</v>
      </c>
      <c r="K74" s="36"/>
    </row>
    <row r="75" spans="1:11">
      <c r="A75">
        <v>1972</v>
      </c>
      <c r="B75">
        <v>4.0620000000000003</v>
      </c>
      <c r="C75">
        <f t="shared" si="17"/>
        <v>20.10891089108911</v>
      </c>
      <c r="F75" s="50">
        <v>6.5590000000000002</v>
      </c>
      <c r="G75" s="47">
        <f t="shared" si="18"/>
        <v>32.470297029702969</v>
      </c>
      <c r="H75">
        <v>8314</v>
      </c>
      <c r="I75" s="37">
        <f t="shared" si="19"/>
        <v>41158.415841584159</v>
      </c>
      <c r="J75" s="7">
        <v>0.20200000000000001</v>
      </c>
      <c r="K75" s="36"/>
    </row>
    <row r="76" spans="1:11">
      <c r="A76">
        <v>1973</v>
      </c>
      <c r="B76">
        <v>5.1040000000000001</v>
      </c>
      <c r="C76">
        <f t="shared" si="17"/>
        <v>23.850467289719628</v>
      </c>
      <c r="F76" s="50">
        <v>5.9219999999999997</v>
      </c>
      <c r="G76" s="47">
        <f t="shared" si="18"/>
        <v>27.67289719626168</v>
      </c>
      <c r="H76">
        <v>9423</v>
      </c>
      <c r="I76" s="37">
        <f t="shared" si="19"/>
        <v>44032.710280373831</v>
      </c>
      <c r="J76" s="7">
        <v>0.214</v>
      </c>
      <c r="K76" s="36"/>
    </row>
    <row r="77" spans="1:11">
      <c r="A77">
        <v>1974</v>
      </c>
      <c r="B77">
        <v>5.7809999999999997</v>
      </c>
      <c r="C77">
        <f t="shared" si="17"/>
        <v>24.289915966386555</v>
      </c>
      <c r="D77" s="49">
        <v>1.954</v>
      </c>
      <c r="E77" s="46">
        <f>D77/J77</f>
        <v>8.2100840336134464</v>
      </c>
      <c r="F77" s="50">
        <v>5.423</v>
      </c>
      <c r="G77" s="47">
        <f t="shared" si="18"/>
        <v>22.785714285714288</v>
      </c>
      <c r="H77">
        <v>11073</v>
      </c>
      <c r="I77" s="37">
        <f t="shared" si="19"/>
        <v>46525.210084033613</v>
      </c>
      <c r="J77" s="7">
        <v>0.23799999999999999</v>
      </c>
      <c r="K77" s="36"/>
    </row>
    <row r="78" spans="1:11">
      <c r="A78">
        <v>1975</v>
      </c>
      <c r="B78">
        <v>6.5979999999999999</v>
      </c>
      <c r="C78">
        <f t="shared" si="17"/>
        <v>25.474903474903474</v>
      </c>
      <c r="D78" s="49">
        <v>4.32</v>
      </c>
      <c r="E78" s="46">
        <f t="shared" ref="E78:E113" si="20">D78/J78</f>
        <v>16.679536679536682</v>
      </c>
      <c r="F78" s="50">
        <v>5.1210000000000004</v>
      </c>
      <c r="G78" s="47">
        <f t="shared" si="18"/>
        <v>19.772200772200772</v>
      </c>
      <c r="H78">
        <v>13446</v>
      </c>
      <c r="I78" s="37">
        <f t="shared" si="19"/>
        <v>51915.057915057914</v>
      </c>
      <c r="J78" s="7">
        <v>0.25900000000000001</v>
      </c>
      <c r="K78" s="36"/>
    </row>
    <row r="79" spans="1:11">
      <c r="A79">
        <v>1976</v>
      </c>
      <c r="B79">
        <v>7.585</v>
      </c>
      <c r="C79">
        <f t="shared" si="17"/>
        <v>27.682481751824817</v>
      </c>
      <c r="D79" s="49">
        <v>4.5730000000000004</v>
      </c>
      <c r="E79" s="46">
        <f t="shared" si="20"/>
        <v>16.689781021897812</v>
      </c>
      <c r="F79" s="50">
        <v>5.8490000000000002</v>
      </c>
      <c r="G79" s="47">
        <f t="shared" si="18"/>
        <v>21.346715328467152</v>
      </c>
      <c r="H79">
        <v>15188</v>
      </c>
      <c r="I79" s="37">
        <f t="shared" si="19"/>
        <v>55430.656934306564</v>
      </c>
      <c r="J79" s="7">
        <v>0.27400000000000002</v>
      </c>
      <c r="K79" s="36"/>
    </row>
    <row r="80" spans="1:11">
      <c r="A80">
        <v>1977</v>
      </c>
      <c r="B80">
        <v>8.6289999999999996</v>
      </c>
      <c r="C80">
        <f t="shared" si="17"/>
        <v>29.551369863013701</v>
      </c>
      <c r="D80" s="49">
        <v>4.7720000000000002</v>
      </c>
      <c r="E80" s="46">
        <f t="shared" si="20"/>
        <v>16.342465753424658</v>
      </c>
      <c r="F80" s="50">
        <v>6.351</v>
      </c>
      <c r="G80" s="47">
        <f t="shared" si="18"/>
        <v>21.75</v>
      </c>
      <c r="H80">
        <v>17464</v>
      </c>
      <c r="I80" s="37">
        <f t="shared" si="19"/>
        <v>59808.219178082196</v>
      </c>
      <c r="J80" s="7">
        <v>0.29199999999999998</v>
      </c>
      <c r="K80" s="36"/>
    </row>
    <row r="81" spans="1:11">
      <c r="A81">
        <v>1978</v>
      </c>
      <c r="B81">
        <v>9.7959999999999994</v>
      </c>
      <c r="C81">
        <f t="shared" si="17"/>
        <v>31.197452229299362</v>
      </c>
      <c r="D81" s="49">
        <v>5.28</v>
      </c>
      <c r="E81" s="46">
        <f t="shared" si="20"/>
        <v>16.815286624203821</v>
      </c>
      <c r="F81" s="50">
        <v>6.6390000000000002</v>
      </c>
      <c r="G81" s="47">
        <f t="shared" si="18"/>
        <v>21.14331210191083</v>
      </c>
      <c r="H81">
        <v>19465</v>
      </c>
      <c r="I81" s="37">
        <f t="shared" si="19"/>
        <v>61990.445859872612</v>
      </c>
      <c r="J81" s="7">
        <v>0.314</v>
      </c>
      <c r="K81" s="36"/>
    </row>
    <row r="82" spans="1:11">
      <c r="A82">
        <v>1979</v>
      </c>
      <c r="B82">
        <v>12.026999999999999</v>
      </c>
      <c r="C82">
        <f t="shared" si="17"/>
        <v>34.362857142857145</v>
      </c>
      <c r="D82" s="49">
        <v>4.8650000000000002</v>
      </c>
      <c r="E82" s="46">
        <f t="shared" si="20"/>
        <v>13.900000000000002</v>
      </c>
      <c r="F82" s="50">
        <v>6.61</v>
      </c>
      <c r="G82" s="47">
        <f t="shared" si="18"/>
        <v>18.885714285714286</v>
      </c>
      <c r="H82">
        <v>22332</v>
      </c>
      <c r="I82" s="37">
        <f t="shared" si="19"/>
        <v>63805.71428571429</v>
      </c>
      <c r="J82" s="7">
        <v>0.35</v>
      </c>
      <c r="K82" s="36"/>
    </row>
    <row r="83" spans="1:11">
      <c r="A83">
        <v>1980</v>
      </c>
      <c r="B83">
        <v>13.618</v>
      </c>
      <c r="C83">
        <f t="shared" si="17"/>
        <v>34.302267002518889</v>
      </c>
      <c r="D83" s="49">
        <v>5.7160000000000002</v>
      </c>
      <c r="E83" s="46">
        <f t="shared" si="20"/>
        <v>14.397984886649875</v>
      </c>
      <c r="F83" s="50">
        <v>7.3079999999999998</v>
      </c>
      <c r="G83" s="47">
        <f t="shared" si="18"/>
        <v>18.408060453400502</v>
      </c>
      <c r="H83">
        <v>26032</v>
      </c>
      <c r="I83" s="37">
        <f t="shared" si="19"/>
        <v>65571.788413098227</v>
      </c>
      <c r="J83" s="7">
        <v>0.39700000000000002</v>
      </c>
      <c r="K83" s="36"/>
    </row>
    <row r="84" spans="1:11">
      <c r="A84">
        <v>1981</v>
      </c>
      <c r="B84">
        <v>15.054</v>
      </c>
      <c r="C84">
        <f t="shared" si="17"/>
        <v>34.369863013698634</v>
      </c>
      <c r="D84" s="49">
        <v>6.4669999999999996</v>
      </c>
      <c r="E84" s="46">
        <f t="shared" si="20"/>
        <v>14.764840182648401</v>
      </c>
      <c r="F84" s="50">
        <v>8.1750000000000007</v>
      </c>
      <c r="G84" s="47">
        <f t="shared" si="18"/>
        <v>18.664383561643838</v>
      </c>
      <c r="H84">
        <v>30307</v>
      </c>
      <c r="I84" s="37">
        <f t="shared" si="19"/>
        <v>69194.063926940638</v>
      </c>
      <c r="J84" s="7">
        <v>0.438</v>
      </c>
      <c r="K84" s="36"/>
    </row>
    <row r="85" spans="1:11">
      <c r="A85">
        <v>1982</v>
      </c>
      <c r="B85">
        <v>16.408000000000001</v>
      </c>
      <c r="C85">
        <f t="shared" si="17"/>
        <v>35.286021505376347</v>
      </c>
      <c r="D85" s="49">
        <v>6.8639999999999999</v>
      </c>
      <c r="E85" s="46">
        <f t="shared" si="20"/>
        <v>14.761290322580644</v>
      </c>
      <c r="F85" s="50">
        <v>7.99</v>
      </c>
      <c r="G85" s="47">
        <f t="shared" si="18"/>
        <v>17.182795698924732</v>
      </c>
      <c r="H85">
        <v>32011</v>
      </c>
      <c r="I85" s="37">
        <f t="shared" si="19"/>
        <v>68840.860215053763</v>
      </c>
      <c r="J85" s="7">
        <v>0.46500000000000002</v>
      </c>
      <c r="K85" s="36"/>
    </row>
    <row r="86" spans="1:11">
      <c r="A86">
        <v>1983</v>
      </c>
      <c r="B86">
        <v>17.574999999999999</v>
      </c>
      <c r="C86">
        <f t="shared" si="17"/>
        <v>36.614583333333336</v>
      </c>
      <c r="D86" s="49">
        <v>7.8940000000000001</v>
      </c>
      <c r="E86" s="46">
        <f t="shared" si="20"/>
        <v>16.445833333333333</v>
      </c>
      <c r="F86" s="50">
        <v>8.391</v>
      </c>
      <c r="G86" s="47">
        <f t="shared" si="18"/>
        <v>17.481249999999999</v>
      </c>
      <c r="H86">
        <v>35266</v>
      </c>
      <c r="I86" s="37">
        <f t="shared" si="19"/>
        <v>73470.833333333343</v>
      </c>
      <c r="J86" s="7">
        <v>0.48</v>
      </c>
      <c r="K86" s="36"/>
    </row>
    <row r="87" spans="1:11">
      <c r="A87">
        <v>1984</v>
      </c>
      <c r="B87">
        <v>19.686</v>
      </c>
      <c r="C87">
        <f t="shared" si="17"/>
        <v>39.293413173652695</v>
      </c>
      <c r="D87" s="49">
        <v>7.633</v>
      </c>
      <c r="E87" s="46">
        <f t="shared" si="20"/>
        <v>15.235528942115769</v>
      </c>
      <c r="F87" s="50">
        <v>8.8539999999999992</v>
      </c>
      <c r="G87" s="47">
        <f t="shared" si="18"/>
        <v>17.67265469061876</v>
      </c>
      <c r="H87">
        <v>38233</v>
      </c>
      <c r="I87" s="37">
        <f t="shared" si="19"/>
        <v>76313.373253493017</v>
      </c>
      <c r="J87" s="7">
        <v>0.501</v>
      </c>
      <c r="K87" s="36"/>
    </row>
    <row r="88" spans="1:11">
      <c r="A88">
        <v>1985</v>
      </c>
      <c r="B88">
        <v>22.216999999999999</v>
      </c>
      <c r="C88">
        <f t="shared" si="17"/>
        <v>42.807321772639689</v>
      </c>
      <c r="D88" s="49">
        <v>8.6539999999999999</v>
      </c>
      <c r="E88" s="46">
        <f t="shared" si="20"/>
        <v>16.674373795761078</v>
      </c>
      <c r="F88" s="50">
        <v>9.2240000000000002</v>
      </c>
      <c r="G88" s="47">
        <f t="shared" si="18"/>
        <v>17.772639691714836</v>
      </c>
      <c r="H88">
        <v>40937</v>
      </c>
      <c r="I88" s="37">
        <f t="shared" si="19"/>
        <v>78876.685934489404</v>
      </c>
      <c r="J88" s="7">
        <v>0.51900000000000002</v>
      </c>
      <c r="K88" s="36"/>
    </row>
    <row r="89" spans="1:11">
      <c r="A89">
        <v>1986</v>
      </c>
      <c r="B89">
        <v>24.613</v>
      </c>
      <c r="C89">
        <f t="shared" si="17"/>
        <v>46.527410207939504</v>
      </c>
      <c r="D89" s="49">
        <v>9.3230000000000004</v>
      </c>
      <c r="E89" s="46">
        <f t="shared" si="20"/>
        <v>17.623818525519848</v>
      </c>
      <c r="F89" s="50">
        <v>9.8770000000000007</v>
      </c>
      <c r="G89" s="47">
        <f t="shared" si="18"/>
        <v>18.671077504725897</v>
      </c>
      <c r="H89">
        <v>45383</v>
      </c>
      <c r="I89" s="37">
        <f t="shared" si="19"/>
        <v>85790.170132325133</v>
      </c>
      <c r="J89" s="7">
        <v>0.52900000000000003</v>
      </c>
      <c r="K89" s="36"/>
    </row>
    <row r="90" spans="1:11">
      <c r="A90">
        <v>1987</v>
      </c>
      <c r="B90">
        <v>27.317</v>
      </c>
      <c r="C90">
        <f t="shared" si="17"/>
        <v>49.848540145985396</v>
      </c>
      <c r="D90" s="49">
        <v>9.9329999999999998</v>
      </c>
      <c r="E90" s="46">
        <f t="shared" si="20"/>
        <v>18.125912408759124</v>
      </c>
      <c r="F90" s="50">
        <v>10.54</v>
      </c>
      <c r="G90" s="47">
        <f t="shared" si="18"/>
        <v>19.233576642335763</v>
      </c>
      <c r="H90">
        <v>50339</v>
      </c>
      <c r="I90" s="37">
        <f t="shared" si="19"/>
        <v>91859.48905109489</v>
      </c>
      <c r="J90" s="7">
        <v>0.54800000000000004</v>
      </c>
      <c r="K90" s="36"/>
    </row>
    <row r="91" spans="1:11">
      <c r="A91">
        <v>1988</v>
      </c>
      <c r="B91">
        <v>30.702999999999999</v>
      </c>
      <c r="C91">
        <f t="shared" si="17"/>
        <v>53.770577933450092</v>
      </c>
      <c r="D91" s="49">
        <v>11.37</v>
      </c>
      <c r="E91" s="46">
        <f t="shared" si="20"/>
        <v>19.912434325744307</v>
      </c>
      <c r="F91" s="50">
        <v>10.763999999999999</v>
      </c>
      <c r="G91" s="47">
        <f t="shared" si="18"/>
        <v>18.851138353765325</v>
      </c>
      <c r="H91">
        <v>55080</v>
      </c>
      <c r="I91" s="37">
        <f t="shared" si="19"/>
        <v>96462.346760070068</v>
      </c>
      <c r="J91" s="7">
        <v>0.57099999999999995</v>
      </c>
      <c r="K91" s="36"/>
    </row>
    <row r="92" spans="1:11">
      <c r="A92">
        <v>1989</v>
      </c>
      <c r="B92">
        <v>34.316000000000003</v>
      </c>
      <c r="C92">
        <f t="shared" si="17"/>
        <v>57.384615384615394</v>
      </c>
      <c r="D92" s="49">
        <v>11.503</v>
      </c>
      <c r="E92" s="46">
        <f t="shared" si="20"/>
        <v>19.23578595317726</v>
      </c>
      <c r="F92" s="50">
        <v>11.166</v>
      </c>
      <c r="G92" s="47">
        <f t="shared" si="18"/>
        <v>18.672240802675585</v>
      </c>
      <c r="H92">
        <v>61952</v>
      </c>
      <c r="I92" s="37">
        <f t="shared" si="19"/>
        <v>103598.66220735786</v>
      </c>
      <c r="J92" s="7">
        <v>0.59799999999999998</v>
      </c>
      <c r="K92" s="36"/>
    </row>
    <row r="93" spans="1:11">
      <c r="A93">
        <v>1990</v>
      </c>
      <c r="B93">
        <v>38.237000000000002</v>
      </c>
      <c r="C93">
        <f t="shared" si="17"/>
        <v>60.693650793650797</v>
      </c>
      <c r="D93" s="49">
        <v>11.493</v>
      </c>
      <c r="E93" s="46">
        <f t="shared" si="20"/>
        <v>18.242857142857144</v>
      </c>
      <c r="F93" s="50">
        <v>12.246</v>
      </c>
      <c r="G93" s="47">
        <f t="shared" si="18"/>
        <v>19.43809523809524</v>
      </c>
      <c r="H93">
        <v>73661</v>
      </c>
      <c r="I93" s="37">
        <f t="shared" si="19"/>
        <v>116922.22222222222</v>
      </c>
      <c r="J93" s="7">
        <v>0.63</v>
      </c>
      <c r="K93" s="36"/>
    </row>
    <row r="94" spans="1:11">
      <c r="A94">
        <v>1991</v>
      </c>
      <c r="B94">
        <v>42.186999999999998</v>
      </c>
      <c r="C94">
        <f t="shared" si="17"/>
        <v>64.211567732115668</v>
      </c>
      <c r="D94" s="49">
        <v>14.667999999999999</v>
      </c>
      <c r="E94" s="46">
        <f t="shared" si="20"/>
        <v>22.325722983257229</v>
      </c>
      <c r="F94" s="50">
        <v>13.52</v>
      </c>
      <c r="G94" s="47">
        <f t="shared" si="18"/>
        <v>20.578386605783866</v>
      </c>
      <c r="H94">
        <v>93211</v>
      </c>
      <c r="I94" s="37">
        <f t="shared" si="19"/>
        <v>141873.66818873669</v>
      </c>
      <c r="J94" s="7">
        <v>0.65700000000000003</v>
      </c>
      <c r="K94" s="36"/>
    </row>
    <row r="95" spans="1:11">
      <c r="A95">
        <v>1992</v>
      </c>
      <c r="B95">
        <v>44.66</v>
      </c>
      <c r="C95">
        <f t="shared" si="17"/>
        <v>65.967503692762179</v>
      </c>
      <c r="D95" s="49">
        <v>17.239000000000001</v>
      </c>
      <c r="E95" s="46">
        <f t="shared" si="20"/>
        <v>25.46381093057607</v>
      </c>
      <c r="F95" s="50">
        <v>15.103</v>
      </c>
      <c r="G95" s="47">
        <f t="shared" si="18"/>
        <v>22.308714918759229</v>
      </c>
      <c r="H95">
        <v>108186</v>
      </c>
      <c r="I95" s="37">
        <f t="shared" si="19"/>
        <v>159802.06794682422</v>
      </c>
      <c r="J95" s="7">
        <v>0.67700000000000005</v>
      </c>
      <c r="K95" s="36"/>
    </row>
    <row r="96" spans="1:11">
      <c r="A96">
        <v>1993</v>
      </c>
      <c r="B96">
        <v>42.924999999999997</v>
      </c>
      <c r="C96">
        <f t="shared" si="17"/>
        <v>61.585365853658537</v>
      </c>
      <c r="D96" s="49">
        <v>20.343</v>
      </c>
      <c r="E96" s="46">
        <f t="shared" si="20"/>
        <v>29.186513629842182</v>
      </c>
      <c r="F96" s="50">
        <v>15.628</v>
      </c>
      <c r="G96" s="47">
        <f t="shared" si="18"/>
        <v>22.42180774748924</v>
      </c>
      <c r="H96">
        <v>122373</v>
      </c>
      <c r="I96" s="37">
        <f t="shared" si="19"/>
        <v>175571.018651363</v>
      </c>
      <c r="J96" s="7">
        <v>0.69699999999999995</v>
      </c>
      <c r="K96" s="36"/>
    </row>
    <row r="97" spans="1:11">
      <c r="A97">
        <v>1994</v>
      </c>
      <c r="B97">
        <v>43.481999999999999</v>
      </c>
      <c r="C97">
        <f t="shared" si="17"/>
        <v>60.813986013986018</v>
      </c>
      <c r="D97" s="49">
        <v>23.7</v>
      </c>
      <c r="E97" s="46">
        <f t="shared" si="20"/>
        <v>33.146853146853147</v>
      </c>
      <c r="F97" s="50">
        <v>16.507999999999999</v>
      </c>
      <c r="G97" s="47">
        <f t="shared" si="18"/>
        <v>23.088111888111889</v>
      </c>
      <c r="H97">
        <v>134414</v>
      </c>
      <c r="I97" s="37">
        <f t="shared" si="19"/>
        <v>187991.6083916084</v>
      </c>
      <c r="J97" s="7">
        <v>0.71499999999999997</v>
      </c>
      <c r="K97" s="36"/>
    </row>
    <row r="98" spans="1:11">
      <c r="A98">
        <v>1995</v>
      </c>
      <c r="B98">
        <v>42.122</v>
      </c>
      <c r="C98">
        <f t="shared" si="17"/>
        <v>57.308843537414965</v>
      </c>
      <c r="D98" s="49">
        <v>23.582999999999998</v>
      </c>
      <c r="E98" s="46">
        <f t="shared" si="20"/>
        <v>32.085714285714282</v>
      </c>
      <c r="F98" s="50">
        <v>17.132999999999999</v>
      </c>
      <c r="G98" s="47">
        <f t="shared" si="18"/>
        <v>23.310204081632651</v>
      </c>
      <c r="H98">
        <v>144862</v>
      </c>
      <c r="I98" s="37">
        <f t="shared" si="19"/>
        <v>197091.15646258503</v>
      </c>
      <c r="J98" s="7">
        <v>0.73499999999999999</v>
      </c>
      <c r="K98" s="36"/>
    </row>
    <row r="99" spans="1:11">
      <c r="A99">
        <v>1996</v>
      </c>
      <c r="B99">
        <v>41.96</v>
      </c>
      <c r="C99">
        <f t="shared" si="17"/>
        <v>55.429326287978867</v>
      </c>
      <c r="D99" s="49">
        <v>22.937999999999999</v>
      </c>
      <c r="E99" s="46">
        <f t="shared" si="20"/>
        <v>30.301188903566707</v>
      </c>
      <c r="F99" s="50">
        <v>16.670000000000002</v>
      </c>
      <c r="G99" s="47">
        <f t="shared" si="18"/>
        <v>22.021136063408193</v>
      </c>
      <c r="H99">
        <v>152170</v>
      </c>
      <c r="I99" s="37">
        <f t="shared" si="19"/>
        <v>201017.17305151914</v>
      </c>
      <c r="J99" s="7">
        <v>0.75700000000000001</v>
      </c>
      <c r="K99" s="36"/>
    </row>
    <row r="100" spans="1:11">
      <c r="A100">
        <v>1997</v>
      </c>
      <c r="B100">
        <v>41.970999999999997</v>
      </c>
      <c r="C100">
        <f t="shared" si="17"/>
        <v>54.226098191214462</v>
      </c>
      <c r="D100" s="49">
        <v>25.367000000000001</v>
      </c>
      <c r="E100" s="46">
        <f t="shared" si="20"/>
        <v>32.773901808785531</v>
      </c>
      <c r="F100" s="50">
        <v>16.466999999999999</v>
      </c>
      <c r="G100" s="47">
        <f t="shared" si="18"/>
        <v>21.27519379844961</v>
      </c>
      <c r="H100">
        <v>160848</v>
      </c>
      <c r="I100" s="37">
        <f t="shared" si="19"/>
        <v>207813.95348837209</v>
      </c>
      <c r="J100" s="7">
        <v>0.77400000000000002</v>
      </c>
      <c r="K100" s="36"/>
    </row>
    <row r="101" spans="1:11">
      <c r="A101">
        <v>1998</v>
      </c>
      <c r="B101">
        <v>43.987000000000002</v>
      </c>
      <c r="C101">
        <f t="shared" si="17"/>
        <v>55.963104325699746</v>
      </c>
      <c r="D101" s="49">
        <v>26.111000000000001</v>
      </c>
      <c r="E101" s="46">
        <f t="shared" si="20"/>
        <v>33.220101781170484</v>
      </c>
      <c r="F101" s="50">
        <v>17.484999999999999</v>
      </c>
      <c r="G101" s="47">
        <f t="shared" si="18"/>
        <v>22.245547073791347</v>
      </c>
      <c r="H101">
        <v>169048</v>
      </c>
      <c r="I101" s="37">
        <f t="shared" si="19"/>
        <v>215073.7913486005</v>
      </c>
      <c r="J101" s="7">
        <v>0.78600000000000003</v>
      </c>
      <c r="K101" s="36"/>
    </row>
    <row r="102" spans="1:11">
      <c r="A102">
        <v>1999</v>
      </c>
      <c r="B102">
        <v>46.313000000000002</v>
      </c>
      <c r="C102">
        <f t="shared" si="17"/>
        <v>57.603233830845774</v>
      </c>
      <c r="D102" s="49">
        <v>2.6698</v>
      </c>
      <c r="E102" s="46">
        <f t="shared" si="20"/>
        <v>3.3206467661691539</v>
      </c>
      <c r="F102" s="50">
        <v>19.170999999999999</v>
      </c>
      <c r="G102" s="47">
        <f t="shared" si="18"/>
        <v>23.844527363184078</v>
      </c>
      <c r="H102">
        <v>183469</v>
      </c>
      <c r="I102" s="37">
        <f t="shared" si="19"/>
        <v>228195.27363184077</v>
      </c>
      <c r="J102" s="7">
        <v>0.80400000000000005</v>
      </c>
      <c r="K102" s="36"/>
    </row>
    <row r="103" spans="1:11">
      <c r="A103">
        <v>2000</v>
      </c>
      <c r="B103">
        <v>47.698999999999998</v>
      </c>
      <c r="C103">
        <f t="shared" si="17"/>
        <v>57.399518652226234</v>
      </c>
      <c r="D103" s="49">
        <v>29.510999999999999</v>
      </c>
      <c r="E103" s="46">
        <f t="shared" si="20"/>
        <v>35.512635379061372</v>
      </c>
      <c r="F103" s="50">
        <v>20.606999999999999</v>
      </c>
      <c r="G103" s="47">
        <f t="shared" si="18"/>
        <v>24.797833935018051</v>
      </c>
      <c r="H103">
        <v>200481</v>
      </c>
      <c r="I103" s="37">
        <f t="shared" si="19"/>
        <v>241252.70758122744</v>
      </c>
      <c r="J103" s="7">
        <v>0.83099999999999996</v>
      </c>
      <c r="K103" s="36"/>
    </row>
    <row r="104" spans="1:11">
      <c r="A104">
        <v>2001</v>
      </c>
      <c r="B104">
        <v>50.826999999999998</v>
      </c>
      <c r="C104">
        <f t="shared" si="17"/>
        <v>59.516393442622949</v>
      </c>
      <c r="D104" s="49">
        <v>25.875</v>
      </c>
      <c r="E104" s="46">
        <f t="shared" si="20"/>
        <v>30.298594847775178</v>
      </c>
      <c r="F104" s="50">
        <v>24.204999999999998</v>
      </c>
      <c r="G104" s="47">
        <f t="shared" si="18"/>
        <v>28.343091334894613</v>
      </c>
      <c r="H104">
        <v>224344</v>
      </c>
      <c r="I104" s="37">
        <f t="shared" si="19"/>
        <v>262697.89227166277</v>
      </c>
      <c r="J104" s="7">
        <v>0.85399999999999998</v>
      </c>
      <c r="K104" s="36"/>
    </row>
    <row r="105" spans="1:11">
      <c r="A105">
        <v>2002</v>
      </c>
      <c r="B105">
        <v>52.296999999999997</v>
      </c>
      <c r="C105">
        <f t="shared" si="17"/>
        <v>60.25</v>
      </c>
      <c r="D105" s="49">
        <v>29.378</v>
      </c>
      <c r="E105" s="46">
        <f t="shared" si="20"/>
        <v>33.845622119815665</v>
      </c>
      <c r="F105" s="50">
        <v>25.111999999999998</v>
      </c>
      <c r="G105" s="47">
        <f t="shared" si="18"/>
        <v>28.930875576036865</v>
      </c>
      <c r="H105">
        <v>248213</v>
      </c>
      <c r="I105" s="37">
        <f t="shared" si="19"/>
        <v>285959.67741935485</v>
      </c>
      <c r="J105" s="7">
        <v>0.86799999999999999</v>
      </c>
      <c r="K105" s="36"/>
    </row>
    <row r="106" spans="1:11">
      <c r="A106">
        <v>2003</v>
      </c>
      <c r="B106">
        <v>54.738999999999997</v>
      </c>
      <c r="C106">
        <f t="shared" si="17"/>
        <v>61.712514092446447</v>
      </c>
      <c r="D106" s="49">
        <v>30.445</v>
      </c>
      <c r="E106" s="46">
        <f t="shared" si="20"/>
        <v>34.323562570462229</v>
      </c>
      <c r="F106" s="50">
        <v>26.023</v>
      </c>
      <c r="G106" s="47">
        <f t="shared" si="18"/>
        <v>29.338218714768882</v>
      </c>
      <c r="H106">
        <v>269445</v>
      </c>
      <c r="I106" s="37">
        <f t="shared" si="19"/>
        <v>303771.13866967306</v>
      </c>
      <c r="J106" s="7">
        <v>0.88700000000000001</v>
      </c>
      <c r="K106" s="36"/>
    </row>
    <row r="107" spans="1:11">
      <c r="A107">
        <v>2004</v>
      </c>
      <c r="B107">
        <v>56.149000000000001</v>
      </c>
      <c r="C107">
        <f t="shared" si="17"/>
        <v>61.634467618002198</v>
      </c>
      <c r="D107" s="49">
        <v>31.228000000000002</v>
      </c>
      <c r="E107" s="46">
        <f t="shared" si="20"/>
        <v>34.2788144895719</v>
      </c>
      <c r="F107" s="50">
        <v>24.234999999999999</v>
      </c>
      <c r="G107" s="47">
        <f t="shared" si="18"/>
        <v>26.602634467618</v>
      </c>
      <c r="H107">
        <v>291199</v>
      </c>
      <c r="I107" s="37">
        <f t="shared" si="19"/>
        <v>319647.63995609217</v>
      </c>
      <c r="J107" s="7">
        <v>0.91100000000000003</v>
      </c>
      <c r="K107" s="36"/>
    </row>
    <row r="108" spans="1:11">
      <c r="A108">
        <v>2005</v>
      </c>
      <c r="B108" s="10">
        <v>57.067</v>
      </c>
      <c r="C108" s="13">
        <f>B108/N12</f>
        <v>60.580679405520172</v>
      </c>
      <c r="D108" s="49">
        <v>35.283999999999999</v>
      </c>
      <c r="E108" s="46">
        <f t="shared" si="20"/>
        <v>37.456475583864119</v>
      </c>
      <c r="F108" s="50">
        <v>24.167000000000002</v>
      </c>
      <c r="G108" s="47">
        <f t="shared" si="18"/>
        <v>25.654989384288751</v>
      </c>
      <c r="H108">
        <v>309550</v>
      </c>
      <c r="I108" s="37">
        <f t="shared" si="19"/>
        <v>328609.34182590235</v>
      </c>
      <c r="J108" s="7">
        <v>0.94199999999999995</v>
      </c>
      <c r="K108" s="36"/>
    </row>
    <row r="109" spans="1:11">
      <c r="A109">
        <v>2006</v>
      </c>
      <c r="D109" s="49">
        <v>34.326999999999998</v>
      </c>
      <c r="E109" s="46">
        <f t="shared" si="20"/>
        <v>35.315843621399175</v>
      </c>
      <c r="F109" s="50">
        <v>24.035</v>
      </c>
      <c r="G109" s="47">
        <f t="shared" si="18"/>
        <v>24.727366255144034</v>
      </c>
      <c r="H109">
        <v>307135</v>
      </c>
      <c r="I109" s="37">
        <f t="shared" si="19"/>
        <v>315982.51028806582</v>
      </c>
      <c r="J109" s="7">
        <v>0.97199999999999998</v>
      </c>
      <c r="K109" s="36"/>
    </row>
    <row r="110" spans="1:11">
      <c r="A110">
        <v>2007</v>
      </c>
      <c r="D110" s="49">
        <v>32.798999999999999</v>
      </c>
      <c r="E110" s="46">
        <f t="shared" si="20"/>
        <v>32.798999999999999</v>
      </c>
      <c r="F110" s="50">
        <v>24.164000000000001</v>
      </c>
      <c r="G110" s="47">
        <f t="shared" si="18"/>
        <v>24.164000000000001</v>
      </c>
      <c r="H110">
        <v>326951</v>
      </c>
      <c r="I110" s="37">
        <f t="shared" si="19"/>
        <v>326951</v>
      </c>
      <c r="J110" s="12">
        <v>1</v>
      </c>
      <c r="K110" s="36"/>
    </row>
    <row r="111" spans="1:11">
      <c r="A111">
        <v>2008</v>
      </c>
      <c r="D111" s="49">
        <v>38.020000000000003</v>
      </c>
      <c r="E111" s="46">
        <f t="shared" si="20"/>
        <v>36.628131021194605</v>
      </c>
      <c r="F111" s="50">
        <v>25.071999999999999</v>
      </c>
      <c r="G111" s="47">
        <f t="shared" si="18"/>
        <v>24.154142581888244</v>
      </c>
      <c r="H111">
        <v>343122</v>
      </c>
      <c r="I111" s="37">
        <f t="shared" si="19"/>
        <v>330560.69364161848</v>
      </c>
      <c r="J111" s="7">
        <v>1.038</v>
      </c>
      <c r="K111" s="36"/>
    </row>
    <row r="112" spans="1:11">
      <c r="A112">
        <v>2009</v>
      </c>
      <c r="D112" s="49">
        <v>41.216999999999999</v>
      </c>
      <c r="E112" s="46">
        <f t="shared" si="20"/>
        <v>39.823188405797104</v>
      </c>
      <c r="F112" s="50">
        <v>27.681999999999999</v>
      </c>
      <c r="G112" s="47">
        <f t="shared" si="18"/>
        <v>26.745893719806762</v>
      </c>
      <c r="H112">
        <v>373941</v>
      </c>
      <c r="I112" s="37">
        <f t="shared" si="19"/>
        <v>361295.65217391308</v>
      </c>
      <c r="J112" s="7">
        <v>1.0349999999999999</v>
      </c>
      <c r="K112" s="36"/>
    </row>
    <row r="113" spans="1:11">
      <c r="A113">
        <v>2010</v>
      </c>
      <c r="D113" s="49">
        <v>43.335999999999999</v>
      </c>
      <c r="E113" s="46">
        <f t="shared" si="20"/>
        <v>41.193916349809882</v>
      </c>
      <c r="F113" s="50">
        <v>26.975999999999999</v>
      </c>
      <c r="G113" s="47">
        <f t="shared" si="18"/>
        <v>25.642585551330797</v>
      </c>
      <c r="H113">
        <v>400746</v>
      </c>
      <c r="I113" s="37">
        <f t="shared" ref="I113" si="21">H113/J113</f>
        <v>380937.26235741441</v>
      </c>
      <c r="J113" s="7">
        <v>1.052</v>
      </c>
      <c r="K113" s="36">
        <v>2010</v>
      </c>
    </row>
    <row r="114" spans="1:11">
      <c r="D114" s="48" t="s">
        <v>17</v>
      </c>
      <c r="F114" s="48" t="s">
        <v>17</v>
      </c>
    </row>
  </sheetData>
  <sheetCalcPr fullCalcOnLoad="1"/>
  <phoneticPr fontId="3"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University of Washington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Political Science</dc:creator>
  <cp:lastModifiedBy>Political Science</cp:lastModifiedBy>
  <dcterms:created xsi:type="dcterms:W3CDTF">2011-08-18T20:02:41Z</dcterms:created>
  <dcterms:modified xsi:type="dcterms:W3CDTF">2011-08-27T00:01:05Z</dcterms:modified>
</cp:coreProperties>
</file>