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B23D2FBA-391B-4DD8-8E5C-379B2305E1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K6" i="1"/>
  <c r="H10" i="1"/>
  <c r="H7" i="1"/>
  <c r="H6" i="1"/>
  <c r="K5" i="1" s="1"/>
  <c r="K9" i="1" s="1"/>
  <c r="H4" i="1"/>
  <c r="K3" i="1" s="1"/>
  <c r="H3" i="1"/>
  <c r="K4" i="1" s="1"/>
  <c r="K10" i="1" l="1"/>
  <c r="K8" i="1"/>
  <c r="K7" i="1"/>
</calcChain>
</file>

<file path=xl/sharedStrings.xml><?xml version="1.0" encoding="utf-8"?>
<sst xmlns="http://schemas.openxmlformats.org/spreadsheetml/2006/main" count="44" uniqueCount="38">
  <si>
    <t>Constants</t>
  </si>
  <si>
    <t>Variables</t>
  </si>
  <si>
    <t>Coefficients</t>
  </si>
  <si>
    <t>Parameters</t>
  </si>
  <si>
    <t>name</t>
  </si>
  <si>
    <t>value</t>
  </si>
  <si>
    <t>VCC</t>
  </si>
  <si>
    <t>R04</t>
  </si>
  <si>
    <t>a1</t>
  </si>
  <si>
    <t>X1</t>
  </si>
  <si>
    <t>R13</t>
  </si>
  <si>
    <t>R06</t>
  </si>
  <si>
    <t>a2</t>
  </si>
  <si>
    <t>Y1</t>
  </si>
  <si>
    <t>R14</t>
  </si>
  <si>
    <t>Rshunt</t>
  </si>
  <si>
    <t>a3</t>
  </si>
  <si>
    <t>X2</t>
  </si>
  <si>
    <t>R15</t>
  </si>
  <si>
    <t>R02</t>
  </si>
  <si>
    <t>a4</t>
  </si>
  <si>
    <t>Y2</t>
  </si>
  <si>
    <t>R16</t>
  </si>
  <si>
    <t>a5</t>
  </si>
  <si>
    <t>currentGain</t>
  </si>
  <si>
    <t>R19</t>
  </si>
  <si>
    <t>a6</t>
  </si>
  <si>
    <t>currentOffset</t>
  </si>
  <si>
    <t>R20</t>
  </si>
  <si>
    <t>a7</t>
  </si>
  <si>
    <t>voltageGain</t>
  </si>
  <si>
    <t>U15</t>
  </si>
  <si>
    <t>a8</t>
  </si>
  <si>
    <t>voltageOffset</t>
  </si>
  <si>
    <t>U6</t>
  </si>
  <si>
    <t>U14</t>
  </si>
  <si>
    <t>By experimentation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</si>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</sst>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M1" sqref="M1:N5"/>
    </sheetView>
  </sheetViews>
  <sheetFormatPr defaultRowHeight="15"/>
  <cols>
    <col min="1" max="2" width="12" customWidth="1"/>
    <col min="8" max="8" width="9.28515625" bestFit="1" customWidth="1"/>
    <col min="10" max="10" width="13.42578125" customWidth="1"/>
    <col min="12" max="12" width="17.85546875" customWidth="1"/>
    <col min="13" max="13" width="11.85546875" customWidth="1"/>
  </cols>
  <sheetData>
    <row r="1" spans="1:12">
      <c r="A1" s="4" t="s">
        <v>0</v>
      </c>
      <c r="B1" s="4"/>
      <c r="D1" s="4" t="s">
        <v>1</v>
      </c>
      <c r="E1" s="4"/>
      <c r="G1" s="4" t="s">
        <v>2</v>
      </c>
      <c r="H1" s="4"/>
      <c r="J1" s="4" t="s">
        <v>3</v>
      </c>
      <c r="K1" s="4"/>
    </row>
    <row r="2" spans="1:12">
      <c r="A2" s="3" t="s">
        <v>4</v>
      </c>
      <c r="B2" s="3" t="s">
        <v>5</v>
      </c>
      <c r="D2" s="3" t="s">
        <v>4</v>
      </c>
      <c r="E2" s="3" t="s">
        <v>5</v>
      </c>
      <c r="G2" s="3" t="s">
        <v>4</v>
      </c>
      <c r="H2" s="3" t="s">
        <v>5</v>
      </c>
      <c r="J2" s="3" t="s">
        <v>4</v>
      </c>
      <c r="K2" s="3" t="s">
        <v>5</v>
      </c>
    </row>
    <row r="3" spans="1:12">
      <c r="A3" t="s">
        <v>6</v>
      </c>
      <c r="B3">
        <v>5</v>
      </c>
      <c r="D3" t="s">
        <v>7</v>
      </c>
      <c r="E3">
        <v>611</v>
      </c>
      <c r="G3" t="s">
        <v>8</v>
      </c>
      <c r="H3">
        <f>B7/(B6+B7)</f>
        <v>0.36486486486486486</v>
      </c>
      <c r="J3" t="s">
        <v>9</v>
      </c>
      <c r="K3">
        <f>H4*H8*H10*E5</f>
        <v>15.186402175036605</v>
      </c>
    </row>
    <row r="4" spans="1:12">
      <c r="A4" t="s">
        <v>10</v>
      </c>
      <c r="B4">
        <v>510</v>
      </c>
      <c r="D4" t="s">
        <v>11</v>
      </c>
      <c r="E4">
        <v>950</v>
      </c>
      <c r="G4" t="s">
        <v>12</v>
      </c>
      <c r="H4">
        <f>(B11/E3)-1</f>
        <v>0.63666121112929619</v>
      </c>
      <c r="J4" t="s">
        <v>13</v>
      </c>
      <c r="K4">
        <f>H3*H5*H8*H10*B3+H9</f>
        <v>591.4327809388335</v>
      </c>
    </row>
    <row r="5" spans="1:12">
      <c r="A5" t="s">
        <v>14</v>
      </c>
      <c r="B5">
        <v>1200</v>
      </c>
      <c r="D5" t="s">
        <v>15</v>
      </c>
      <c r="E5">
        <v>7.4999999999999997E-2</v>
      </c>
      <c r="G5" t="s">
        <v>16</v>
      </c>
      <c r="H5">
        <f>1</f>
        <v>1</v>
      </c>
      <c r="J5" t="s">
        <v>17</v>
      </c>
      <c r="K5">
        <f>H6*H7*H8*H10</f>
        <v>13.391265743305631</v>
      </c>
    </row>
    <row r="6" spans="1:12">
      <c r="A6" t="s">
        <v>18</v>
      </c>
      <c r="B6">
        <v>4700</v>
      </c>
      <c r="D6" t="s">
        <v>19</v>
      </c>
      <c r="E6">
        <v>611</v>
      </c>
      <c r="G6" t="s">
        <v>20</v>
      </c>
      <c r="H6">
        <f>B8/(B9+B8)</f>
        <v>0.04</v>
      </c>
      <c r="J6" t="s">
        <v>21</v>
      </c>
      <c r="K6">
        <f>H9</f>
        <v>11.22</v>
      </c>
    </row>
    <row r="7" spans="1:12">
      <c r="A7" t="s">
        <v>22</v>
      </c>
      <c r="B7">
        <v>2700</v>
      </c>
      <c r="G7" t="s">
        <v>23</v>
      </c>
      <c r="H7">
        <f>B12/E4</f>
        <v>1.0526315789473684</v>
      </c>
      <c r="J7" s="2" t="s">
        <v>24</v>
      </c>
      <c r="K7" s="2">
        <f>1/K3</f>
        <v>6.5848381234351813E-2</v>
      </c>
    </row>
    <row r="8" spans="1:12">
      <c r="A8" t="s">
        <v>25</v>
      </c>
      <c r="B8">
        <v>1000</v>
      </c>
      <c r="G8" t="s">
        <v>26</v>
      </c>
      <c r="H8" s="1">
        <v>1066.3779999999999</v>
      </c>
      <c r="J8" s="2" t="s">
        <v>27</v>
      </c>
      <c r="K8" s="2">
        <f>-K4/K3</f>
        <v>-38.944891233753197</v>
      </c>
    </row>
    <row r="9" spans="1:12">
      <c r="A9" t="s">
        <v>28</v>
      </c>
      <c r="B9">
        <v>24000</v>
      </c>
      <c r="G9" t="s">
        <v>29</v>
      </c>
      <c r="H9" s="1">
        <v>11.22</v>
      </c>
      <c r="J9" s="2" t="s">
        <v>30</v>
      </c>
      <c r="K9" s="2">
        <f>1/K5</f>
        <v>7.4675539950352018E-2</v>
      </c>
    </row>
    <row r="10" spans="1:12">
      <c r="A10" t="s">
        <v>31</v>
      </c>
      <c r="B10">
        <v>1000</v>
      </c>
      <c r="G10" t="s">
        <v>32</v>
      </c>
      <c r="H10">
        <f>B4/(B5+B4)</f>
        <v>0.2982456140350877</v>
      </c>
      <c r="J10" s="2" t="s">
        <v>33</v>
      </c>
      <c r="K10" s="2">
        <f>-K6/K5</f>
        <v>-0.83785955824294966</v>
      </c>
    </row>
    <row r="11" spans="1:12">
      <c r="A11" t="s">
        <v>34</v>
      </c>
      <c r="B11">
        <v>1000</v>
      </c>
    </row>
    <row r="12" spans="1:12">
      <c r="A12" t="s">
        <v>35</v>
      </c>
      <c r="B12">
        <v>1000</v>
      </c>
    </row>
    <row r="14" spans="1:12">
      <c r="L14" s="1" t="s">
        <v>36</v>
      </c>
    </row>
    <row r="15" spans="1:12">
      <c r="L15" s="2" t="s">
        <v>37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2023-05-10T07:49:10Z</dcterms:created>
  <dcterms:modified xsi:type="dcterms:W3CDTF">2023-05-10T10:04:46Z</dcterms:modified>
  <cp:category/>
  <cp:contentStatus/>
</cp:coreProperties>
</file>