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3CE6F7CC-C9D4-4538-A225-BE7DEC7410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N5" i="1"/>
  <c r="N6" i="1"/>
  <c r="N7" i="1"/>
  <c r="N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</calcChain>
</file>

<file path=xl/sharedStrings.xml><?xml version="1.0" encoding="utf-8"?>
<sst xmlns="http://schemas.openxmlformats.org/spreadsheetml/2006/main" count="46" uniqueCount="35">
  <si>
    <t>Current</t>
  </si>
  <si>
    <t>ADC</t>
  </si>
  <si>
    <t>Voltage</t>
  </si>
  <si>
    <t>Final tests</t>
  </si>
  <si>
    <t>Input</t>
  </si>
  <si>
    <t>Out OPAMP</t>
  </si>
  <si>
    <t>Out ADC</t>
  </si>
  <si>
    <t>Value</t>
  </si>
  <si>
    <t>IN</t>
  </si>
  <si>
    <t>OUT</t>
  </si>
  <si>
    <t>Gain</t>
  </si>
  <si>
    <t>Offset</t>
  </si>
  <si>
    <t>Range</t>
  </si>
  <si>
    <t>Sensitivity</t>
  </si>
  <si>
    <t>Error</t>
  </si>
  <si>
    <t>DIFF</t>
  </si>
  <si>
    <t>0.06417</t>
  </si>
  <si>
    <t>-38.3052</t>
  </si>
  <si>
    <t>-27 - 27A</t>
  </si>
  <si>
    <t>64mA</t>
  </si>
  <si>
    <t>240mA</t>
  </si>
  <si>
    <t>0.0786</t>
  </si>
  <si>
    <t>-0.882</t>
  </si>
  <si>
    <t>0 - 84V</t>
  </si>
  <si>
    <t>79mV</t>
  </si>
  <si>
    <t>100mV</t>
  </si>
  <si>
    <t>Shunt</t>
  </si>
  <si>
    <t>75mOhm</t>
  </si>
  <si>
    <t>Sample Rate</t>
  </si>
  <si>
    <t>0,5s</t>
  </si>
  <si>
    <t>Vcc</t>
  </si>
  <si>
    <t>5V</t>
  </si>
  <si>
    <t>Saving Rate</t>
  </si>
  <si>
    <t>5s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</si>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</sst>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  <font>
      <sz val="11"/>
      <color rgb="FFFFFFFF"/>
      <name val="Calibri"/>
      <scheme val="minor"/>
    </font>
    <font>
      <sz val="11"/>
      <color theme="0"/>
      <name val="Calibri"/>
      <family val="2"/>
      <scheme val="minor"/>
    </font>
    <font>
      <sz val="10"/>
      <color rgb="FF000000"/>
      <name val="Cascadia Code"/>
      <charset val="1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8" borderId="0" xfId="0" applyFont="1" applyFill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Sheet1!$O$3</c:f>
              <c:strCache>
                <c:ptCount val="1"/>
                <c:pt idx="0">
                  <c:v>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Sheet1!$O$4:$O$28</c:f>
              <c:numCache>
                <c:formatCode>General</c:formatCode>
                <c:ptCount val="25"/>
                <c:pt idx="0">
                  <c:v>0</c:v>
                </c:pt>
                <c:pt idx="1">
                  <c:v>0.89</c:v>
                </c:pt>
                <c:pt idx="2">
                  <c:v>1.93</c:v>
                </c:pt>
                <c:pt idx="3">
                  <c:v>2.36</c:v>
                </c:pt>
                <c:pt idx="4">
                  <c:v>2.4900000000000002</c:v>
                </c:pt>
                <c:pt idx="5">
                  <c:v>2.9</c:v>
                </c:pt>
                <c:pt idx="6">
                  <c:v>4.6100000000000003</c:v>
                </c:pt>
                <c:pt idx="7">
                  <c:v>5.5</c:v>
                </c:pt>
                <c:pt idx="8">
                  <c:v>7.73</c:v>
                </c:pt>
                <c:pt idx="9">
                  <c:v>9.3800000000000008</c:v>
                </c:pt>
                <c:pt idx="10">
                  <c:v>10.7</c:v>
                </c:pt>
                <c:pt idx="11">
                  <c:v>11.89</c:v>
                </c:pt>
                <c:pt idx="12">
                  <c:v>13.26</c:v>
                </c:pt>
                <c:pt idx="13">
                  <c:v>14.72</c:v>
                </c:pt>
                <c:pt idx="14">
                  <c:v>16.22</c:v>
                </c:pt>
                <c:pt idx="15">
                  <c:v>17.399999999999999</c:v>
                </c:pt>
                <c:pt idx="16">
                  <c:v>19.28</c:v>
                </c:pt>
                <c:pt idx="17">
                  <c:v>20.85</c:v>
                </c:pt>
                <c:pt idx="18">
                  <c:v>22.42</c:v>
                </c:pt>
                <c:pt idx="19">
                  <c:v>24.21</c:v>
                </c:pt>
                <c:pt idx="20">
                  <c:v>25.46</c:v>
                </c:pt>
                <c:pt idx="21">
                  <c:v>26.38</c:v>
                </c:pt>
                <c:pt idx="22">
                  <c:v>27.73</c:v>
                </c:pt>
                <c:pt idx="23">
                  <c:v>28.66</c:v>
                </c:pt>
                <c:pt idx="24">
                  <c:v>30.93</c:v>
                </c:pt>
              </c:numCache>
            </c:numRef>
          </c:cat>
          <c:val>
            <c:numRef>
              <c:f>Sheet1!$O$4:$O$28</c:f>
              <c:numCache>
                <c:formatCode>General</c:formatCode>
                <c:ptCount val="25"/>
                <c:pt idx="0">
                  <c:v>0</c:v>
                </c:pt>
                <c:pt idx="1">
                  <c:v>0.89</c:v>
                </c:pt>
                <c:pt idx="2">
                  <c:v>1.93</c:v>
                </c:pt>
                <c:pt idx="3">
                  <c:v>2.36</c:v>
                </c:pt>
                <c:pt idx="4">
                  <c:v>2.4900000000000002</c:v>
                </c:pt>
                <c:pt idx="5">
                  <c:v>2.9</c:v>
                </c:pt>
                <c:pt idx="6">
                  <c:v>4.6100000000000003</c:v>
                </c:pt>
                <c:pt idx="7">
                  <c:v>5.5</c:v>
                </c:pt>
                <c:pt idx="8">
                  <c:v>7.73</c:v>
                </c:pt>
                <c:pt idx="9">
                  <c:v>9.3800000000000008</c:v>
                </c:pt>
                <c:pt idx="10">
                  <c:v>10.7</c:v>
                </c:pt>
                <c:pt idx="11">
                  <c:v>11.89</c:v>
                </c:pt>
                <c:pt idx="12">
                  <c:v>13.26</c:v>
                </c:pt>
                <c:pt idx="13">
                  <c:v>14.72</c:v>
                </c:pt>
                <c:pt idx="14">
                  <c:v>16.22</c:v>
                </c:pt>
                <c:pt idx="15">
                  <c:v>17.399999999999999</c:v>
                </c:pt>
                <c:pt idx="16">
                  <c:v>19.28</c:v>
                </c:pt>
                <c:pt idx="17">
                  <c:v>20.85</c:v>
                </c:pt>
                <c:pt idx="18">
                  <c:v>22.42</c:v>
                </c:pt>
                <c:pt idx="19">
                  <c:v>24.21</c:v>
                </c:pt>
                <c:pt idx="20">
                  <c:v>25.46</c:v>
                </c:pt>
                <c:pt idx="21">
                  <c:v>26.38</c:v>
                </c:pt>
                <c:pt idx="22">
                  <c:v>27.73</c:v>
                </c:pt>
                <c:pt idx="23">
                  <c:v>28.66</c:v>
                </c:pt>
                <c:pt idx="24">
                  <c:v>30.93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78-477C-A037-4AB6185413A1}"/>
            </c:ext>
          </c:extLst>
        </c:ser>
        <c:ser>
          <c:idx val="1"/>
          <c:order val="1"/>
          <c:tx>
            <c:strRef>
              <c:f>Sheet1!$P$3</c:f>
              <c:strCache>
                <c:ptCount val="1"/>
                <c:pt idx="0">
                  <c:v>OUT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Sheet1!$O$4:$O$28</c:f>
              <c:numCache>
                <c:formatCode>General</c:formatCode>
                <c:ptCount val="25"/>
                <c:pt idx="0">
                  <c:v>0</c:v>
                </c:pt>
                <c:pt idx="1">
                  <c:v>0.89</c:v>
                </c:pt>
                <c:pt idx="2">
                  <c:v>1.93</c:v>
                </c:pt>
                <c:pt idx="3">
                  <c:v>2.36</c:v>
                </c:pt>
                <c:pt idx="4">
                  <c:v>2.4900000000000002</c:v>
                </c:pt>
                <c:pt idx="5">
                  <c:v>2.9</c:v>
                </c:pt>
                <c:pt idx="6">
                  <c:v>4.6100000000000003</c:v>
                </c:pt>
                <c:pt idx="7">
                  <c:v>5.5</c:v>
                </c:pt>
                <c:pt idx="8">
                  <c:v>7.73</c:v>
                </c:pt>
                <c:pt idx="9">
                  <c:v>9.3800000000000008</c:v>
                </c:pt>
                <c:pt idx="10">
                  <c:v>10.7</c:v>
                </c:pt>
                <c:pt idx="11">
                  <c:v>11.89</c:v>
                </c:pt>
                <c:pt idx="12">
                  <c:v>13.26</c:v>
                </c:pt>
                <c:pt idx="13">
                  <c:v>14.72</c:v>
                </c:pt>
                <c:pt idx="14">
                  <c:v>16.22</c:v>
                </c:pt>
                <c:pt idx="15">
                  <c:v>17.399999999999999</c:v>
                </c:pt>
                <c:pt idx="16">
                  <c:v>19.28</c:v>
                </c:pt>
                <c:pt idx="17">
                  <c:v>20.85</c:v>
                </c:pt>
                <c:pt idx="18">
                  <c:v>22.42</c:v>
                </c:pt>
                <c:pt idx="19">
                  <c:v>24.21</c:v>
                </c:pt>
                <c:pt idx="20">
                  <c:v>25.46</c:v>
                </c:pt>
                <c:pt idx="21">
                  <c:v>26.38</c:v>
                </c:pt>
                <c:pt idx="22">
                  <c:v>27.73</c:v>
                </c:pt>
                <c:pt idx="23">
                  <c:v>28.66</c:v>
                </c:pt>
                <c:pt idx="24">
                  <c:v>30.93</c:v>
                </c:pt>
              </c:numCache>
            </c:numRef>
          </c:cat>
          <c:val>
            <c:numRef>
              <c:f>Sheet1!$P$4:$P$28</c:f>
              <c:numCache>
                <c:formatCode>General</c:formatCode>
                <c:ptCount val="25"/>
                <c:pt idx="0">
                  <c:v>0.19</c:v>
                </c:pt>
                <c:pt idx="1">
                  <c:v>1</c:v>
                </c:pt>
                <c:pt idx="2">
                  <c:v>2</c:v>
                </c:pt>
                <c:pt idx="3">
                  <c:v>2.5</c:v>
                </c:pt>
                <c:pt idx="4">
                  <c:v>2.63</c:v>
                </c:pt>
                <c:pt idx="5">
                  <c:v>3</c:v>
                </c:pt>
                <c:pt idx="6">
                  <c:v>4.8</c:v>
                </c:pt>
                <c:pt idx="7">
                  <c:v>5.58</c:v>
                </c:pt>
                <c:pt idx="8">
                  <c:v>7.96</c:v>
                </c:pt>
                <c:pt idx="9">
                  <c:v>9.6199999999999992</c:v>
                </c:pt>
                <c:pt idx="10">
                  <c:v>10.84</c:v>
                </c:pt>
                <c:pt idx="11">
                  <c:v>12</c:v>
                </c:pt>
                <c:pt idx="12">
                  <c:v>13.41</c:v>
                </c:pt>
                <c:pt idx="13">
                  <c:v>14.82</c:v>
                </c:pt>
                <c:pt idx="14">
                  <c:v>16.36</c:v>
                </c:pt>
                <c:pt idx="15">
                  <c:v>17.45</c:v>
                </c:pt>
                <c:pt idx="16">
                  <c:v>19.25</c:v>
                </c:pt>
                <c:pt idx="17">
                  <c:v>20.8</c:v>
                </c:pt>
                <c:pt idx="18">
                  <c:v>22.33</c:v>
                </c:pt>
                <c:pt idx="19">
                  <c:v>24.13</c:v>
                </c:pt>
                <c:pt idx="20">
                  <c:v>25.47</c:v>
                </c:pt>
                <c:pt idx="21">
                  <c:v>26.37</c:v>
                </c:pt>
                <c:pt idx="22">
                  <c:v>27.4</c:v>
                </c:pt>
                <c:pt idx="23">
                  <c:v>27.4</c:v>
                </c:pt>
                <c:pt idx="24">
                  <c:v>27.4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78-477C-A037-4AB618541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536967"/>
        <c:axId val="1411746935"/>
      </c:lineChart>
      <c:catAx>
        <c:axId val="799536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46935"/>
        <c:crosses val="autoZero"/>
        <c:auto val="1"/>
        <c:lblAlgn val="ctr"/>
        <c:lblOffset val="100"/>
        <c:noMultiLvlLbl val="0"/>
      </c:catAx>
      <c:valAx>
        <c:axId val="1411746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536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27.6</c:v>
                </c:pt>
                <c:pt idx="1">
                  <c:v>29</c:v>
                </c:pt>
                <c:pt idx="2">
                  <c:v>32.299999999999997</c:v>
                </c:pt>
                <c:pt idx="3">
                  <c:v>41.5</c:v>
                </c:pt>
              </c:numCache>
            </c:numRef>
          </c:cat>
          <c:val>
            <c:numRef>
              <c:f>Sheet1!$L$4:$L$7</c:f>
              <c:numCache>
                <c:formatCode>General</c:formatCode>
                <c:ptCount val="4"/>
                <c:pt idx="0">
                  <c:v>27.6</c:v>
                </c:pt>
                <c:pt idx="1">
                  <c:v>29</c:v>
                </c:pt>
                <c:pt idx="2">
                  <c:v>32.299999999999997</c:v>
                </c:pt>
                <c:pt idx="3">
                  <c:v>41.5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6-437E-86D2-7F269F1E0465}"/>
            </c:ext>
          </c:extLst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OUT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27.6</c:v>
                </c:pt>
                <c:pt idx="1">
                  <c:v>29</c:v>
                </c:pt>
                <c:pt idx="2">
                  <c:v>32.299999999999997</c:v>
                </c:pt>
                <c:pt idx="3">
                  <c:v>41.5</c:v>
                </c:pt>
              </c:numCache>
            </c:numRef>
          </c:cat>
          <c:val>
            <c:numRef>
              <c:f>Sheet1!$M$4:$M$7</c:f>
              <c:numCache>
                <c:formatCode>General</c:formatCode>
                <c:ptCount val="4"/>
                <c:pt idx="0">
                  <c:v>27.5</c:v>
                </c:pt>
                <c:pt idx="1">
                  <c:v>28.9</c:v>
                </c:pt>
                <c:pt idx="2">
                  <c:v>32.36</c:v>
                </c:pt>
                <c:pt idx="3">
                  <c:v>41.4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76-437E-86D2-7F269F1E0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6042408"/>
        <c:axId val="1553848343"/>
      </c:lineChart>
      <c:catAx>
        <c:axId val="1226042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48343"/>
        <c:crosses val="autoZero"/>
        <c:auto val="1"/>
        <c:lblAlgn val="ctr"/>
        <c:lblOffset val="100"/>
        <c:noMultiLvlLbl val="0"/>
      </c:catAx>
      <c:valAx>
        <c:axId val="1553848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42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152400</xdr:rowOff>
    </xdr:from>
    <xdr:to>
      <xdr:col>9</xdr:col>
      <xdr:colOff>285750</xdr:colOff>
      <xdr:row>54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F3A1BD-6888-B6B2-8605-0E5B46744494}"/>
            </a:ext>
            <a:ext uri="{147F2762-F138-4A5C-976F-8EAC2B608ADB}">
              <a16:predDERef xmlns:a16="http://schemas.microsoft.com/office/drawing/2014/main" pred="{9D9AAD31-F846-7EF1-8FBD-EB2EB2292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31</xdr:row>
      <xdr:rowOff>171450</xdr:rowOff>
    </xdr:from>
    <xdr:to>
      <xdr:col>19</xdr:col>
      <xdr:colOff>161925</xdr:colOff>
      <xdr:row>54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42D185-AAE6-7A0C-DD46-5D873E667563}"/>
            </a:ext>
            <a:ext uri="{147F2762-F138-4A5C-976F-8EAC2B608ADB}">
              <a16:predDERef xmlns:a16="http://schemas.microsoft.com/office/drawing/2014/main" pred="{BDF3A1BD-6888-B6B2-8605-0E5B46744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topLeftCell="K1" workbookViewId="0">
      <selection activeCell="U7" sqref="U7:V8"/>
    </sheetView>
  </sheetViews>
  <sheetFormatPr defaultRowHeight="15"/>
  <cols>
    <col min="2" max="2" width="17.5703125" customWidth="1"/>
    <col min="3" max="3" width="15.28515625" customWidth="1"/>
    <col min="21" max="21" width="12.7109375" customWidth="1"/>
    <col min="22" max="22" width="12.28515625" customWidth="1"/>
    <col min="23" max="23" width="14.5703125" customWidth="1"/>
    <col min="24" max="24" width="14.85546875" customWidth="1"/>
  </cols>
  <sheetData>
    <row r="1" spans="1:24">
      <c r="A1" s="7" t="s">
        <v>0</v>
      </c>
      <c r="B1" s="7"/>
      <c r="C1" s="7"/>
      <c r="D1" s="7"/>
      <c r="F1" s="8" t="s">
        <v>1</v>
      </c>
      <c r="G1" s="9"/>
      <c r="I1" s="10" t="s">
        <v>2</v>
      </c>
      <c r="J1" s="11"/>
      <c r="L1" s="14" t="s">
        <v>3</v>
      </c>
      <c r="M1" s="14"/>
      <c r="N1" s="14"/>
      <c r="O1" s="14"/>
      <c r="P1" s="14"/>
      <c r="Q1" s="14"/>
      <c r="R1" s="6"/>
    </row>
    <row r="2" spans="1:24">
      <c r="A2" s="1" t="s">
        <v>4</v>
      </c>
      <c r="B2" s="1" t="s">
        <v>5</v>
      </c>
      <c r="C2" s="1" t="s">
        <v>6</v>
      </c>
      <c r="D2" s="1" t="s">
        <v>7</v>
      </c>
      <c r="F2" s="1" t="s">
        <v>8</v>
      </c>
      <c r="G2" s="1" t="s">
        <v>9</v>
      </c>
      <c r="I2" s="4" t="s">
        <v>8</v>
      </c>
      <c r="J2" s="4" t="s">
        <v>1</v>
      </c>
      <c r="L2" s="12" t="s">
        <v>2</v>
      </c>
      <c r="M2" s="12"/>
      <c r="N2" s="12"/>
      <c r="O2" s="13" t="s">
        <v>0</v>
      </c>
      <c r="P2" s="13"/>
      <c r="Q2" s="13"/>
      <c r="S2" s="17"/>
      <c r="T2" s="18" t="s">
        <v>10</v>
      </c>
      <c r="U2" s="18" t="s">
        <v>11</v>
      </c>
      <c r="V2" s="18" t="s">
        <v>12</v>
      </c>
      <c r="W2" s="18" t="s">
        <v>13</v>
      </c>
      <c r="X2" s="19" t="s">
        <v>14</v>
      </c>
    </row>
    <row r="3" spans="1:24">
      <c r="A3" s="2">
        <v>0</v>
      </c>
      <c r="B3" s="2">
        <v>1922</v>
      </c>
      <c r="C3" s="2">
        <v>600</v>
      </c>
      <c r="D3" s="2">
        <f>A3/75</f>
        <v>0</v>
      </c>
      <c r="F3" s="3">
        <v>0.95</v>
      </c>
      <c r="G3" s="3">
        <v>1024</v>
      </c>
      <c r="I3" s="3">
        <v>3.18</v>
      </c>
      <c r="J3" s="3">
        <v>50</v>
      </c>
      <c r="L3" s="4" t="s">
        <v>8</v>
      </c>
      <c r="M3" s="4" t="s">
        <v>9</v>
      </c>
      <c r="N3" s="5" t="s">
        <v>15</v>
      </c>
      <c r="O3" s="4" t="s">
        <v>8</v>
      </c>
      <c r="P3" s="4" t="s">
        <v>9</v>
      </c>
      <c r="Q3" s="4" t="s">
        <v>15</v>
      </c>
      <c r="S3" s="20" t="s">
        <v>0</v>
      </c>
      <c r="T3" s="21" t="s">
        <v>16</v>
      </c>
      <c r="U3" s="22" t="s">
        <v>17</v>
      </c>
      <c r="V3" s="23" t="s">
        <v>18</v>
      </c>
      <c r="W3" s="23" t="s">
        <v>19</v>
      </c>
      <c r="X3" s="24" t="s">
        <v>20</v>
      </c>
    </row>
    <row r="4" spans="1:24">
      <c r="A4" s="2">
        <v>500</v>
      </c>
      <c r="B4" s="2">
        <v>2250</v>
      </c>
      <c r="C4" s="2">
        <v>702</v>
      </c>
      <c r="D4" s="2">
        <f t="shared" ref="D4:D20" si="0">A4/75</f>
        <v>6.666666666666667</v>
      </c>
      <c r="F4" s="3">
        <v>0.7</v>
      </c>
      <c r="G4" s="3">
        <v>759</v>
      </c>
      <c r="I4" s="3">
        <v>24.7</v>
      </c>
      <c r="J4" s="3">
        <v>325</v>
      </c>
      <c r="L4" s="3">
        <v>27.6</v>
      </c>
      <c r="M4" s="3">
        <v>27.5</v>
      </c>
      <c r="N4">
        <f>M4-L4</f>
        <v>-0.10000000000000142</v>
      </c>
      <c r="O4" s="3">
        <v>0</v>
      </c>
      <c r="P4" s="3">
        <v>0.19</v>
      </c>
      <c r="Q4">
        <f>P4-O4</f>
        <v>0.19</v>
      </c>
      <c r="S4" s="20" t="s">
        <v>2</v>
      </c>
      <c r="T4" s="21" t="s">
        <v>21</v>
      </c>
      <c r="U4" s="22" t="s">
        <v>22</v>
      </c>
      <c r="V4" s="23" t="s">
        <v>23</v>
      </c>
      <c r="W4" s="23" t="s">
        <v>24</v>
      </c>
      <c r="X4" s="24" t="s">
        <v>25</v>
      </c>
    </row>
    <row r="5" spans="1:24">
      <c r="A5" s="2">
        <v>600</v>
      </c>
      <c r="B5" s="2">
        <v>2320</v>
      </c>
      <c r="C5" s="2">
        <v>725</v>
      </c>
      <c r="D5" s="2">
        <f t="shared" si="0"/>
        <v>8</v>
      </c>
      <c r="F5" s="3">
        <v>0.65</v>
      </c>
      <c r="G5" s="3">
        <v>705</v>
      </c>
      <c r="I5" s="3">
        <v>31.6</v>
      </c>
      <c r="J5" s="3">
        <v>411</v>
      </c>
      <c r="L5" s="3">
        <v>29</v>
      </c>
      <c r="M5" s="3">
        <v>28.9</v>
      </c>
      <c r="N5">
        <f t="shared" ref="N5:N7" si="1">M5-L5</f>
        <v>-0.10000000000000142</v>
      </c>
      <c r="O5" s="3">
        <v>0.89</v>
      </c>
      <c r="P5" s="3">
        <v>1</v>
      </c>
      <c r="Q5">
        <f t="shared" ref="Q5:Q28" si="2">P5-O5</f>
        <v>0.10999999999999999</v>
      </c>
      <c r="S5" s="25"/>
      <c r="T5" s="26"/>
      <c r="U5" s="26"/>
      <c r="V5" s="26"/>
      <c r="W5" s="26"/>
      <c r="X5" s="27"/>
    </row>
    <row r="6" spans="1:24">
      <c r="A6" s="2">
        <v>700</v>
      </c>
      <c r="B6" s="2">
        <v>2380</v>
      </c>
      <c r="C6" s="2">
        <v>745</v>
      </c>
      <c r="D6" s="2">
        <f t="shared" si="0"/>
        <v>9.3333333333333339</v>
      </c>
      <c r="F6" s="3">
        <v>0.6</v>
      </c>
      <c r="G6" s="3">
        <v>652</v>
      </c>
      <c r="I6" s="3">
        <v>34.799999999999997</v>
      </c>
      <c r="J6" s="3">
        <v>452</v>
      </c>
      <c r="L6" s="3">
        <v>32.299999999999997</v>
      </c>
      <c r="M6" s="3">
        <v>32.36</v>
      </c>
      <c r="N6">
        <f t="shared" si="1"/>
        <v>6.0000000000002274E-2</v>
      </c>
      <c r="O6" s="3">
        <v>1.93</v>
      </c>
      <c r="P6" s="3">
        <v>2</v>
      </c>
      <c r="Q6">
        <f t="shared" si="2"/>
        <v>7.0000000000000062E-2</v>
      </c>
      <c r="S6" s="25"/>
      <c r="T6" s="26"/>
      <c r="U6" s="26"/>
      <c r="V6" s="26"/>
      <c r="W6" s="26"/>
      <c r="X6" s="27"/>
    </row>
    <row r="7" spans="1:24">
      <c r="A7" s="2">
        <v>800</v>
      </c>
      <c r="B7" s="2">
        <v>2450</v>
      </c>
      <c r="C7" s="2">
        <v>764</v>
      </c>
      <c r="D7" s="2">
        <f t="shared" si="0"/>
        <v>10.666666666666666</v>
      </c>
      <c r="F7" s="3">
        <v>0.55000000000000004</v>
      </c>
      <c r="G7" s="3">
        <v>596</v>
      </c>
      <c r="I7" s="3">
        <v>43.5</v>
      </c>
      <c r="J7" s="3">
        <v>563</v>
      </c>
      <c r="L7" s="3">
        <v>41.5</v>
      </c>
      <c r="M7" s="3">
        <v>41.4</v>
      </c>
      <c r="N7">
        <f t="shared" si="1"/>
        <v>-0.10000000000000142</v>
      </c>
      <c r="O7" s="3">
        <v>2.36</v>
      </c>
      <c r="P7" s="3">
        <v>2.5</v>
      </c>
      <c r="Q7">
        <f t="shared" si="2"/>
        <v>0.14000000000000012</v>
      </c>
      <c r="S7" s="20" t="s">
        <v>26</v>
      </c>
      <c r="T7" s="30" t="s">
        <v>27</v>
      </c>
      <c r="U7" s="33" t="s">
        <v>28</v>
      </c>
      <c r="V7" s="30" t="s">
        <v>29</v>
      </c>
      <c r="W7" s="26"/>
      <c r="X7" s="27"/>
    </row>
    <row r="8" spans="1:24">
      <c r="A8" s="2">
        <v>900</v>
      </c>
      <c r="B8" s="2">
        <v>2520</v>
      </c>
      <c r="C8" s="2">
        <v>786</v>
      </c>
      <c r="D8" s="2">
        <f t="shared" si="0"/>
        <v>12</v>
      </c>
      <c r="F8" s="3">
        <v>0.5</v>
      </c>
      <c r="G8" s="3">
        <v>545</v>
      </c>
      <c r="O8" s="3">
        <v>2.4900000000000002</v>
      </c>
      <c r="P8" s="3">
        <v>2.63</v>
      </c>
      <c r="Q8">
        <f t="shared" si="2"/>
        <v>0.13999999999999968</v>
      </c>
      <c r="S8" s="31" t="s">
        <v>30</v>
      </c>
      <c r="T8" s="32" t="s">
        <v>31</v>
      </c>
      <c r="U8" s="34" t="s">
        <v>32</v>
      </c>
      <c r="V8" s="32" t="s">
        <v>33</v>
      </c>
      <c r="W8" s="28"/>
      <c r="X8" s="29"/>
    </row>
    <row r="9" spans="1:24">
      <c r="A9" s="2">
        <v>1000</v>
      </c>
      <c r="B9" s="2">
        <v>2580</v>
      </c>
      <c r="C9" s="2">
        <v>806</v>
      </c>
      <c r="D9" s="2">
        <f t="shared" si="0"/>
        <v>13.333333333333334</v>
      </c>
      <c r="F9" s="3">
        <v>0.45</v>
      </c>
      <c r="G9" s="3">
        <v>493</v>
      </c>
      <c r="O9" s="3">
        <v>2.9</v>
      </c>
      <c r="P9" s="3">
        <v>3</v>
      </c>
      <c r="Q9">
        <f t="shared" si="2"/>
        <v>0.10000000000000009</v>
      </c>
    </row>
    <row r="10" spans="1:24">
      <c r="A10" s="2">
        <v>1100</v>
      </c>
      <c r="B10" s="2">
        <v>2650</v>
      </c>
      <c r="C10" s="2">
        <v>825</v>
      </c>
      <c r="D10" s="2">
        <f t="shared" si="0"/>
        <v>14.666666666666666</v>
      </c>
      <c r="F10" s="3">
        <v>0.4</v>
      </c>
      <c r="G10" s="3">
        <v>440</v>
      </c>
      <c r="M10" t="s">
        <v>34</v>
      </c>
      <c r="O10" s="3">
        <v>4.6100000000000003</v>
      </c>
      <c r="P10" s="3">
        <v>4.8</v>
      </c>
      <c r="Q10">
        <f t="shared" si="2"/>
        <v>0.1899999999999995</v>
      </c>
    </row>
    <row r="11" spans="1:24">
      <c r="A11" s="2">
        <v>1200</v>
      </c>
      <c r="B11" s="2">
        <v>2710</v>
      </c>
      <c r="C11" s="2">
        <v>846</v>
      </c>
      <c r="D11" s="2">
        <f t="shared" si="0"/>
        <v>16</v>
      </c>
      <c r="F11" s="3">
        <v>0.35</v>
      </c>
      <c r="G11" s="3">
        <v>384</v>
      </c>
      <c r="O11" s="3">
        <v>5.5</v>
      </c>
      <c r="P11" s="3">
        <v>5.58</v>
      </c>
      <c r="Q11">
        <f t="shared" si="2"/>
        <v>8.0000000000000071E-2</v>
      </c>
    </row>
    <row r="12" spans="1:24">
      <c r="A12" s="2">
        <v>1300</v>
      </c>
      <c r="B12" s="2">
        <v>2780</v>
      </c>
      <c r="C12" s="2">
        <v>868</v>
      </c>
      <c r="D12" s="2">
        <f t="shared" si="0"/>
        <v>17.333333333333332</v>
      </c>
      <c r="F12" s="3">
        <v>0.3</v>
      </c>
      <c r="G12" s="3">
        <v>330</v>
      </c>
      <c r="O12" s="3">
        <v>7.73</v>
      </c>
      <c r="P12" s="3">
        <v>7.96</v>
      </c>
      <c r="Q12">
        <f t="shared" si="2"/>
        <v>0.22999999999999954</v>
      </c>
    </row>
    <row r="13" spans="1:24">
      <c r="A13" s="2">
        <v>1400</v>
      </c>
      <c r="B13" s="2">
        <v>2850</v>
      </c>
      <c r="C13" s="2">
        <v>888</v>
      </c>
      <c r="D13" s="2">
        <f t="shared" si="0"/>
        <v>18.666666666666668</v>
      </c>
      <c r="F13" s="3">
        <v>0.25</v>
      </c>
      <c r="G13" s="3">
        <v>277</v>
      </c>
      <c r="O13" s="3">
        <v>9.3800000000000008</v>
      </c>
      <c r="P13" s="3">
        <v>9.6199999999999992</v>
      </c>
      <c r="Q13">
        <f t="shared" si="2"/>
        <v>0.23999999999999844</v>
      </c>
    </row>
    <row r="14" spans="1:24">
      <c r="A14" s="2">
        <v>1500</v>
      </c>
      <c r="B14" s="2">
        <v>2920</v>
      </c>
      <c r="C14" s="2">
        <v>907</v>
      </c>
      <c r="D14" s="2">
        <f t="shared" si="0"/>
        <v>20</v>
      </c>
      <c r="F14" s="3">
        <v>0.2</v>
      </c>
      <c r="G14" s="3">
        <v>224</v>
      </c>
      <c r="O14" s="3">
        <v>10.7</v>
      </c>
      <c r="P14" s="3">
        <v>10.84</v>
      </c>
      <c r="Q14">
        <f t="shared" si="2"/>
        <v>0.14000000000000057</v>
      </c>
    </row>
    <row r="15" spans="1:24">
      <c r="A15" s="2">
        <v>1600</v>
      </c>
      <c r="B15" s="2">
        <v>2980</v>
      </c>
      <c r="C15" s="2">
        <v>927</v>
      </c>
      <c r="D15" s="2">
        <f t="shared" si="0"/>
        <v>21.333333333333332</v>
      </c>
      <c r="F15" s="3">
        <v>0.15</v>
      </c>
      <c r="G15" s="3">
        <v>171</v>
      </c>
      <c r="O15" s="3">
        <v>11.89</v>
      </c>
      <c r="P15" s="3">
        <v>12</v>
      </c>
      <c r="Q15">
        <f t="shared" si="2"/>
        <v>0.10999999999999943</v>
      </c>
    </row>
    <row r="16" spans="1:24">
      <c r="A16" s="2">
        <v>1700</v>
      </c>
      <c r="B16" s="2">
        <v>3050</v>
      </c>
      <c r="C16" s="2">
        <v>947</v>
      </c>
      <c r="D16" s="2">
        <f t="shared" si="0"/>
        <v>22.666666666666668</v>
      </c>
      <c r="F16" s="3">
        <v>0.1</v>
      </c>
      <c r="G16" s="3">
        <v>116</v>
      </c>
      <c r="O16" s="3">
        <v>13.26</v>
      </c>
      <c r="P16" s="3">
        <v>13.41</v>
      </c>
      <c r="Q16">
        <f t="shared" si="2"/>
        <v>0.15000000000000036</v>
      </c>
    </row>
    <row r="17" spans="1:17">
      <c r="A17" s="2">
        <v>1800</v>
      </c>
      <c r="B17" s="2">
        <v>3110</v>
      </c>
      <c r="C17" s="2">
        <v>968</v>
      </c>
      <c r="D17" s="2">
        <f t="shared" si="0"/>
        <v>24</v>
      </c>
      <c r="F17" s="3">
        <v>0.05</v>
      </c>
      <c r="G17" s="3">
        <v>65</v>
      </c>
      <c r="O17" s="3">
        <v>14.72</v>
      </c>
      <c r="P17" s="3">
        <v>14.82</v>
      </c>
      <c r="Q17">
        <f t="shared" si="2"/>
        <v>9.9999999999999645E-2</v>
      </c>
    </row>
    <row r="18" spans="1:17">
      <c r="A18" s="2">
        <v>1900</v>
      </c>
      <c r="B18" s="2">
        <v>3180</v>
      </c>
      <c r="C18" s="2">
        <v>991</v>
      </c>
      <c r="D18" s="2">
        <f t="shared" si="0"/>
        <v>25.333333333333332</v>
      </c>
      <c r="F18" s="3">
        <v>0</v>
      </c>
      <c r="G18" s="3">
        <v>12</v>
      </c>
      <c r="O18" s="3">
        <v>16.22</v>
      </c>
      <c r="P18" s="3">
        <v>16.36</v>
      </c>
      <c r="Q18">
        <f t="shared" si="2"/>
        <v>0.14000000000000057</v>
      </c>
    </row>
    <row r="19" spans="1:17">
      <c r="A19" s="2">
        <v>2000</v>
      </c>
      <c r="B19" s="2">
        <v>3240</v>
      </c>
      <c r="C19" s="2">
        <v>1011</v>
      </c>
      <c r="D19" s="2">
        <f t="shared" si="0"/>
        <v>26.666666666666668</v>
      </c>
      <c r="O19" s="3">
        <v>17.399999999999999</v>
      </c>
      <c r="P19" s="3">
        <v>17.45</v>
      </c>
      <c r="Q19">
        <f t="shared" si="2"/>
        <v>5.0000000000000711E-2</v>
      </c>
    </row>
    <row r="20" spans="1:17">
      <c r="A20" s="2">
        <v>2100</v>
      </c>
      <c r="B20" s="2">
        <v>3310</v>
      </c>
      <c r="C20" s="2">
        <v>1024</v>
      </c>
      <c r="D20" s="2">
        <f t="shared" si="0"/>
        <v>28</v>
      </c>
      <c r="O20" s="3">
        <v>19.28</v>
      </c>
      <c r="P20" s="3">
        <v>19.25</v>
      </c>
      <c r="Q20">
        <f t="shared" si="2"/>
        <v>-3.0000000000001137E-2</v>
      </c>
    </row>
    <row r="21" spans="1:17">
      <c r="O21" s="3">
        <v>20.85</v>
      </c>
      <c r="P21" s="3">
        <v>20.8</v>
      </c>
      <c r="Q21">
        <f t="shared" si="2"/>
        <v>-5.0000000000000711E-2</v>
      </c>
    </row>
    <row r="22" spans="1:17">
      <c r="O22" s="3">
        <v>22.42</v>
      </c>
      <c r="P22" s="3">
        <v>22.33</v>
      </c>
      <c r="Q22">
        <f t="shared" si="2"/>
        <v>-9.0000000000003411E-2</v>
      </c>
    </row>
    <row r="23" spans="1:17">
      <c r="O23" s="3">
        <v>24.21</v>
      </c>
      <c r="P23" s="3">
        <v>24.13</v>
      </c>
      <c r="Q23">
        <f t="shared" si="2"/>
        <v>-8.0000000000001847E-2</v>
      </c>
    </row>
    <row r="24" spans="1:17">
      <c r="O24" s="3">
        <v>25.46</v>
      </c>
      <c r="P24" s="3">
        <v>25.47</v>
      </c>
      <c r="Q24">
        <f t="shared" si="2"/>
        <v>9.9999999999980105E-3</v>
      </c>
    </row>
    <row r="25" spans="1:17">
      <c r="O25" s="3">
        <v>26.38</v>
      </c>
      <c r="P25" s="3">
        <v>26.37</v>
      </c>
      <c r="Q25">
        <f t="shared" si="2"/>
        <v>-9.9999999999980105E-3</v>
      </c>
    </row>
    <row r="26" spans="1:17">
      <c r="O26" s="15">
        <v>27.73</v>
      </c>
      <c r="P26" s="15">
        <v>27.4</v>
      </c>
      <c r="Q26" s="16">
        <f t="shared" si="2"/>
        <v>-0.33000000000000185</v>
      </c>
    </row>
    <row r="27" spans="1:17">
      <c r="O27" s="15">
        <v>28.66</v>
      </c>
      <c r="P27" s="15">
        <v>27.4</v>
      </c>
      <c r="Q27" s="16">
        <f t="shared" si="2"/>
        <v>-1.2600000000000016</v>
      </c>
    </row>
    <row r="28" spans="1:17">
      <c r="O28" s="15">
        <v>30.93</v>
      </c>
      <c r="P28" s="15">
        <v>27.4</v>
      </c>
      <c r="Q28" s="16">
        <f t="shared" si="2"/>
        <v>-3.5300000000000011</v>
      </c>
    </row>
  </sheetData>
  <mergeCells count="6">
    <mergeCell ref="A1:D1"/>
    <mergeCell ref="F1:G1"/>
    <mergeCell ref="I1:J1"/>
    <mergeCell ref="L2:N2"/>
    <mergeCell ref="O2:Q2"/>
    <mergeCell ref="L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2023-05-07T06:17:37Z</dcterms:created>
  <dcterms:modified xsi:type="dcterms:W3CDTF">2023-05-09T12:45:12Z</dcterms:modified>
  <cp:category/>
  <cp:contentStatus/>
</cp:coreProperties>
</file>