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namedSheetViews/namedSheetView1.xml" ContentType="application/vnd.ms-excel.namedsheetviews+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UREDREL\Downloads\"/>
    </mc:Choice>
  </mc:AlternateContent>
  <xr:revisionPtr revIDLastSave="0" documentId="13_ncr:1_{00CC6B64-789A-49F2-8E46-BCECB67BE2C6}" xr6:coauthVersionLast="47" xr6:coauthVersionMax="47" xr10:uidLastSave="{00000000-0000-0000-0000-000000000000}"/>
  <bookViews>
    <workbookView xWindow="-110" yWindow="-110" windowWidth="19420" windowHeight="11500" firstSheet="1" activeTab="4" xr2:uid="{00000000-000D-0000-FFFF-FFFF00000000}"/>
  </bookViews>
  <sheets>
    <sheet name="Home" sheetId="8" r:id="rId1"/>
    <sheet name="Notes" sheetId="10" r:id="rId2"/>
    <sheet name="Tasks Alphabetical" sheetId="1" r:id="rId3"/>
    <sheet name="Data Validation" sheetId="6" state="hidden" r:id="rId4"/>
    <sheet name="Exams Alphabetical" sheetId="2" r:id="rId5"/>
    <sheet name="All Papers" sheetId="9" r:id="rId6"/>
  </sheets>
  <definedNames>
    <definedName name="_xlnm._FilterDatabase" localSheetId="5" hidden="1">'All Papers'!$A$1:$O$185</definedName>
    <definedName name="_xlnm._FilterDatabase" localSheetId="4" hidden="1">'Exams Alphabetical'!#REF!</definedName>
    <definedName name="_xlnm._FilterDatabase" localSheetId="2" hidden="1">'Tasks Alphabetical'!$B$136:$B$136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8" i="1" l="1"/>
  <c r="K93" i="1"/>
  <c r="N82" i="9"/>
  <c r="K7" i="1"/>
  <c r="K12" i="1"/>
  <c r="K19" i="1"/>
  <c r="K63" i="1"/>
  <c r="K72" i="1"/>
  <c r="K99" i="1"/>
  <c r="K107" i="1"/>
  <c r="L28" i="1"/>
  <c r="L29" i="1"/>
  <c r="L30" i="1"/>
  <c r="M30" i="9"/>
  <c r="M29" i="9"/>
  <c r="M28" i="9"/>
  <c r="M140" i="9"/>
  <c r="K26" i="1" l="1"/>
  <c r="L26" i="1" s="1"/>
  <c r="N24" i="9"/>
  <c r="N2" i="9" l="1"/>
  <c r="M2" i="9"/>
  <c r="A3" i="2" l="1"/>
  <c r="H111" i="9" s="1" a="1"/>
  <c r="H111" i="9" s="1"/>
  <c r="K24" i="1" l="1"/>
  <c r="L24" i="1" s="1"/>
  <c r="L134" i="1"/>
  <c r="L27" i="1"/>
  <c r="L12" i="1" l="1"/>
  <c r="L7" i="1"/>
  <c r="K133" i="1"/>
  <c r="L133" i="1" s="1"/>
  <c r="K132" i="1"/>
  <c r="L132" i="1" s="1"/>
  <c r="L131" i="1"/>
  <c r="K130" i="1"/>
  <c r="L130" i="1" s="1"/>
  <c r="K129" i="1"/>
  <c r="L129" i="1" s="1"/>
  <c r="K128" i="1"/>
  <c r="L128" i="1" s="1"/>
  <c r="K127" i="1"/>
  <c r="L127" i="1" s="1"/>
  <c r="K126" i="1"/>
  <c r="L126" i="1" s="1"/>
  <c r="K125" i="1"/>
  <c r="L125" i="1" s="1"/>
  <c r="K124" i="1"/>
  <c r="L124" i="1" s="1"/>
  <c r="K123" i="1"/>
  <c r="L123" i="1" s="1"/>
  <c r="L122" i="1"/>
  <c r="K121" i="1"/>
  <c r="L121" i="1" s="1"/>
  <c r="K120" i="1"/>
  <c r="L120" i="1" s="1"/>
  <c r="K119" i="1"/>
  <c r="L119" i="1" s="1"/>
  <c r="K118" i="1"/>
  <c r="L118" i="1" s="1"/>
  <c r="K117" i="1"/>
  <c r="L117" i="1" s="1"/>
  <c r="K116" i="1"/>
  <c r="L116" i="1" s="1"/>
  <c r="A3" i="1" l="1"/>
  <c r="K8" i="1"/>
  <c r="K11" i="1"/>
  <c r="K13" i="1"/>
  <c r="K14" i="1"/>
  <c r="K15" i="1"/>
  <c r="K17" i="1"/>
  <c r="K23" i="1"/>
  <c r="K31" i="1"/>
  <c r="K32" i="1"/>
  <c r="K33" i="1"/>
  <c r="K39" i="1"/>
  <c r="K45" i="1"/>
  <c r="K51" i="1"/>
  <c r="K52" i="1"/>
  <c r="K53" i="1"/>
  <c r="K54" i="1"/>
  <c r="K55" i="1"/>
  <c r="K56" i="1"/>
  <c r="K57" i="1"/>
  <c r="K64" i="1"/>
  <c r="K65" i="1"/>
  <c r="K66" i="1"/>
  <c r="K68" i="1"/>
  <c r="K69" i="1"/>
  <c r="K75" i="1"/>
  <c r="K76" i="1"/>
  <c r="K94" i="1"/>
  <c r="K79" i="1"/>
  <c r="K89" i="1"/>
  <c r="K84" i="1"/>
  <c r="K86" i="1"/>
  <c r="K87" i="1"/>
  <c r="K92" i="1"/>
  <c r="K78" i="1"/>
  <c r="K95" i="1"/>
  <c r="K100" i="1"/>
  <c r="K101" i="1"/>
  <c r="K102" i="1"/>
  <c r="K103" i="1"/>
  <c r="K109" i="1"/>
  <c r="K110" i="1"/>
  <c r="K111" i="1"/>
  <c r="K113" i="1"/>
  <c r="K114" i="1"/>
  <c r="K115" i="1"/>
  <c r="M133" i="9"/>
  <c r="N155" i="9"/>
  <c r="H185" i="9" a="1"/>
  <c r="H185" i="9" s="1"/>
  <c r="C185" i="9" a="1"/>
  <c r="C185" i="9" s="1"/>
  <c r="H184" i="9" a="1"/>
  <c r="H184" i="9" s="1"/>
  <c r="C184" i="9" a="1"/>
  <c r="C184" i="9" s="1"/>
  <c r="H183" i="9" a="1"/>
  <c r="H183" i="9" s="1"/>
  <c r="C183" i="9" a="1"/>
  <c r="C183" i="9" s="1"/>
  <c r="H182" i="9" a="1"/>
  <c r="H182" i="9" s="1"/>
  <c r="C182" i="9" a="1"/>
  <c r="C182" i="9" s="1"/>
  <c r="H181" i="9" a="1"/>
  <c r="H181" i="9" s="1"/>
  <c r="C181" i="9" a="1"/>
  <c r="C181" i="9" s="1"/>
  <c r="H180" i="9" a="1"/>
  <c r="H180" i="9" s="1"/>
  <c r="C180" i="9" a="1"/>
  <c r="C180" i="9" s="1"/>
  <c r="H179" i="9" a="1"/>
  <c r="H179" i="9" s="1"/>
  <c r="C179" i="9" a="1"/>
  <c r="C179" i="9" s="1"/>
  <c r="H178" i="9" a="1"/>
  <c r="H178" i="9" s="1"/>
  <c r="C178" i="9" a="1"/>
  <c r="C178" i="9" s="1"/>
  <c r="H177" i="9" a="1"/>
  <c r="H177" i="9" s="1"/>
  <c r="C177" i="9" a="1"/>
  <c r="C177" i="9" s="1"/>
  <c r="H176" i="9" a="1"/>
  <c r="H176" i="9" s="1"/>
  <c r="C176" i="9" a="1"/>
  <c r="C176" i="9" s="1"/>
  <c r="H175" i="9" a="1"/>
  <c r="H175" i="9" s="1"/>
  <c r="C175" i="9" a="1"/>
  <c r="C175" i="9" s="1"/>
  <c r="H174" i="9" a="1"/>
  <c r="H174" i="9" s="1"/>
  <c r="C174" i="9" a="1"/>
  <c r="C174" i="9" s="1"/>
  <c r="H173" i="9" a="1"/>
  <c r="H173" i="9" s="1"/>
  <c r="C173" i="9" a="1"/>
  <c r="C173" i="9" s="1"/>
  <c r="H172" i="9" a="1"/>
  <c r="H172" i="9" s="1"/>
  <c r="C172" i="9" a="1"/>
  <c r="C172" i="9" s="1"/>
  <c r="H171" i="9" a="1"/>
  <c r="H171" i="9" s="1"/>
  <c r="C171" i="9" a="1"/>
  <c r="C171" i="9" s="1"/>
  <c r="H170" i="9" a="1"/>
  <c r="H170" i="9" s="1"/>
  <c r="C170" i="9" a="1"/>
  <c r="C170" i="9" s="1"/>
  <c r="H169" i="9" a="1"/>
  <c r="H169" i="9" s="1"/>
  <c r="C169" i="9" a="1"/>
  <c r="C169" i="9" s="1"/>
  <c r="H168" i="9" a="1"/>
  <c r="H168" i="9" s="1"/>
  <c r="C168" i="9" a="1"/>
  <c r="C168" i="9" s="1"/>
  <c r="H167" i="9" a="1"/>
  <c r="H167" i="9" s="1"/>
  <c r="C167" i="9" a="1"/>
  <c r="C167" i="9" s="1"/>
  <c r="H166" i="9" a="1"/>
  <c r="H166" i="9" s="1"/>
  <c r="C166" i="9" a="1"/>
  <c r="C166" i="9" s="1"/>
  <c r="H165" i="9" a="1"/>
  <c r="H165" i="9" s="1"/>
  <c r="C165" i="9" a="1"/>
  <c r="C165" i="9" s="1"/>
  <c r="H164" i="9" a="1"/>
  <c r="H164" i="9" s="1"/>
  <c r="C164" i="9" a="1"/>
  <c r="C164" i="9" s="1"/>
  <c r="H163" i="9" a="1"/>
  <c r="H163" i="9" s="1"/>
  <c r="C163" i="9" a="1"/>
  <c r="C163" i="9" s="1"/>
  <c r="H162" i="9" a="1"/>
  <c r="H162" i="9" s="1"/>
  <c r="C162" i="9" a="1"/>
  <c r="C162" i="9" s="1"/>
  <c r="H161" i="9" a="1"/>
  <c r="H161" i="9" s="1"/>
  <c r="C161" i="9" a="1"/>
  <c r="C161" i="9" s="1"/>
  <c r="H160" i="9" a="1"/>
  <c r="H160" i="9" s="1"/>
  <c r="C160" i="9" a="1"/>
  <c r="C160" i="9" s="1"/>
  <c r="H159" i="9" a="1"/>
  <c r="H159" i="9" s="1"/>
  <c r="C159" i="9" a="1"/>
  <c r="C159" i="9" s="1"/>
  <c r="H158" i="9" a="1"/>
  <c r="H158" i="9" s="1"/>
  <c r="C158" i="9" a="1"/>
  <c r="C158" i="9" s="1"/>
  <c r="H157" i="9" a="1"/>
  <c r="H157" i="9" s="1"/>
  <c r="C157" i="9" a="1"/>
  <c r="C157" i="9" s="1"/>
  <c r="H156" i="9" a="1"/>
  <c r="H156" i="9" s="1"/>
  <c r="C156" i="9" a="1"/>
  <c r="C156" i="9" s="1"/>
  <c r="M156" i="9"/>
  <c r="N156" i="9"/>
  <c r="O156" i="9"/>
  <c r="M157" i="9"/>
  <c r="N157" i="9"/>
  <c r="O157" i="9"/>
  <c r="M158" i="9"/>
  <c r="N158" i="9"/>
  <c r="O158" i="9"/>
  <c r="M159" i="9"/>
  <c r="N159" i="9"/>
  <c r="O159" i="9"/>
  <c r="M160" i="9"/>
  <c r="N160" i="9"/>
  <c r="O160" i="9"/>
  <c r="M161" i="9"/>
  <c r="N161" i="9"/>
  <c r="O161" i="9"/>
  <c r="M162" i="9"/>
  <c r="N162" i="9"/>
  <c r="O162" i="9"/>
  <c r="M163" i="9"/>
  <c r="N163" i="9"/>
  <c r="O163" i="9"/>
  <c r="M164" i="9"/>
  <c r="N164" i="9"/>
  <c r="O164" i="9"/>
  <c r="M165" i="9"/>
  <c r="N165" i="9"/>
  <c r="O165" i="9"/>
  <c r="M166" i="9"/>
  <c r="N166" i="9"/>
  <c r="O166" i="9"/>
  <c r="M167" i="9"/>
  <c r="N167" i="9"/>
  <c r="O167" i="9"/>
  <c r="M168" i="9"/>
  <c r="N168" i="9"/>
  <c r="O168" i="9"/>
  <c r="M169" i="9"/>
  <c r="N169" i="9"/>
  <c r="O169" i="9"/>
  <c r="M170" i="9"/>
  <c r="N170" i="9"/>
  <c r="O170" i="9"/>
  <c r="M171" i="9"/>
  <c r="N171" i="9"/>
  <c r="O171" i="9"/>
  <c r="M172" i="9"/>
  <c r="N172" i="9"/>
  <c r="O172" i="9"/>
  <c r="M173" i="9"/>
  <c r="N173" i="9"/>
  <c r="O173" i="9"/>
  <c r="M174" i="9"/>
  <c r="N174" i="9"/>
  <c r="O174" i="9"/>
  <c r="M175" i="9"/>
  <c r="N175" i="9"/>
  <c r="O175" i="9"/>
  <c r="M176" i="9"/>
  <c r="N176" i="9"/>
  <c r="O176" i="9"/>
  <c r="M177" i="9"/>
  <c r="N177" i="9"/>
  <c r="O177" i="9"/>
  <c r="M178" i="9"/>
  <c r="N178" i="9"/>
  <c r="O178" i="9"/>
  <c r="M179" i="9"/>
  <c r="N179" i="9"/>
  <c r="O179" i="9"/>
  <c r="M180" i="9"/>
  <c r="N180" i="9"/>
  <c r="O180" i="9"/>
  <c r="M181" i="9"/>
  <c r="N181" i="9"/>
  <c r="O181" i="9"/>
  <c r="M182" i="9"/>
  <c r="N182" i="9"/>
  <c r="O182" i="9"/>
  <c r="M183" i="9"/>
  <c r="N183" i="9"/>
  <c r="O183" i="9"/>
  <c r="M184" i="9"/>
  <c r="N184" i="9"/>
  <c r="O184" i="9"/>
  <c r="M185" i="9"/>
  <c r="N185" i="9"/>
  <c r="O185" i="9"/>
  <c r="F1" i="6" a="1"/>
  <c r="F1" i="6" s="1"/>
  <c r="O13" i="9" l="1"/>
  <c r="O146" i="9"/>
  <c r="O155" i="9"/>
  <c r="O142" i="9"/>
  <c r="O143" i="9"/>
  <c r="O147" i="9"/>
  <c r="O150" i="9"/>
  <c r="C152" i="9" a="1"/>
  <c r="C152" i="9" s="1"/>
  <c r="H147" i="9" a="1"/>
  <c r="H147" i="9" s="1"/>
  <c r="O154" i="9"/>
  <c r="O151" i="9"/>
  <c r="H153" i="9" a="1"/>
  <c r="H153" i="9" s="1"/>
  <c r="N151" i="9"/>
  <c r="N143" i="9"/>
  <c r="N154" i="9"/>
  <c r="N150" i="9"/>
  <c r="N146" i="9"/>
  <c r="N142" i="9"/>
  <c r="H143" i="9" a="1"/>
  <c r="H143" i="9" s="1"/>
  <c r="H149" i="9" a="1"/>
  <c r="H149" i="9" s="1"/>
  <c r="H155" i="9" a="1"/>
  <c r="H155" i="9" s="1"/>
  <c r="M154" i="9"/>
  <c r="M150" i="9"/>
  <c r="M146" i="9"/>
  <c r="M142" i="9"/>
  <c r="M138" i="9"/>
  <c r="M134" i="9"/>
  <c r="C144" i="9" a="1"/>
  <c r="C144" i="9" s="1"/>
  <c r="C150" i="9" a="1"/>
  <c r="C150" i="9" s="1"/>
  <c r="N152" i="9"/>
  <c r="N148" i="9"/>
  <c r="N144" i="9"/>
  <c r="N140" i="9"/>
  <c r="H146" i="9" a="1"/>
  <c r="H146" i="9" s="1"/>
  <c r="H152" i="9" a="1"/>
  <c r="H152" i="9" s="1"/>
  <c r="C142" i="9" a="1"/>
  <c r="C142" i="9" s="1"/>
  <c r="C148" i="9" a="1"/>
  <c r="C148" i="9" s="1"/>
  <c r="C154" i="9" a="1"/>
  <c r="C154" i="9" s="1"/>
  <c r="C143" i="9" a="1"/>
  <c r="C143" i="9" s="1"/>
  <c r="C149" i="9" a="1"/>
  <c r="C149" i="9" s="1"/>
  <c r="C155" i="9" a="1"/>
  <c r="C155" i="9" s="1"/>
  <c r="M152" i="9"/>
  <c r="M148" i="9"/>
  <c r="M144" i="9"/>
  <c r="M136" i="9"/>
  <c r="M132" i="9"/>
  <c r="C147" i="9" a="1"/>
  <c r="C147" i="9" s="1"/>
  <c r="C153" i="9" a="1"/>
  <c r="C153" i="9" s="1"/>
  <c r="N147" i="9"/>
  <c r="M135" i="9"/>
  <c r="O153" i="9"/>
  <c r="O149" i="9"/>
  <c r="O145" i="9"/>
  <c r="H144" i="9" a="1"/>
  <c r="H144" i="9" s="1"/>
  <c r="H150" i="9" a="1"/>
  <c r="H150" i="9" s="1"/>
  <c r="M155" i="9"/>
  <c r="M151" i="9"/>
  <c r="M147" i="9"/>
  <c r="M143" i="9"/>
  <c r="M139" i="9"/>
  <c r="M131" i="9"/>
  <c r="H142" i="9" a="1"/>
  <c r="H142" i="9" s="1"/>
  <c r="H148" i="9" a="1"/>
  <c r="H148" i="9" s="1"/>
  <c r="H154" i="9" a="1"/>
  <c r="H154" i="9" s="1"/>
  <c r="N153" i="9"/>
  <c r="N149" i="9"/>
  <c r="N145" i="9"/>
  <c r="C145" i="9" a="1"/>
  <c r="C145" i="9" s="1"/>
  <c r="C151" i="9" a="1"/>
  <c r="C151" i="9" s="1"/>
  <c r="M153" i="9"/>
  <c r="M149" i="9"/>
  <c r="M145" i="9"/>
  <c r="M141" i="9"/>
  <c r="M137" i="9"/>
  <c r="H145" i="9" a="1"/>
  <c r="H145" i="9" s="1"/>
  <c r="H151" i="9" a="1"/>
  <c r="H151" i="9" s="1"/>
  <c r="O152" i="9"/>
  <c r="O148" i="9"/>
  <c r="O144" i="9"/>
  <c r="O140" i="9"/>
  <c r="C146" i="9" a="1"/>
  <c r="C146" i="9" s="1"/>
  <c r="O112" i="9"/>
  <c r="M100" i="9"/>
  <c r="M115" i="9"/>
  <c r="M128" i="9"/>
  <c r="M94" i="9"/>
  <c r="M127" i="9"/>
  <c r="M109" i="9"/>
  <c r="M120" i="9"/>
  <c r="M108" i="9"/>
  <c r="M96" i="9"/>
  <c r="M119" i="9"/>
  <c r="M104" i="9"/>
  <c r="M95" i="9"/>
  <c r="M112" i="9"/>
  <c r="M103" i="9"/>
  <c r="M91" i="9"/>
  <c r="M93" i="9"/>
  <c r="M124" i="9"/>
  <c r="M111" i="9"/>
  <c r="M90" i="9"/>
  <c r="M123" i="9"/>
  <c r="M106" i="9"/>
  <c r="M99" i="9"/>
  <c r="M116" i="9"/>
  <c r="M129" i="9"/>
  <c r="M125" i="9"/>
  <c r="M121" i="9"/>
  <c r="M117" i="9"/>
  <c r="M113" i="9"/>
  <c r="M105" i="9"/>
  <c r="M101" i="9"/>
  <c r="M97" i="9"/>
  <c r="M92" i="9"/>
  <c r="O111" i="9"/>
  <c r="M130" i="9"/>
  <c r="M126" i="9"/>
  <c r="M122" i="9"/>
  <c r="M118" i="9"/>
  <c r="M114" i="9"/>
  <c r="M110" i="9"/>
  <c r="M107" i="9"/>
  <c r="M102" i="9"/>
  <c r="M98" i="9"/>
  <c r="N112" i="9"/>
  <c r="N111" i="9"/>
  <c r="M88" i="9"/>
  <c r="M87" i="9"/>
  <c r="M86" i="9"/>
  <c r="M85" i="9"/>
  <c r="M84" i="9"/>
  <c r="M89" i="9"/>
  <c r="M48" i="9"/>
  <c r="O80" i="9"/>
  <c r="O68" i="9"/>
  <c r="O81" i="9"/>
  <c r="O69" i="9"/>
  <c r="M81" i="9"/>
  <c r="M77" i="9"/>
  <c r="M73" i="9"/>
  <c r="M69" i="9"/>
  <c r="M65" i="9"/>
  <c r="M61" i="9"/>
  <c r="M80" i="9"/>
  <c r="M76" i="9"/>
  <c r="M72" i="9"/>
  <c r="M68" i="9"/>
  <c r="M64" i="9"/>
  <c r="M50" i="9"/>
  <c r="M83" i="9"/>
  <c r="M79" i="9"/>
  <c r="M75" i="9"/>
  <c r="M71" i="9"/>
  <c r="M67" i="9"/>
  <c r="M63" i="9"/>
  <c r="M82" i="9"/>
  <c r="M78" i="9"/>
  <c r="M74" i="9"/>
  <c r="M70" i="9"/>
  <c r="M66" i="9"/>
  <c r="M62" i="9"/>
  <c r="N80" i="9"/>
  <c r="H63" i="9" a="1"/>
  <c r="H63" i="9" s="1"/>
  <c r="H67" i="9" a="1"/>
  <c r="H67" i="9" s="1"/>
  <c r="N69" i="9"/>
  <c r="H64" i="9" a="1"/>
  <c r="H64" i="9" s="1"/>
  <c r="N68" i="9"/>
  <c r="H61" i="9" a="1"/>
  <c r="H61" i="9" s="1"/>
  <c r="H65" i="9" a="1"/>
  <c r="H65" i="9" s="1"/>
  <c r="N81" i="9"/>
  <c r="H62" i="9" a="1"/>
  <c r="H62" i="9" s="1"/>
  <c r="H66" i="9" a="1"/>
  <c r="H66" i="9" s="1"/>
  <c r="M57" i="9"/>
  <c r="M53" i="9"/>
  <c r="M49" i="9"/>
  <c r="M59" i="9"/>
  <c r="M55" i="9"/>
  <c r="M51" i="9"/>
  <c r="M58" i="9"/>
  <c r="M54" i="9"/>
  <c r="M60" i="9"/>
  <c r="M56" i="9"/>
  <c r="M52" i="9"/>
  <c r="H54" i="9" a="1"/>
  <c r="H54" i="9" s="1"/>
  <c r="H50" i="9" a="1"/>
  <c r="H50" i="9" s="1"/>
  <c r="H48" i="9" a="1"/>
  <c r="H48" i="9" s="1"/>
  <c r="H52" i="9" a="1"/>
  <c r="H52" i="9" s="1"/>
  <c r="H56" i="9" a="1"/>
  <c r="H56" i="9" s="1"/>
  <c r="H49" i="9" a="1"/>
  <c r="H49" i="9" s="1"/>
  <c r="H53" i="9" a="1"/>
  <c r="H53" i="9" s="1"/>
  <c r="H60" i="9" a="1"/>
  <c r="H60" i="9" s="1"/>
  <c r="H51" i="9" a="1"/>
  <c r="H51" i="9" s="1"/>
  <c r="H55" i="9" a="1"/>
  <c r="H55" i="9" s="1"/>
  <c r="H59" i="9" a="1"/>
  <c r="H59" i="9" s="1"/>
  <c r="H57" i="9" a="1"/>
  <c r="H57" i="9" s="1"/>
  <c r="H58" i="9" a="1"/>
  <c r="H58" i="9" s="1"/>
  <c r="M47" i="9"/>
  <c r="H47" i="9" a="1"/>
  <c r="H47" i="9" s="1"/>
  <c r="M44" i="9"/>
  <c r="M42" i="9"/>
  <c r="M41" i="9"/>
  <c r="M46" i="9"/>
  <c r="M40" i="9"/>
  <c r="M39" i="9"/>
  <c r="M38" i="9"/>
  <c r="M43" i="9"/>
  <c r="H39" i="9" a="1"/>
  <c r="H39" i="9" s="1"/>
  <c r="H43" i="9" a="1"/>
  <c r="H43" i="9" s="1"/>
  <c r="H38" i="9" a="1"/>
  <c r="H38" i="9" s="1"/>
  <c r="H46" i="9" a="1"/>
  <c r="H46" i="9" s="1"/>
  <c r="M45" i="9"/>
  <c r="M37" i="9"/>
  <c r="H40" i="9" a="1"/>
  <c r="H40" i="9" s="1"/>
  <c r="H44" i="9" a="1"/>
  <c r="H44" i="9" s="1"/>
  <c r="H42" i="9" a="1"/>
  <c r="H42" i="9" s="1"/>
  <c r="H37" i="9" a="1"/>
  <c r="H37" i="9" s="1"/>
  <c r="H41" i="9" a="1"/>
  <c r="H41" i="9" s="1"/>
  <c r="H45" i="9" a="1"/>
  <c r="H45" i="9" s="1"/>
  <c r="M36" i="9"/>
  <c r="H36" i="9" a="1"/>
  <c r="H36" i="9" s="1"/>
  <c r="M22" i="9"/>
  <c r="O27" i="9"/>
  <c r="M34" i="9"/>
  <c r="M33" i="9"/>
  <c r="M35" i="9"/>
  <c r="O24" i="9"/>
  <c r="M27" i="9"/>
  <c r="M23" i="9"/>
  <c r="O26" i="9"/>
  <c r="M26" i="9"/>
  <c r="M32" i="9"/>
  <c r="M25" i="9"/>
  <c r="M31" i="9"/>
  <c r="M24" i="9"/>
  <c r="N27" i="9"/>
  <c r="N26" i="9"/>
  <c r="H26" i="9" a="1"/>
  <c r="H26" i="9" s="1"/>
  <c r="O22" i="9"/>
  <c r="M21" i="9"/>
  <c r="M13" i="9"/>
  <c r="O14" i="9"/>
  <c r="O20" i="9"/>
  <c r="O19" i="9"/>
  <c r="O16" i="9"/>
  <c r="M19" i="9"/>
  <c r="M16" i="9"/>
  <c r="M15" i="9"/>
  <c r="M18" i="9"/>
  <c r="M14" i="9"/>
  <c r="M20" i="9"/>
  <c r="M17" i="9"/>
  <c r="M11" i="9"/>
  <c r="M12" i="9"/>
  <c r="M9" i="9"/>
  <c r="M10" i="9"/>
  <c r="L115" i="1"/>
  <c r="L95" i="1"/>
  <c r="L80" i="1"/>
  <c r="L69" i="1"/>
  <c r="L57" i="1"/>
  <c r="L45" i="1"/>
  <c r="L33" i="1"/>
  <c r="L114" i="1"/>
  <c r="L104" i="1"/>
  <c r="L78" i="1"/>
  <c r="L88" i="1"/>
  <c r="L79" i="1"/>
  <c r="L68" i="1"/>
  <c r="L56" i="1"/>
  <c r="L44" i="1"/>
  <c r="L32" i="1"/>
  <c r="L17" i="1"/>
  <c r="K10" i="1"/>
  <c r="L10" i="1" s="1"/>
  <c r="L113" i="1"/>
  <c r="L103" i="1"/>
  <c r="L87" i="1"/>
  <c r="L67" i="1"/>
  <c r="L55" i="1"/>
  <c r="L43" i="1"/>
  <c r="L31" i="1"/>
  <c r="L16" i="1"/>
  <c r="K108" i="1"/>
  <c r="L108" i="1" s="1"/>
  <c r="K91" i="1"/>
  <c r="L91" i="1" s="1"/>
  <c r="K74" i="1"/>
  <c r="L74" i="1" s="1"/>
  <c r="K62" i="1"/>
  <c r="L62" i="1" s="1"/>
  <c r="L50" i="1"/>
  <c r="K38" i="1"/>
  <c r="L38" i="1" s="1"/>
  <c r="K22" i="1"/>
  <c r="L22" i="1" s="1"/>
  <c r="K9" i="1"/>
  <c r="L9" i="1" s="1"/>
  <c r="L112" i="1"/>
  <c r="L102" i="1"/>
  <c r="L86" i="1"/>
  <c r="L94" i="1"/>
  <c r="L66" i="1"/>
  <c r="L54" i="1"/>
  <c r="L42" i="1"/>
  <c r="L107" i="1"/>
  <c r="K90" i="1"/>
  <c r="L90" i="1" s="1"/>
  <c r="K73" i="1"/>
  <c r="L73" i="1" s="1"/>
  <c r="K61" i="1"/>
  <c r="L61" i="1" s="1"/>
  <c r="K49" i="1"/>
  <c r="L49" i="1" s="1"/>
  <c r="K37" i="1"/>
  <c r="L37" i="1" s="1"/>
  <c r="L19" i="1"/>
  <c r="K106" i="1"/>
  <c r="L106" i="1" s="1"/>
  <c r="K98" i="1"/>
  <c r="L98" i="1" s="1"/>
  <c r="K83" i="1"/>
  <c r="L83" i="1" s="1"/>
  <c r="K82" i="1"/>
  <c r="L82" i="1" s="1"/>
  <c r="L72" i="1"/>
  <c r="K60" i="1"/>
  <c r="L60" i="1" s="1"/>
  <c r="K48" i="1"/>
  <c r="L48" i="1" s="1"/>
  <c r="K36" i="1"/>
  <c r="L36" i="1" s="1"/>
  <c r="K21" i="1"/>
  <c r="L21" i="1" s="1"/>
  <c r="L110" i="1"/>
  <c r="L100" i="1"/>
  <c r="L93" i="1"/>
  <c r="L84" i="1"/>
  <c r="L76" i="1"/>
  <c r="L64" i="1"/>
  <c r="L52" i="1"/>
  <c r="L40" i="1"/>
  <c r="L13" i="1"/>
  <c r="K105" i="1"/>
  <c r="L105" i="1" s="1"/>
  <c r="K97" i="1"/>
  <c r="L97" i="1" s="1"/>
  <c r="K71" i="1"/>
  <c r="L71" i="1" s="1"/>
  <c r="K59" i="1"/>
  <c r="L59" i="1" s="1"/>
  <c r="K47" i="1"/>
  <c r="L47" i="1" s="1"/>
  <c r="K35" i="1"/>
  <c r="L35" i="1" s="1"/>
  <c r="K20" i="1"/>
  <c r="L20" i="1" s="1"/>
  <c r="L109" i="1"/>
  <c r="L99" i="1"/>
  <c r="L92" i="1"/>
  <c r="L89" i="1"/>
  <c r="L75" i="1"/>
  <c r="L63" i="1"/>
  <c r="L51" i="1"/>
  <c r="L39" i="1"/>
  <c r="L23" i="1"/>
  <c r="L11" i="1"/>
  <c r="K96" i="1"/>
  <c r="L96" i="1" s="1"/>
  <c r="K81" i="1"/>
  <c r="L81" i="1" s="1"/>
  <c r="K70" i="1"/>
  <c r="L70" i="1" s="1"/>
  <c r="K58" i="1"/>
  <c r="L58" i="1" s="1"/>
  <c r="K46" i="1"/>
  <c r="L46" i="1" s="1"/>
  <c r="K34" i="1"/>
  <c r="L34" i="1" s="1"/>
  <c r="K18" i="1"/>
  <c r="L18" i="1" s="1"/>
  <c r="L15" i="1"/>
  <c r="L111" i="1"/>
  <c r="L101" i="1"/>
  <c r="L85" i="1"/>
  <c r="L77" i="1"/>
  <c r="L65" i="1"/>
  <c r="L53" i="1"/>
  <c r="L41" i="1"/>
  <c r="L25" i="1"/>
  <c r="L14" i="1"/>
  <c r="L8" i="1"/>
  <c r="O3" i="9"/>
  <c r="M3" i="9"/>
  <c r="N3" i="9"/>
  <c r="M7" i="9"/>
  <c r="M6" i="9"/>
  <c r="M5" i="9"/>
  <c r="M8" i="9"/>
  <c r="M4" i="9"/>
  <c r="H12" i="9" a="1"/>
  <c r="H12" i="9" s="1"/>
  <c r="D1" i="6" l="1" a="1"/>
  <c r="D1" i="6" s="1"/>
  <c r="C1" i="6" l="1" a="1"/>
  <c r="C1" i="6" s="1"/>
  <c r="B1" i="6" a="1"/>
  <c r="B1" i="6" s="1"/>
  <c r="A1" i="6" a="1"/>
  <c r="A1" i="6" s="1"/>
  <c r="A20" i="6" a="1"/>
  <c r="A20"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<sst xmlns="http://schemas.openxmlformats.org/spreadsheetml/2006/main" count="1763" uniqueCount="284">
  <si>
    <t>T Levels</t>
  </si>
  <si>
    <t>Select Assessment Series:</t>
  </si>
  <si>
    <t> </t>
  </si>
  <si>
    <t>Summer 2025</t>
  </si>
  <si>
    <t>T Levels Examination Timetable</t>
  </si>
  <si>
    <t>For more information on Pearson qualifications please visit</t>
  </si>
  <si>
    <t>http://qualifications.pearson.com</t>
  </si>
  <si>
    <t>T-LEVELS’ is a registered trade mark of the Department for Education. 
‘T Level’ is a registered trade mark of the Institute for Apprenticeships and Technical Education.  
The T Level Technical Qualification is a qualification approved and managed by the Institute for Apprenticeships and Technical Education. 
‘Institute for Apprenticeships &amp; Technical Education’ and logo are registered trade marks of the Institute for Apprenticeships and Technical Education. 
Pearson Education Limited is authorised by the Institute for Apprenticeships and Technical Education to develop and deliver this Technical Qualification. 
All the material in this publication is copyright © Pearson Education Limited 2024</t>
  </si>
  <si>
    <t>T Levels Examination Timetable - Final</t>
  </si>
  <si>
    <t>Notes</t>
  </si>
  <si>
    <t>Conduct of Examinations</t>
  </si>
  <si>
    <t>Conducting set tasks</t>
  </si>
  <si>
    <r>
      <t>•</t>
    </r>
    <r>
      <rPr>
        <sz val="10"/>
        <color rgb="FF000000"/>
        <rFont val="Calibri"/>
        <family val="2"/>
        <scheme val="minor"/>
      </rPr>
      <t>Each examination must be taken on the day and at the time as shown on the timetable.</t>
    </r>
  </si>
  <si>
    <t>•Release date is the date on which tasks can be released to learners. Tasks that are printed and sent to centres in hardcopy will be sent in advance of this date and must be kept secure until the release date has passed.</t>
  </si>
  <si>
    <t>•The published starting time of all examinations for centres is either 9.00 a.m. or 1.30 p.m. Candidates with more than one examination in a session should take these consecutively. A supervised break may be given between consecutive examinations.</t>
  </si>
  <si>
    <t>•Where given, learners must complete work by the end of the window for supervised conditions. The submission deadline is the deadline for work to arrive at Pearson or the examiner (as appropriate to each task). The gap between the end of supervised conditions and the submission date is to allow for work to be collated, packaged and despatched.</t>
  </si>
  <si>
    <t>•Centres may start an examination earlier than, or later than, the published starting time for the session without prior approval from Pearson. However, in order to maintain the security of the examination all candidates must start examinations scheduled for a morning session no earlier than 8.30 a.m. and by 9.30 a.m. and for an afternoon session no earlier than 1.00 p.m. and by 2.00 p.m., except where arrangements have been made for dealing with timetable clashes. No other departure from the timetable is permitted without the prior written approval of Pearson. Examination centres should refer to the JCQ publication ‘Instructions for Conducting Examinations’ in the first instance.</t>
  </si>
  <si>
    <r>
      <t>•</t>
    </r>
    <r>
      <rPr>
        <sz val="10"/>
        <color rgb="FF000000"/>
        <rFont val="Calibri"/>
        <family val="2"/>
        <scheme val="minor"/>
      </rPr>
      <t>Where a task is shown with an AM or PM slot for the supervised period, the published starting time is either 9.00 a.m or 1.30 p.m. UK centres may start this period earlier than, or later than, the published starting time for the session without prior approval from Pearson. However, in order to maintain the security of the examination all candidates must start examinations scheduled for a morning session no earlier than 8.30 a.m. and by 9.30 a.m. and for an afternoon session no earlier than 1.00 p.m. and by 2.00 p.m., except where arrangements have been made for dealing with timetable clashes. No other departure from the timetable is permitted without the prior written approval of Pearson.</t>
    </r>
  </si>
  <si>
    <r>
      <t>•</t>
    </r>
    <r>
      <rPr>
        <sz val="10"/>
        <color rgb="FF000000"/>
        <rFont val="Calibri"/>
        <family val="2"/>
        <scheme val="minor"/>
      </rPr>
      <t>Candidates who take an examination earlier than the published starting time shown on the timetable must remain under centre supervision until one hour after the published starting time for that examination.</t>
    </r>
  </si>
  <si>
    <r>
      <t>•</t>
    </r>
    <r>
      <rPr>
        <sz val="10"/>
        <color rgb="FF000000"/>
        <rFont val="Calibri"/>
        <family val="2"/>
        <scheme val="minor"/>
      </rPr>
      <t>Candidates who take an examination later than the published starting time shown on the timetable must remain under centre supervision from 30 minutes after the published starting time for the paper concerned until the time when those candidates begin their examination.</t>
    </r>
  </si>
  <si>
    <r>
      <t>•</t>
    </r>
    <r>
      <rPr>
        <sz val="10"/>
        <color rgb="FF000000"/>
        <rFont val="Calibri"/>
        <family val="2"/>
        <scheme val="minor"/>
      </rPr>
      <t>When a change is made to the published starting time for an examination it is the responsibility of the centre to inform all candidates affected by the alteration.</t>
    </r>
  </si>
  <si>
    <t>‘T-LEVELS’ is a registered trade mark of the Department for Education. </t>
  </si>
  <si>
    <t>‘T Level’ is a registered trade mark of the Institute for Apprenticeships and Technical Education.  </t>
  </si>
  <si>
    <t>The T Level Technical Qualification is a qualification approved and managed by the Institute for Apprenticeships and Technical Education. </t>
  </si>
  <si>
    <t>‘Institute for Apprenticeships &amp; Technical Education’ and logo are registered trade marks of the Institute for Apprenticeships and Technical Education. </t>
  </si>
  <si>
    <t>Pearson Education Limited is authorised by the Institute for Apprenticeships and Technical Education to develop and deliver this Technical Qualification. </t>
  </si>
  <si>
    <t>All the material in this publication is copyright © Pearson Education Limited 2024</t>
  </si>
  <si>
    <t>Tasks Alphabetical</t>
  </si>
  <si>
    <t>Subject</t>
  </si>
  <si>
    <t>Examination code</t>
  </si>
  <si>
    <t>Title</t>
  </si>
  <si>
    <t>Component</t>
  </si>
  <si>
    <t>Component title</t>
  </si>
  <si>
    <t>Task</t>
  </si>
  <si>
    <t>Date</t>
  </si>
  <si>
    <t>Duration</t>
  </si>
  <si>
    <t>Window Start</t>
  </si>
  <si>
    <t>Window End</t>
  </si>
  <si>
    <t>Submission deadline</t>
  </si>
  <si>
    <t>Week Number</t>
  </si>
  <si>
    <t>Accounting</t>
  </si>
  <si>
    <t>Task 1a Pre-release</t>
  </si>
  <si>
    <t>Occupational Specialism</t>
  </si>
  <si>
    <t>Assistant Accountant OS</t>
  </si>
  <si>
    <t>NA</t>
  </si>
  <si>
    <t>Preparation of a trial balance and complete a reconciliation</t>
  </si>
  <si>
    <t>1a&amp;b</t>
  </si>
  <si>
    <t>2 hours 30 mins</t>
  </si>
  <si>
    <t>Preparation of financial documents for a sole trader</t>
  </si>
  <si>
    <t>1 hour 35 mins</t>
  </si>
  <si>
    <t>Preparation of tax computation</t>
  </si>
  <si>
    <t>1 hour 30 mins</t>
  </si>
  <si>
    <t>Preparation of financial documents for a limited company</t>
  </si>
  <si>
    <t>Task 5 Pre-release</t>
  </si>
  <si>
    <t xml:space="preserve">Payroll activities </t>
  </si>
  <si>
    <t>Production of a payslip</t>
  </si>
  <si>
    <t>Audit</t>
  </si>
  <si>
    <t>1 hour 20 mins</t>
  </si>
  <si>
    <t>Calculate ratios and produce a report</t>
  </si>
  <si>
    <t>8a</t>
  </si>
  <si>
    <t>Produce forecasts and budgetary information</t>
  </si>
  <si>
    <t>8b-c</t>
  </si>
  <si>
    <t>2 hour 30 mins</t>
  </si>
  <si>
    <t>Calculate variances and produce a report</t>
  </si>
  <si>
    <t>8d</t>
  </si>
  <si>
    <t>1 hour</t>
  </si>
  <si>
    <t xml:space="preserve">Pre Release </t>
  </si>
  <si>
    <t>Core</t>
  </si>
  <si>
    <t>Employer Set Project</t>
  </si>
  <si>
    <t>Complete calculations and produce a situational analysis using primary sources</t>
  </si>
  <si>
    <t>3 hours</t>
  </si>
  <si>
    <t>Plan a presentation</t>
  </si>
  <si>
    <t>2a</t>
  </si>
  <si>
    <t>30 mins</t>
  </si>
  <si>
    <t>Producing presentation slides and summaries</t>
  </si>
  <si>
    <t>2b</t>
  </si>
  <si>
    <t>2 hours 15 mins</t>
  </si>
  <si>
    <t>Deliver a presentation</t>
  </si>
  <si>
    <t>2c</t>
  </si>
  <si>
    <t>45 mins</t>
  </si>
  <si>
    <t>Produce a report and review financial documents</t>
  </si>
  <si>
    <t>2 hours 45 mins</t>
  </si>
  <si>
    <t>Produce a report for internal stakeholders</t>
  </si>
  <si>
    <t>Review how well you have performed across Tasks 1 to 4</t>
  </si>
  <si>
    <t>Craft and Design</t>
  </si>
  <si>
    <t>All Tasks</t>
  </si>
  <si>
    <t>Employer Set Project: Ceramics Maker</t>
  </si>
  <si>
    <t>All</t>
  </si>
  <si>
    <t>19 hours 30 mins</t>
  </si>
  <si>
    <t>Employer Set Project: Textiles and Fashion Maker</t>
  </si>
  <si>
    <t>Employer Set Project: Jewellery Maker</t>
  </si>
  <si>
    <t>Employer Set Project: Furniture Maker</t>
  </si>
  <si>
    <t>Design, Surveying and Planning for Construction</t>
  </si>
  <si>
    <t>Initial risk and hazard review</t>
  </si>
  <si>
    <t>Hazardous Materials Analysis and Surveying OS</t>
  </si>
  <si>
    <t>Risk assessment and inspection method, 2a</t>
  </si>
  <si>
    <t>2 hours</t>
  </si>
  <si>
    <t>Risk assessment and inspection method, 2b</t>
  </si>
  <si>
    <t>Sampling of hazardous materials, 3a</t>
  </si>
  <si>
    <t>3a</t>
  </si>
  <si>
    <t>1 hour 15 mins</t>
  </si>
  <si>
    <t>Sampling of hazardous materials, 3b</t>
  </si>
  <si>
    <t>3b</t>
  </si>
  <si>
    <t>15 mins</t>
  </si>
  <si>
    <t>Analysis of hazardous materials, 4a</t>
  </si>
  <si>
    <t>4a</t>
  </si>
  <si>
    <t>Analysis of hazardous materials, 4b</t>
  </si>
  <si>
    <t>4b</t>
  </si>
  <si>
    <t>Management of hazardous materials</t>
  </si>
  <si>
    <t>Project analysis</t>
  </si>
  <si>
    <t>Civil Engineering OS</t>
  </si>
  <si>
    <t>Report of structural detail</t>
  </si>
  <si>
    <t>Column and beam design with related mathematics</t>
  </si>
  <si>
    <t>5 hours</t>
  </si>
  <si>
    <t>External works deign</t>
  </si>
  <si>
    <t>4 hours</t>
  </si>
  <si>
    <t>External works presentation and risk assessment</t>
  </si>
  <si>
    <t>Practical setting out</t>
  </si>
  <si>
    <t>Tender and price comparison</t>
  </si>
  <si>
    <t>Quality assurance and data analysis</t>
  </si>
  <si>
    <t xml:space="preserve">Project Planning </t>
  </si>
  <si>
    <t>Building Services Design OS</t>
  </si>
  <si>
    <t>Design Service 1, 2a</t>
  </si>
  <si>
    <t>Design Service 1, 2b</t>
  </si>
  <si>
    <t>Design Service 1, 2c</t>
  </si>
  <si>
    <t>Design Service 2</t>
  </si>
  <si>
    <t>Design Service 3</t>
  </si>
  <si>
    <t>Servicing and maintenance</t>
  </si>
  <si>
    <t>Tender and price services, 6a</t>
  </si>
  <si>
    <t>6a</t>
  </si>
  <si>
    <t>Tender and price services, 6b</t>
  </si>
  <si>
    <t>6b</t>
  </si>
  <si>
    <t>10 mins</t>
  </si>
  <si>
    <t>Planning a survey</t>
  </si>
  <si>
    <t>Surveying and Design for Construction and the Built Environment OS</t>
  </si>
  <si>
    <t>Practical surveying</t>
  </si>
  <si>
    <t>Calculating and managing waste on the site</t>
  </si>
  <si>
    <t>Quantity surveying</t>
  </si>
  <si>
    <t>Redesign of given buildings</t>
  </si>
  <si>
    <t xml:space="preserve">Project management &amp; stakeholder management </t>
  </si>
  <si>
    <t>Design</t>
  </si>
  <si>
    <t>12 hours 30 mins</t>
  </si>
  <si>
    <t>Pre Release Research</t>
  </si>
  <si>
    <t xml:space="preserve">Project Planning Report/Gantt Chart </t>
  </si>
  <si>
    <t xml:space="preserve">Design Sketches (CAD)/Presentation </t>
  </si>
  <si>
    <t>10 hours</t>
  </si>
  <si>
    <t>Calculations</t>
  </si>
  <si>
    <t>Group Presentation</t>
  </si>
  <si>
    <t>Digital Production, Design and Development</t>
  </si>
  <si>
    <t>Analysing the problem and designing a solution</t>
  </si>
  <si>
    <t>Digital OS</t>
  </si>
  <si>
    <t>20 hours</t>
  </si>
  <si>
    <t xml:space="preserve">Developing the solution </t>
  </si>
  <si>
    <t>30 hours</t>
  </si>
  <si>
    <t>Gathering feedback to inform future development</t>
  </si>
  <si>
    <t>15 hours</t>
  </si>
  <si>
    <t xml:space="preserve">Evaluating feedback to inform future development </t>
  </si>
  <si>
    <t xml:space="preserve">2 hours </t>
  </si>
  <si>
    <t>Planning a Project</t>
  </si>
  <si>
    <t>Identifying and fixing defects in an existing code</t>
  </si>
  <si>
    <t>Designing a solution</t>
  </si>
  <si>
    <t>Developing a solution</t>
  </si>
  <si>
    <t>Reflective evaluation</t>
  </si>
  <si>
    <t xml:space="preserve">Finance </t>
  </si>
  <si>
    <t>Operating ethically and professionally and ethics and professionalism presentation</t>
  </si>
  <si>
    <t>Financial Compliance/ Risk Analyst OS</t>
  </si>
  <si>
    <t>Investigating risk issues</t>
  </si>
  <si>
    <t>Consequences and recommendations for business risk issues</t>
  </si>
  <si>
    <t>Investigating and analysing risk data</t>
  </si>
  <si>
    <t>4 hours 15 mins</t>
  </si>
  <si>
    <t>Consequences and recommendations for financial compliance issues</t>
  </si>
  <si>
    <t>Exploring retail insurance options</t>
  </si>
  <si>
    <t>Insurance Practitioner OS</t>
  </si>
  <si>
    <t>Exploring commercial insruance options</t>
  </si>
  <si>
    <t>Communicating retail and commercial insurance advice</t>
  </si>
  <si>
    <t>40 mins</t>
  </si>
  <si>
    <t>Ethical and professional behaviour in retail and commercial insurance</t>
  </si>
  <si>
    <t>Underwriting</t>
  </si>
  <si>
    <t xml:space="preserve">Analyse financial information and data </t>
  </si>
  <si>
    <t>4 hours 45 mins</t>
  </si>
  <si>
    <t>Recommending asset and wealth management products and services</t>
  </si>
  <si>
    <t>Investment Banking and Asset and Wealth Management Analyst OS</t>
  </si>
  <si>
    <t>Recommending investment banking products and services</t>
  </si>
  <si>
    <t>Communicating recommendations to clients</t>
  </si>
  <si>
    <t>Dealing with ethical and professional dilemmas</t>
  </si>
  <si>
    <t>Exploring retail banking options</t>
  </si>
  <si>
    <t>Retail and Commercial Banking Analyst OS</t>
  </si>
  <si>
    <t>Exploring commercial banking options</t>
  </si>
  <si>
    <t>Communicating retail and commercial banking advice</t>
  </si>
  <si>
    <t>Ethical and professional behaviour in retail and commercial banking</t>
  </si>
  <si>
    <t>Complete a written report from research</t>
  </si>
  <si>
    <t>Complete a written report about the current situation of a client</t>
  </si>
  <si>
    <t>2 hours 05 mins</t>
  </si>
  <si>
    <t>Complete a form and a report on procedure</t>
  </si>
  <si>
    <t>2 hours 25 mins</t>
  </si>
  <si>
    <t>Complete a guidance document to solve a problem</t>
  </si>
  <si>
    <t>Complete a plan, review risks and present your findings</t>
  </si>
  <si>
    <t>5a-5c</t>
  </si>
  <si>
    <t>Independently produce and present a presentation</t>
  </si>
  <si>
    <t>5d</t>
  </si>
  <si>
    <t>Review how well you have performed across Tasks 1 to 5</t>
  </si>
  <si>
    <t>Legal Services</t>
  </si>
  <si>
    <t>Pre-release task: Research a topic</t>
  </si>
  <si>
    <t>Analyse research materials</t>
  </si>
  <si>
    <t>Review and advise on a problematic situation and legal document</t>
  </si>
  <si>
    <t>Complete a conflict-of-interest form and advise on ethical situations</t>
  </si>
  <si>
    <t>Collaborate with colleagues and third parties to solve a problem</t>
  </si>
  <si>
    <t>4a&amp;b</t>
  </si>
  <si>
    <t>1 hour 45 mins</t>
  </si>
  <si>
    <t>Draft a letter</t>
  </si>
  <si>
    <t>4c</t>
  </si>
  <si>
    <t>Create a presentation</t>
  </si>
  <si>
    <t>5a</t>
  </si>
  <si>
    <t>5b</t>
  </si>
  <si>
    <t>Review how well you have performed across tasks 1 to 5 and complete a reflective account</t>
  </si>
  <si>
    <t>Independent research</t>
  </si>
  <si>
    <t>Legal Services Assistant Business, Finance and Employment OS</t>
  </si>
  <si>
    <t>1a</t>
  </si>
  <si>
    <t>Communicating research findings in writing</t>
  </si>
  <si>
    <t>1b</t>
  </si>
  <si>
    <t>Communicating research orally</t>
  </si>
  <si>
    <t>1c</t>
  </si>
  <si>
    <t>The law of tort and civil justice system</t>
  </si>
  <si>
    <t>Employment law</t>
  </si>
  <si>
    <t>Business, finance and insolvency</t>
  </si>
  <si>
    <t>Research with internet access</t>
  </si>
  <si>
    <t>Identify and summarise research findings</t>
  </si>
  <si>
    <t>Drafting standard legal communication and forms</t>
  </si>
  <si>
    <t>Legal Services Assistant Crime, Criminal Justice and Social Welfare</t>
  </si>
  <si>
    <t>Crime and Police powers</t>
  </si>
  <si>
    <t>The criminal justice system</t>
  </si>
  <si>
    <t>Social welfare: housing and debt</t>
  </si>
  <si>
    <t>Legal communications and forms</t>
  </si>
  <si>
    <t>Media, Broadcast and Production</t>
  </si>
  <si>
    <t>16 hours 30 mins</t>
  </si>
  <si>
    <t>5c</t>
  </si>
  <si>
    <t>6c</t>
  </si>
  <si>
    <t>8b</t>
  </si>
  <si>
    <t>8c</t>
  </si>
  <si>
    <t>Exams Alphabetical</t>
  </si>
  <si>
    <t>Time</t>
  </si>
  <si>
    <t>Business Principles in Accounting</t>
  </si>
  <si>
    <t>Paper 1</t>
  </si>
  <si>
    <t>Morning</t>
  </si>
  <si>
    <t>Application of Accounting</t>
  </si>
  <si>
    <t>Paper 2</t>
  </si>
  <si>
    <t>Core: Examination</t>
  </si>
  <si>
    <t>Core Paper</t>
  </si>
  <si>
    <t xml:space="preserve">Science and Building Technology  </t>
  </si>
  <si>
    <t xml:space="preserve">Core </t>
  </si>
  <si>
    <t>Construction Industry and Sustainability</t>
  </si>
  <si>
    <t>Digital Analysis, Legislation and Emerging Issues</t>
  </si>
  <si>
    <t>The Business Environment</t>
  </si>
  <si>
    <t>Business Principles in Finance</t>
  </si>
  <si>
    <t>Application of Finance</t>
  </si>
  <si>
    <t>Business Principles for Legal Services</t>
  </si>
  <si>
    <t xml:space="preserve"> Legal Services</t>
  </si>
  <si>
    <t>Application of Law</t>
  </si>
  <si>
    <t>Assessment Series</t>
  </si>
  <si>
    <t>Window start</t>
  </si>
  <si>
    <t>Window end</t>
  </si>
  <si>
    <t>Window length</t>
  </si>
  <si>
    <t xml:space="preserve">Business Principles in Accounting </t>
  </si>
  <si>
    <t xml:space="preserve">Pre-release </t>
  </si>
  <si>
    <t xml:space="preserve">Produce a report and review financial documents </t>
  </si>
  <si>
    <t>Preparation of a trial balance and complete a reconcilliation</t>
  </si>
  <si>
    <t>Payroll activities</t>
  </si>
  <si>
    <t xml:space="preserve">Core: Examination </t>
  </si>
  <si>
    <t>All Tasks (within window)</t>
  </si>
  <si>
    <t xml:space="preserve">Construction and Industry Sustainability </t>
  </si>
  <si>
    <t xml:space="preserve">Employer Set Project </t>
  </si>
  <si>
    <t>Project planning report/ gantt chart</t>
  </si>
  <si>
    <t>Design sketches (CAD)/ presentation</t>
  </si>
  <si>
    <t>Group presentation</t>
  </si>
  <si>
    <t xml:space="preserve">Digital Production, Design and Development </t>
  </si>
  <si>
    <t xml:space="preserve">The Business Environment </t>
  </si>
  <si>
    <t>Planning a project</t>
  </si>
  <si>
    <t>Developing the solution</t>
  </si>
  <si>
    <t>Finance</t>
  </si>
  <si>
    <t>Analyse financial information and data</t>
  </si>
  <si>
    <t>Analysing financial information and data</t>
  </si>
  <si>
    <t>Exploring commercial insurance options</t>
  </si>
  <si>
    <t xml:space="preserve">Consequences and recommendations for financial compliance issues </t>
  </si>
  <si>
    <t>Legal Services Assistant Crime, Criminal Justice and Social Welfare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</si>
</sst>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yy;@"/>
  </numFmts>
  <fonts count="30" x14ac:knownFonts="1">
    <font>
      <sz val="11"/>
      <color theme="1"/>
      <name val="Calibri"/>
      <family val="2"/>
      <scheme val="minor"/>
    </font>
    <font>
      <sz val="12"/>
      <color theme="1"/>
      <name val="Calibri"/>
      <family val="2"/>
      <scheme val="minor"/>
    </font>
    <font>
      <sz val="11"/>
      <color rgb="FF000000"/>
      <name val="Corbel"/>
      <family val="2"/>
    </font>
    <font>
      <sz val="9"/>
      <color rgb="FF000000"/>
      <name val="Open Sans"/>
      <family val="2"/>
    </font>
    <font>
      <b/>
      <sz val="14"/>
      <color rgb="FF003057"/>
      <name val="Open Sans"/>
      <family val="2"/>
    </font>
    <font>
      <sz val="14"/>
      <color rgb="FF000000"/>
      <name val="Open Sans"/>
      <family val="2"/>
    </font>
    <font>
      <sz val="11"/>
      <color rgb="FF000000"/>
      <name val="Open Sans"/>
      <family val="2"/>
    </font>
    <font>
      <sz val="14"/>
      <color rgb="FF003057"/>
      <name val="Open Sans"/>
      <family val="2"/>
    </font>
    <font>
      <b/>
      <sz val="16"/>
      <color rgb="FF003057"/>
      <name val="Open Sans"/>
      <family val="2"/>
    </font>
    <font>
      <b/>
      <sz val="10"/>
      <color rgb="FFFFFFFF"/>
      <name val="Open Sans"/>
      <family val="2"/>
    </font>
    <font>
      <b/>
      <sz val="11"/>
      <color rgb="FFFFFFFF"/>
      <name val="Corbel"/>
      <family val="2"/>
    </font>
    <font>
      <sz val="10"/>
      <color rgb="FF000000"/>
      <name val="Open Sans"/>
      <family val="2"/>
    </font>
    <font>
      <sz val="10"/>
      <name val="Open Sans"/>
      <family val="2"/>
    </font>
    <font>
      <b/>
      <sz val="12"/>
      <color rgb="FFFFFFFF"/>
      <name val="Corbel"/>
      <family val="2"/>
    </font>
    <font>
      <b/>
      <sz val="12"/>
      <color rgb="FFFFFFFF"/>
      <name val="Open Sans"/>
      <family val="2"/>
    </font>
    <font>
      <sz val="12"/>
      <color rgb="FF000000"/>
      <name val="Open Sans"/>
      <family val="2"/>
    </font>
    <font>
      <b/>
      <sz val="14"/>
      <color theme="0"/>
      <name val="Calibri"/>
      <family val="2"/>
      <scheme val="minor"/>
    </font>
    <font>
      <sz val="14"/>
      <color theme="1"/>
      <name val="Calibri"/>
      <family val="2"/>
      <scheme val="minor"/>
    </font>
    <font>
      <u/>
      <sz val="11"/>
      <color theme="10"/>
      <name val="Calibri"/>
      <family val="2"/>
      <scheme val="minor"/>
    </font>
    <font>
      <sz val="18"/>
      <color rgb="FF003057"/>
      <name val="Open Sans"/>
      <family val="2"/>
    </font>
    <font>
      <sz val="11"/>
      <color rgb="FF003057"/>
      <name val="Open Sans"/>
      <family val="2"/>
    </font>
    <font>
      <b/>
      <sz val="12"/>
      <color theme="1"/>
      <name val="Calibri"/>
      <family val="2"/>
      <scheme val="minor"/>
    </font>
    <font>
      <sz val="10"/>
      <color theme="1"/>
      <name val="Calibri"/>
      <family val="2"/>
      <scheme val="minor"/>
    </font>
    <font>
      <sz val="10"/>
      <color rgb="FF000000"/>
      <name val="Calibri"/>
      <family val="2"/>
      <scheme val="minor"/>
    </font>
    <font>
      <b/>
      <sz val="10"/>
      <color rgb="FF003057"/>
      <name val="Calibri"/>
      <family val="2"/>
      <scheme val="minor"/>
    </font>
    <font>
      <sz val="7"/>
      <color rgb="FF000000"/>
      <name val="Open Sans"/>
      <family val="2"/>
    </font>
    <font>
      <sz val="10"/>
      <color theme="1"/>
      <name val="Open Sans"/>
      <family val="2"/>
    </font>
    <font>
      <sz val="11"/>
      <color theme="1"/>
      <name val="Open Sans"/>
      <family val="2"/>
    </font>
    <font>
      <sz val="10"/>
      <color rgb="FF000000"/>
      <name val="Open Sans"/>
    </font>
    <font>
      <sz val="11"/>
      <color rgb="FF000000"/>
      <name val="Corbel"/>
    </font>
  </fonts>
  <fills count="5">
    <fill>
      <patternFill patternType="none"/>
    </fill>
    <fill>
      <patternFill patternType="gray125"/>
    </fill>
    <fill>
      <patternFill patternType="solid">
        <fgColor rgb="FF003057"/>
        <bgColor rgb="FF000000"/>
      </patternFill>
    </fill>
    <fill>
      <patternFill patternType="solid">
        <fgColor theme="4" tint="-0.499984740745262"/>
        <bgColor indexed="64"/>
      </patternFill>
    </fill>
    <fill>
      <patternFill patternType="solid">
        <fgColor theme="4" tint="0.79998168889431442"/>
        <bgColor theme="4" tint="0.79998168889431442"/>
      </patternFill>
    </fill>
  </fills>
  <borders count="12">
    <border>
      <left/>
      <right/>
      <top/>
      <bottom/>
      <diagonal/>
    </border>
    <border>
      <left/>
      <right/>
      <top style="thick">
        <color rgb="FF003057"/>
      </top>
      <bottom style="thick">
        <color rgb="FF003057"/>
      </bottom>
      <diagonal/>
    </border>
    <border>
      <left style="thin">
        <color rgb="FF003057"/>
      </left>
      <right style="thin">
        <color rgb="FF003057"/>
      </right>
      <top style="thin">
        <color rgb="FF003057"/>
      </top>
      <bottom style="thin">
        <color rgb="FF003057"/>
      </bottom>
      <diagonal/>
    </border>
    <border>
      <left style="thin">
        <color rgb="FF003057"/>
      </left>
      <right style="thin">
        <color rgb="FF003057"/>
      </right>
      <top style="thin">
        <color rgb="FF003057"/>
      </top>
      <bottom/>
      <diagonal/>
    </border>
    <border>
      <left/>
      <right style="thin">
        <color rgb="FF003057"/>
      </right>
      <top style="thin">
        <color rgb="FF003057"/>
      </top>
      <bottom style="thin">
        <color rgb="FF003057"/>
      </bottom>
      <diagonal/>
    </border>
    <border>
      <left style="thin">
        <color rgb="FF003057"/>
      </left>
      <right/>
      <top style="thin">
        <color rgb="FF003057"/>
      </top>
      <bottom style="thin">
        <color rgb="FF003057"/>
      </bottom>
      <diagonal/>
    </border>
    <border>
      <left/>
      <right style="thin">
        <color rgb="FF003057"/>
      </right>
      <top/>
      <bottom style="thin">
        <color rgb="FF003057"/>
      </bottom>
      <diagonal/>
    </border>
    <border>
      <left style="thin">
        <color rgb="FF003057"/>
      </left>
      <right style="thin">
        <color rgb="FF003057"/>
      </right>
      <top/>
      <bottom style="thin">
        <color rgb="FF003057"/>
      </bottom>
      <diagonal/>
    </border>
    <border>
      <left style="thin">
        <color rgb="FF003057"/>
      </left>
      <right/>
      <top/>
      <bottom style="thin">
        <color rgb="FF003057"/>
      </bottom>
      <diagonal/>
    </border>
    <border>
      <left/>
      <right style="thin">
        <color rgb="FF003057"/>
      </right>
      <top style="thin">
        <color rgb="FF003057"/>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8" fillId="0" borderId="0" applyNumberFormat="0" applyFill="0" applyBorder="0" applyAlignment="0" applyProtection="0"/>
  </cellStyleXfs>
  <cellXfs count="130">
    <xf numFmtId="0" fontId="0" fillId="0" borderId="0" xfId="0"/>
    <xf numFmtId="0" fontId="3"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xf>
    <xf numFmtId="0" fontId="6" fillId="0" borderId="0" xfId="0" applyFont="1" applyAlignment="1">
      <alignment vertical="center"/>
    </xf>
    <xf numFmtId="0" fontId="2" fillId="0" borderId="2" xfId="0" applyFont="1" applyBorder="1" applyAlignment="1">
      <alignment vertical="center"/>
    </xf>
    <xf numFmtId="0" fontId="0" fillId="0" borderId="0" xfId="0" applyAlignment="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7" fillId="0" borderId="0" xfId="0" applyFont="1" applyAlignment="1">
      <alignment vertical="center"/>
    </xf>
    <xf numFmtId="0" fontId="8" fillId="0" borderId="1" xfId="0" applyFont="1" applyBorder="1" applyAlignment="1">
      <alignment vertical="center"/>
    </xf>
    <xf numFmtId="0" fontId="11" fillId="0" borderId="2" xfId="0" applyFont="1" applyBorder="1" applyAlignment="1">
      <alignment vertical="center"/>
    </xf>
    <xf numFmtId="0" fontId="4" fillId="0" borderId="0" xfId="0" applyFont="1" applyAlignment="1">
      <alignment horizontal="center" vertical="center"/>
    </xf>
    <xf numFmtId="0" fontId="11" fillId="0" borderId="2" xfId="0" applyFont="1" applyBorder="1" applyAlignment="1">
      <alignment horizontal="center" vertical="center"/>
    </xf>
    <xf numFmtId="0" fontId="9" fillId="0" borderId="0" xfId="0" applyFont="1" applyAlignment="1">
      <alignment vertical="center"/>
    </xf>
    <xf numFmtId="0" fontId="7" fillId="0" borderId="0" xfId="0" applyFont="1" applyAlignment="1">
      <alignment horizontal="center" vertical="center"/>
    </xf>
    <xf numFmtId="0" fontId="11" fillId="0" borderId="4" xfId="0" applyFont="1" applyBorder="1" applyAlignment="1">
      <alignment vertical="center"/>
    </xf>
    <xf numFmtId="0" fontId="9" fillId="2" borderId="6" xfId="0" applyFont="1" applyFill="1" applyBorder="1" applyAlignment="1">
      <alignment vertical="center"/>
    </xf>
    <xf numFmtId="0" fontId="9" fillId="2" borderId="7" xfId="0" applyFont="1" applyFill="1" applyBorder="1" applyAlignment="1">
      <alignment horizontal="center" vertical="center"/>
    </xf>
    <xf numFmtId="0" fontId="9" fillId="2" borderId="7" xfId="0" applyFont="1" applyFill="1" applyBorder="1" applyAlignment="1">
      <alignment vertical="center"/>
    </xf>
    <xf numFmtId="0" fontId="10" fillId="2" borderId="7" xfId="0" applyFont="1" applyFill="1" applyBorder="1" applyAlignment="1">
      <alignment vertical="center"/>
    </xf>
    <xf numFmtId="0" fontId="13" fillId="2" borderId="4" xfId="0" applyFont="1" applyFill="1" applyBorder="1" applyAlignment="1">
      <alignment vertical="center"/>
    </xf>
    <xf numFmtId="0" fontId="14" fillId="2" borderId="2" xfId="0" applyFont="1" applyFill="1" applyBorder="1" applyAlignment="1">
      <alignment horizontal="center" vertical="center"/>
    </xf>
    <xf numFmtId="0" fontId="14" fillId="2" borderId="2" xfId="0" applyFont="1" applyFill="1" applyBorder="1" applyAlignment="1">
      <alignment vertical="center"/>
    </xf>
    <xf numFmtId="0" fontId="13" fillId="2" borderId="2" xfId="0" applyFont="1" applyFill="1" applyBorder="1" applyAlignment="1">
      <alignment vertical="center"/>
    </xf>
    <xf numFmtId="0" fontId="13" fillId="2" borderId="2" xfId="0" applyFont="1" applyFill="1" applyBorder="1" applyAlignment="1">
      <alignment horizontal="center" vertical="center"/>
    </xf>
    <xf numFmtId="0" fontId="15" fillId="0" borderId="0" xfId="0" applyFont="1" applyAlignment="1">
      <alignment vertical="center"/>
    </xf>
    <xf numFmtId="0" fontId="1" fillId="0" borderId="0" xfId="0" applyFont="1" applyAlignment="1">
      <alignment vertical="center"/>
    </xf>
    <xf numFmtId="0" fontId="16" fillId="3" borderId="0" xfId="0" applyFont="1" applyFill="1" applyAlignment="1">
      <alignment horizontal="center" vertical="center" wrapText="1"/>
    </xf>
    <xf numFmtId="0" fontId="16" fillId="3" borderId="0" xfId="0" applyFont="1" applyFill="1" applyAlignment="1">
      <alignment horizontal="left" vertical="center" wrapText="1"/>
    </xf>
    <xf numFmtId="0" fontId="17" fillId="0" borderId="0" xfId="0" applyFont="1" applyAlignment="1">
      <alignment horizontal="left" vertical="center" wrapText="1"/>
    </xf>
    <xf numFmtId="0" fontId="0" fillId="0" borderId="0" xfId="0" applyAlignment="1">
      <alignment horizontal="left" vertical="center"/>
    </xf>
    <xf numFmtId="165" fontId="0" fillId="0" borderId="0" xfId="0" applyNumberFormat="1" applyAlignment="1">
      <alignment horizontal="left" vertical="center"/>
    </xf>
    <xf numFmtId="0" fontId="0" fillId="0" borderId="0" xfId="0" applyAlignment="1">
      <alignment horizontal="left"/>
    </xf>
    <xf numFmtId="164" fontId="0" fillId="0" borderId="0" xfId="0" applyNumberFormat="1" applyAlignment="1">
      <alignment horizontal="left" vertical="center"/>
    </xf>
    <xf numFmtId="0" fontId="16" fillId="3" borderId="0" xfId="0" applyFont="1" applyFill="1" applyAlignment="1">
      <alignment horizontal="left" vertical="center"/>
    </xf>
    <xf numFmtId="14" fontId="6" fillId="0" borderId="0" xfId="0" applyNumberFormat="1" applyFont="1" applyAlignment="1">
      <alignment horizontal="center" vertical="center"/>
    </xf>
    <xf numFmtId="14" fontId="6" fillId="0" borderId="1" xfId="0" applyNumberFormat="1" applyFont="1" applyBorder="1" applyAlignment="1">
      <alignment horizontal="center" vertical="center"/>
    </xf>
    <xf numFmtId="14" fontId="13" fillId="2" borderId="2" xfId="0" applyNumberFormat="1" applyFont="1" applyFill="1" applyBorder="1" applyAlignment="1">
      <alignment horizontal="center" vertical="center"/>
    </xf>
    <xf numFmtId="14" fontId="0" fillId="0" borderId="0" xfId="0" applyNumberFormat="1" applyAlignment="1">
      <alignment horizontal="center" vertical="center"/>
    </xf>
    <xf numFmtId="164" fontId="6" fillId="0" borderId="0" xfId="0" applyNumberFormat="1" applyFont="1" applyAlignment="1">
      <alignment vertical="center"/>
    </xf>
    <xf numFmtId="164" fontId="6" fillId="0" borderId="1" xfId="0" applyNumberFormat="1" applyFont="1" applyBorder="1" applyAlignment="1">
      <alignment vertical="center"/>
    </xf>
    <xf numFmtId="164" fontId="14" fillId="2" borderId="2" xfId="0" applyNumberFormat="1" applyFont="1" applyFill="1" applyBorder="1" applyAlignment="1">
      <alignment vertical="center"/>
    </xf>
    <xf numFmtId="164" fontId="0" fillId="0" borderId="0" xfId="0" applyNumberFormat="1" applyAlignment="1">
      <alignment vertical="center"/>
    </xf>
    <xf numFmtId="14" fontId="6" fillId="0" borderId="0" xfId="0" applyNumberFormat="1" applyFont="1" applyAlignment="1">
      <alignment vertical="center"/>
    </xf>
    <xf numFmtId="14" fontId="6" fillId="0" borderId="1" xfId="0" applyNumberFormat="1" applyFont="1" applyBorder="1" applyAlignment="1">
      <alignment vertical="center"/>
    </xf>
    <xf numFmtId="14" fontId="0" fillId="0" borderId="0" xfId="0" applyNumberFormat="1" applyAlignment="1">
      <alignment vertical="center"/>
    </xf>
    <xf numFmtId="14" fontId="14" fillId="2" borderId="5" xfId="0" applyNumberFormat="1" applyFont="1" applyFill="1" applyBorder="1" applyAlignment="1">
      <alignment vertical="center"/>
    </xf>
    <xf numFmtId="0" fontId="6" fillId="0" borderId="10" xfId="0" applyFont="1" applyBorder="1" applyAlignment="1">
      <alignment horizontal="center" vertical="center"/>
    </xf>
    <xf numFmtId="0" fontId="14" fillId="2" borderId="10" xfId="0" applyFont="1" applyFill="1" applyBorder="1" applyAlignment="1">
      <alignment horizontal="center" vertical="center"/>
    </xf>
    <xf numFmtId="14" fontId="2" fillId="0" borderId="0" xfId="0" applyNumberFormat="1" applyFont="1" applyAlignment="1">
      <alignment horizontal="left" vertical="center"/>
    </xf>
    <xf numFmtId="0" fontId="5" fillId="0" borderId="0" xfId="0" applyFont="1" applyAlignment="1">
      <alignment horizontal="left" vertical="center"/>
    </xf>
    <xf numFmtId="14" fontId="5" fillId="0" borderId="0" xfId="0" applyNumberFormat="1" applyFont="1" applyAlignment="1">
      <alignment horizontal="left" vertical="center"/>
    </xf>
    <xf numFmtId="14" fontId="6" fillId="0" borderId="1" xfId="0" applyNumberFormat="1" applyFont="1" applyBorder="1" applyAlignment="1">
      <alignment horizontal="left" vertical="center"/>
    </xf>
    <xf numFmtId="0" fontId="6" fillId="0" borderId="1" xfId="0" applyFont="1" applyBorder="1" applyAlignment="1">
      <alignment horizontal="left" vertical="center"/>
    </xf>
    <xf numFmtId="14" fontId="6" fillId="0" borderId="0" xfId="0" applyNumberFormat="1" applyFont="1" applyAlignment="1">
      <alignment horizontal="left" vertical="center"/>
    </xf>
    <xf numFmtId="0" fontId="6" fillId="0" borderId="0" xfId="0" applyFont="1" applyAlignment="1">
      <alignment horizontal="left" vertical="center"/>
    </xf>
    <xf numFmtId="14" fontId="9" fillId="2" borderId="7" xfId="0" applyNumberFormat="1" applyFont="1" applyFill="1" applyBorder="1" applyAlignment="1">
      <alignment horizontal="left" vertical="center"/>
    </xf>
    <xf numFmtId="0" fontId="9" fillId="2" borderId="7" xfId="0" applyFont="1" applyFill="1" applyBorder="1" applyAlignment="1">
      <alignment horizontal="left" vertical="center"/>
    </xf>
    <xf numFmtId="0" fontId="9" fillId="2" borderId="8" xfId="0" applyFont="1" applyFill="1" applyBorder="1" applyAlignment="1">
      <alignment horizontal="left" vertical="center"/>
    </xf>
    <xf numFmtId="14" fontId="11" fillId="0" borderId="2" xfId="0" applyNumberFormat="1" applyFont="1" applyBorder="1" applyAlignment="1">
      <alignment horizontal="left" vertical="center"/>
    </xf>
    <xf numFmtId="0" fontId="11" fillId="0" borderId="5" xfId="0" applyFont="1" applyBorder="1" applyAlignment="1">
      <alignment horizontal="left" vertical="center"/>
    </xf>
    <xf numFmtId="14" fontId="3" fillId="0" borderId="0" xfId="0" applyNumberFormat="1" applyFont="1" applyAlignment="1">
      <alignment horizontal="left" vertical="center"/>
    </xf>
    <xf numFmtId="0" fontId="3" fillId="0" borderId="0" xfId="0" applyFont="1" applyAlignment="1">
      <alignment horizontal="left" vertical="center"/>
    </xf>
    <xf numFmtId="14" fontId="0" fillId="0" borderId="0" xfId="0" applyNumberFormat="1" applyAlignment="1">
      <alignment horizontal="left" vertical="center"/>
    </xf>
    <xf numFmtId="0" fontId="2" fillId="0" borderId="4" xfId="0" applyFont="1" applyBorder="1" applyAlignment="1">
      <alignment vertical="center"/>
    </xf>
    <xf numFmtId="164" fontId="12" fillId="0" borderId="2" xfId="0" applyNumberFormat="1" applyFont="1" applyBorder="1" applyAlignment="1">
      <alignment vertical="center"/>
    </xf>
    <xf numFmtId="14" fontId="12" fillId="0" borderId="5" xfId="0" applyNumberFormat="1" applyFont="1" applyBorder="1" applyAlignment="1">
      <alignment vertical="center"/>
    </xf>
    <xf numFmtId="0" fontId="12" fillId="0" borderId="10" xfId="0" applyFont="1" applyBorder="1" applyAlignment="1">
      <alignment horizontal="center" vertical="center"/>
    </xf>
    <xf numFmtId="0" fontId="2" fillId="0" borderId="2" xfId="0" applyFont="1" applyBorder="1" applyAlignment="1">
      <alignment horizontal="center" vertical="center"/>
    </xf>
    <xf numFmtId="0" fontId="11" fillId="0" borderId="9" xfId="0" applyFont="1" applyBorder="1" applyAlignment="1">
      <alignment vertical="center"/>
    </xf>
    <xf numFmtId="0" fontId="11" fillId="0" borderId="3" xfId="0" applyFont="1" applyBorder="1" applyAlignment="1">
      <alignment horizontal="center" vertical="center"/>
    </xf>
    <xf numFmtId="0" fontId="11" fillId="0" borderId="3" xfId="0" applyFont="1" applyBorder="1" applyAlignment="1">
      <alignment vertical="center"/>
    </xf>
    <xf numFmtId="0" fontId="2" fillId="0" borderId="3" xfId="0" applyFont="1" applyBorder="1" applyAlignment="1">
      <alignment vertical="center"/>
    </xf>
    <xf numFmtId="0" fontId="12" fillId="0" borderId="2" xfId="0" applyFont="1" applyBorder="1" applyAlignment="1">
      <alignment horizontal="left" vertical="center"/>
    </xf>
    <xf numFmtId="0" fontId="2" fillId="0" borderId="0" xfId="0" applyFont="1"/>
    <xf numFmtId="0" fontId="8" fillId="0" borderId="0" xfId="0" applyFont="1" applyAlignment="1">
      <alignment wrapText="1"/>
    </xf>
    <xf numFmtId="0" fontId="20" fillId="0" borderId="0" xfId="0" applyFont="1"/>
    <xf numFmtId="0" fontId="18" fillId="0" borderId="0" xfId="1" applyFill="1" applyBorder="1" applyAlignment="1"/>
    <xf numFmtId="0" fontId="21" fillId="0" borderId="0" xfId="0" applyFont="1"/>
    <xf numFmtId="0" fontId="19" fillId="0" borderId="0" xfId="0" applyFont="1"/>
    <xf numFmtId="0" fontId="0" fillId="0" borderId="0" xfId="0" applyAlignment="1">
      <alignment horizontal="left" vertical="center" wrapText="1"/>
    </xf>
    <xf numFmtId="0" fontId="7" fillId="0" borderId="0" xfId="0" applyFont="1"/>
    <xf numFmtId="0" fontId="8" fillId="0" borderId="1" xfId="0" applyFont="1" applyBorder="1" applyAlignment="1">
      <alignment horizontal="left" vertical="center"/>
    </xf>
    <xf numFmtId="0" fontId="4" fillId="0" borderId="0" xfId="0" applyFont="1" applyAlignment="1">
      <alignment horizontal="left" vertical="center"/>
    </xf>
    <xf numFmtId="0" fontId="7" fillId="0" borderId="0" xfId="0" applyFont="1" applyAlignment="1">
      <alignment horizontal="left" vertical="center"/>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2" fillId="0" borderId="0" xfId="0" applyFont="1" applyAlignment="1">
      <alignment horizontal="left" vertical="center" wrapText="1"/>
    </xf>
    <xf numFmtId="0" fontId="22" fillId="0" borderId="0" xfId="0" applyFont="1" applyAlignment="1">
      <alignment horizontal="left" vertical="center"/>
    </xf>
    <xf numFmtId="0" fontId="6" fillId="0" borderId="1" xfId="0" applyFont="1" applyBorder="1" applyAlignment="1">
      <alignment horizontal="left" vertical="center" wrapText="1"/>
    </xf>
    <xf numFmtId="0" fontId="4" fillId="0" borderId="0" xfId="0" applyFont="1" applyAlignment="1">
      <alignment horizontal="left" vertical="center" wrapText="1"/>
    </xf>
    <xf numFmtId="0" fontId="7" fillId="0" borderId="0" xfId="0" applyFont="1" applyAlignment="1">
      <alignment horizontal="left" vertical="center" wrapText="1"/>
    </xf>
    <xf numFmtId="0" fontId="24" fillId="0" borderId="0" xfId="0" applyFont="1" applyAlignment="1">
      <alignment horizontal="left" vertical="center" wrapText="1"/>
    </xf>
    <xf numFmtId="0" fontId="25" fillId="0" borderId="0" xfId="0" applyFont="1"/>
    <xf numFmtId="0" fontId="8" fillId="0" borderId="0" xfId="0" applyFont="1" applyAlignment="1">
      <alignment horizontal="left" vertical="center"/>
    </xf>
    <xf numFmtId="14" fontId="12" fillId="0" borderId="2" xfId="0" applyNumberFormat="1" applyFont="1" applyBorder="1" applyAlignment="1">
      <alignment vertical="center"/>
    </xf>
    <xf numFmtId="0" fontId="2" fillId="0" borderId="9" xfId="0" applyFont="1" applyBorder="1" applyAlignment="1">
      <alignment vertical="center"/>
    </xf>
    <xf numFmtId="0" fontId="2" fillId="0" borderId="3" xfId="0" applyFont="1" applyBorder="1" applyAlignment="1">
      <alignment horizontal="center" vertical="center"/>
    </xf>
    <xf numFmtId="14" fontId="12" fillId="0" borderId="3" xfId="0" applyNumberFormat="1" applyFont="1" applyBorder="1" applyAlignment="1">
      <alignment vertical="center"/>
    </xf>
    <xf numFmtId="0" fontId="12" fillId="0" borderId="11" xfId="0" applyFont="1" applyBorder="1" applyAlignment="1">
      <alignment horizontal="center" vertical="center"/>
    </xf>
    <xf numFmtId="0" fontId="11" fillId="4" borderId="2" xfId="0" applyFont="1" applyFill="1" applyBorder="1" applyAlignment="1">
      <alignment vertical="center"/>
    </xf>
    <xf numFmtId="14" fontId="11" fillId="4" borderId="2" xfId="0" applyNumberFormat="1" applyFont="1" applyFill="1" applyBorder="1" applyAlignment="1">
      <alignment horizontal="left" vertical="center"/>
    </xf>
    <xf numFmtId="0" fontId="11" fillId="4" borderId="2" xfId="0" applyFont="1" applyFill="1" applyBorder="1" applyAlignment="1">
      <alignment horizontal="left" vertical="center"/>
    </xf>
    <xf numFmtId="165" fontId="0" fillId="0" borderId="10" xfId="0" applyNumberFormat="1" applyBorder="1" applyAlignment="1">
      <alignment horizontal="left" vertical="center"/>
    </xf>
    <xf numFmtId="0" fontId="0" fillId="0" borderId="10" xfId="0" applyBorder="1" applyAlignment="1">
      <alignment horizontal="left" vertical="center"/>
    </xf>
    <xf numFmtId="14" fontId="11" fillId="0" borderId="2" xfId="0" applyNumberFormat="1" applyFont="1" applyBorder="1" applyAlignment="1">
      <alignment horizontal="center" vertical="center" wrapText="1"/>
    </xf>
    <xf numFmtId="14" fontId="0" fillId="0" borderId="2" xfId="0" applyNumberFormat="1" applyBorder="1" applyAlignment="1">
      <alignment horizontal="center" vertical="center"/>
    </xf>
    <xf numFmtId="0" fontId="11" fillId="4" borderId="2" xfId="0" applyFont="1" applyFill="1" applyBorder="1" applyAlignment="1">
      <alignment horizontal="center" vertical="center"/>
    </xf>
    <xf numFmtId="0" fontId="0" fillId="0" borderId="10" xfId="0" applyBorder="1" applyAlignment="1">
      <alignment horizontal="left"/>
    </xf>
    <xf numFmtId="0" fontId="0" fillId="0" borderId="10" xfId="0" applyBorder="1" applyAlignment="1">
      <alignment horizontal="left" vertical="center" wrapText="1"/>
    </xf>
    <xf numFmtId="0" fontId="0" fillId="0" borderId="10" xfId="0" applyBorder="1" applyAlignment="1">
      <alignment horizontal="center" vertical="center"/>
    </xf>
    <xf numFmtId="164" fontId="0" fillId="0" borderId="10" xfId="0" applyNumberFormat="1" applyBorder="1" applyAlignment="1">
      <alignment horizontal="left" vertical="center"/>
    </xf>
    <xf numFmtId="165" fontId="26" fillId="0" borderId="0" xfId="0" applyNumberFormat="1" applyFont="1" applyAlignment="1">
      <alignment horizontal="center" vertical="center"/>
    </xf>
    <xf numFmtId="164" fontId="26" fillId="0" borderId="0" xfId="0" applyNumberFormat="1" applyFont="1" applyAlignment="1">
      <alignment horizontal="right" vertical="center"/>
    </xf>
    <xf numFmtId="14" fontId="12" fillId="0" borderId="5" xfId="0" applyNumberFormat="1" applyFont="1" applyBorder="1" applyAlignment="1">
      <alignment horizontal="right" vertical="center"/>
    </xf>
    <xf numFmtId="0" fontId="26" fillId="0" borderId="0" xfId="0" applyFont="1" applyAlignment="1">
      <alignment horizontal="center" vertical="center"/>
    </xf>
    <xf numFmtId="0" fontId="11" fillId="0" borderId="2" xfId="0" applyFont="1" applyBorder="1" applyAlignment="1">
      <alignment horizontal="left" vertical="center"/>
    </xf>
    <xf numFmtId="165" fontId="27" fillId="0" borderId="0" xfId="0" applyNumberFormat="1" applyFont="1" applyAlignment="1">
      <alignment horizontal="center" vertical="center"/>
    </xf>
    <xf numFmtId="0" fontId="11" fillId="0" borderId="9" xfId="0" applyFont="1" applyBorder="1" applyAlignment="1">
      <alignment horizontal="center" vertical="center"/>
    </xf>
    <xf numFmtId="0" fontId="2" fillId="0" borderId="0" xfId="0" applyFont="1" applyAlignment="1">
      <alignment vertical="center"/>
    </xf>
    <xf numFmtId="0" fontId="28" fillId="0" borderId="2" xfId="0" applyFont="1" applyBorder="1" applyAlignment="1">
      <alignment vertical="center"/>
    </xf>
    <xf numFmtId="0" fontId="29" fillId="0" borderId="2" xfId="0" applyFont="1" applyBorder="1" applyAlignment="1">
      <alignment horizontal="center" vertical="center"/>
    </xf>
    <xf numFmtId="0" fontId="11" fillId="0" borderId="2"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cellXfs>
  <cellStyles count="2">
    <cellStyle name="Hyperlink" xfId="1" builtinId="8"/>
    <cellStyle name="Normal" xfId="0" builtinId="0"/>
  </cellStyles>
  <dxfs count="50">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border>
        <left style="thin">
          <color rgb="FF203764"/>
        </left>
        <right style="thin">
          <color rgb="FF203764"/>
        </right>
        <top style="thin">
          <color rgb="FF203764"/>
        </top>
        <bottom style="thin">
          <color rgb="FF203764"/>
        </bottom>
      </border>
    </dxf>
    <dxf>
      <font>
        <b val="0"/>
        <i val="0"/>
        <strike val="0"/>
        <condense val="0"/>
        <extend val="0"/>
        <outline val="0"/>
        <shadow val="0"/>
        <u val="none"/>
        <vertAlign val="baseline"/>
        <sz val="10"/>
        <color rgb="FF000000"/>
        <name val="Open Sans"/>
        <family val="2"/>
        <scheme val="none"/>
      </font>
      <numFmt numFmtId="0" formatCode="General"/>
      <fill>
        <patternFill patternType="solid">
          <fgColor rgb="FF000000"/>
          <bgColor rgb="FFD4EAE4"/>
        </patternFill>
      </fill>
      <alignment horizontal="left" vertical="center" textRotation="0" wrapText="0" indent="0" justifyLastLine="0" shrinkToFit="0" readingOrder="0"/>
      <border diagonalUp="0" diagonalDown="0">
        <left style="thin">
          <color rgb="FF003057"/>
        </left>
        <right/>
        <top style="thin">
          <color rgb="FF003057"/>
        </top>
        <bottom style="thin">
          <color rgb="FF003057"/>
        </bottom>
        <vertical/>
        <horizontal/>
      </border>
    </dxf>
    <dxf>
      <font>
        <b/>
        <i val="0"/>
        <strike val="0"/>
        <condense val="0"/>
        <extend val="0"/>
        <outline val="0"/>
        <shadow val="0"/>
        <u val="none"/>
        <vertAlign val="baseline"/>
        <sz val="10"/>
        <color rgb="FF005A70"/>
        <name val="Open Sans"/>
        <family val="2"/>
        <scheme val="none"/>
      </font>
      <numFmt numFmtId="0" formatCode="General"/>
      <fill>
        <patternFill patternType="solid">
          <fgColor rgb="FF000000"/>
          <bgColor rgb="FFD2DB0E"/>
        </patternFill>
      </fill>
      <alignment horizontal="left" vertical="center" textRotation="0" wrapText="0" indent="0" justifyLastLine="0" shrinkToFit="0" readingOrder="0"/>
      <border diagonalUp="0" diagonalDown="0">
        <left style="thin">
          <color rgb="FF003057"/>
        </left>
        <right style="thin">
          <color rgb="FF003057"/>
        </right>
        <top style="thin">
          <color rgb="FF003057"/>
        </top>
        <bottom style="thin">
          <color rgb="FF003057"/>
        </bottom>
        <vertical/>
        <horizontal/>
      </border>
    </dxf>
    <dxf>
      <font>
        <b val="0"/>
        <i val="0"/>
        <strike val="0"/>
        <condense val="0"/>
        <extend val="0"/>
        <outline val="0"/>
        <shadow val="0"/>
        <u val="none"/>
        <vertAlign val="baseline"/>
        <sz val="10"/>
        <color rgb="FF000000"/>
        <name val="Open Sans"/>
        <family val="2"/>
        <scheme val="none"/>
      </font>
      <numFmt numFmtId="19" formatCode="dd/mm/yyyy"/>
      <fill>
        <patternFill patternType="solid">
          <fgColor rgb="FF000000"/>
          <bgColor rgb="FFD4EAE4"/>
        </patternFill>
      </fill>
      <alignment horizontal="left"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fill>
        <patternFill patternType="solid">
          <fgColor rgb="FF000000"/>
          <bgColor rgb="FFD4EAE4"/>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fill>
        <patternFill patternType="solid">
          <fgColor rgb="FF000000"/>
          <bgColor rgb="FFD4EAE4"/>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fill>
        <patternFill patternType="solid">
          <fgColor rgb="FF000000"/>
          <bgColor rgb="FFD4EAE4"/>
        </patternFill>
      </fill>
      <alignment horizontal="general" vertical="center" textRotation="0" wrapText="0" indent="0" justifyLastLine="0" shrinkToFit="0" readingOrder="0"/>
      <border diagonalUp="0" diagonalDown="0">
        <left style="thin">
          <color rgb="FF003057"/>
        </left>
        <right style="thin">
          <color rgb="FF003057"/>
        </right>
        <top style="thin">
          <color rgb="FF003057"/>
        </top>
        <bottom style="thin">
          <color rgb="FF003057"/>
        </bottom>
        <vertical/>
        <horizontal/>
      </border>
    </dxf>
    <dxf>
      <font>
        <b val="0"/>
        <i val="0"/>
        <strike val="0"/>
        <condense val="0"/>
        <extend val="0"/>
        <outline val="0"/>
        <shadow val="0"/>
        <u val="none"/>
        <vertAlign val="baseline"/>
        <sz val="10"/>
        <color rgb="FF000000"/>
        <name val="Open Sans"/>
        <family val="2"/>
        <scheme val="none"/>
      </font>
      <fill>
        <patternFill patternType="solid">
          <fgColor rgb="FF000000"/>
          <bgColor rgb="FFD4EAE4"/>
        </patternFill>
      </fill>
      <alignment horizontal="center" vertical="center" textRotation="0" wrapText="0" indent="0" justifyLastLine="0" shrinkToFit="0" readingOrder="0"/>
      <border diagonalUp="0" diagonalDown="0">
        <left style="thin">
          <color rgb="FF003057"/>
        </left>
        <right style="thin">
          <color rgb="FF003057"/>
        </right>
        <top style="thin">
          <color rgb="FF003057"/>
        </top>
        <bottom style="thin">
          <color rgb="FF003057"/>
        </bottom>
        <vertical/>
        <horizontal/>
      </border>
    </dxf>
    <dxf>
      <font>
        <b val="0"/>
        <i val="0"/>
        <strike val="0"/>
        <condense val="0"/>
        <extend val="0"/>
        <outline val="0"/>
        <shadow val="0"/>
        <u val="none"/>
        <vertAlign val="baseline"/>
        <sz val="10"/>
        <color rgb="FF000000"/>
        <name val="Open Sans"/>
        <family val="2"/>
        <scheme val="none"/>
      </font>
      <fill>
        <patternFill patternType="solid">
          <fgColor rgb="FF000000"/>
          <bgColor rgb="FFD4EAE4"/>
        </patternFill>
      </fill>
      <alignment horizontal="general" vertical="center" textRotation="0" wrapText="0" indent="0" justifyLastLine="0" shrinkToFit="0" readingOrder="0"/>
      <border diagonalUp="0" diagonalDown="0">
        <left/>
        <right style="thin">
          <color rgb="FF003057"/>
        </right>
        <top style="thin">
          <color rgb="FF003057"/>
        </top>
        <bottom style="thin">
          <color rgb="FF003057"/>
        </bottom>
        <vertical/>
        <horizontal/>
      </border>
    </dxf>
    <dxf>
      <border outline="0">
        <top style="thin">
          <color rgb="FF003057"/>
        </top>
      </border>
    </dxf>
    <dxf>
      <border outline="0">
        <left style="thin">
          <color rgb="FF003057"/>
        </left>
        <right style="thin">
          <color rgb="FF003057"/>
        </right>
        <top style="thin">
          <color rgb="FF003057"/>
        </top>
        <bottom style="thin">
          <color rgb="FF003057"/>
        </bottom>
      </border>
    </dxf>
    <dxf>
      <border outline="0">
        <bottom style="thin">
          <color rgb="FF003057"/>
        </bottom>
      </border>
    </dxf>
    <dxf>
      <font>
        <b/>
        <i val="0"/>
        <strike val="0"/>
        <condense val="0"/>
        <extend val="0"/>
        <outline val="0"/>
        <shadow val="0"/>
        <u val="none"/>
        <vertAlign val="baseline"/>
        <sz val="10"/>
        <color rgb="FFFFFFFF"/>
        <name val="Open Sans"/>
        <family val="2"/>
        <scheme val="none"/>
      </font>
      <fill>
        <patternFill patternType="solid">
          <fgColor rgb="FF000000"/>
          <bgColor rgb="FF003057"/>
        </patternFill>
      </fill>
      <alignment horizontal="general" vertical="center" textRotation="0" wrapText="0" indent="0" justifyLastLine="0" shrinkToFit="0" readingOrder="0"/>
      <border diagonalUp="0" diagonalDown="0" outline="0">
        <left style="thin">
          <color rgb="FF003057"/>
        </left>
        <right style="thin">
          <color rgb="FF003057"/>
        </right>
        <top/>
        <bottom/>
      </border>
    </dxf>
    <dxf>
      <font>
        <b val="0"/>
        <i val="0"/>
        <strike val="0"/>
        <condense val="0"/>
        <extend val="0"/>
        <outline val="0"/>
        <shadow val="0"/>
        <u val="none"/>
        <vertAlign val="baseline"/>
        <sz val="10"/>
        <color auto="1"/>
        <name val="Open Sans"/>
        <family val="2"/>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Open Sans"/>
        <family val="2"/>
        <scheme val="none"/>
      </font>
      <numFmt numFmtId="19" formatCode="dd/mm/yyyy"/>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auto="1"/>
        <name val="Open Sans"/>
        <family val="2"/>
        <scheme val="none"/>
      </font>
      <numFmt numFmtId="164" formatCode="[$-F800]dddd\,\ mmmm\ dd\,\ yyyy"/>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auto="1"/>
        <name val="Open Sans"/>
        <family val="2"/>
        <scheme val="none"/>
      </font>
      <numFmt numFmtId="164" formatCode="[$-F800]dddd\,\ mmmm\ dd\,\ yyyy"/>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numFmt numFmtId="19" formatCode="dd/mm/yyyy"/>
      <fill>
        <patternFill patternType="none">
          <fgColor indexed="64"/>
          <bgColor auto="1"/>
        </patternFill>
      </fill>
    </dxf>
    <dxf>
      <font>
        <b val="0"/>
        <i val="0"/>
        <strike val="0"/>
        <condense val="0"/>
        <extend val="0"/>
        <outline val="0"/>
        <shadow val="0"/>
        <u val="none"/>
        <vertAlign val="baseline"/>
        <sz val="11"/>
        <color rgb="FF000000"/>
        <name val="Corbe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1"/>
        <color rgb="FF000000"/>
        <name val="Corbe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1"/>
        <color rgb="FF000000"/>
        <name val="Corbe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0"/>
        <color rgb="FF000000"/>
        <name val="Open Sans"/>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rgb="FF003057"/>
        </left>
        <right style="thin">
          <color rgb="FF003057"/>
        </right>
        <top style="thin">
          <color rgb="FF003057"/>
        </top>
        <bottom style="thin">
          <color rgb="FF003057"/>
        </bottom>
      </border>
    </dxf>
    <dxf>
      <font>
        <b val="0"/>
        <i val="0"/>
        <strike val="0"/>
        <condense val="0"/>
        <extend val="0"/>
        <outline val="0"/>
        <shadow val="0"/>
        <u val="none"/>
        <vertAlign val="baseline"/>
        <sz val="11"/>
        <color rgb="FF000000"/>
        <name val="Corbe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style="thin">
          <color rgb="FF003057"/>
        </right>
        <top style="thin">
          <color rgb="FF003057"/>
        </top>
        <bottom style="thin">
          <color rgb="FF003057"/>
        </bottom>
      </border>
    </dxf>
    <dxf>
      <border outline="0">
        <left style="thin">
          <color rgb="FF003057"/>
        </left>
      </border>
    </dxf>
    <dxf>
      <font>
        <b val="0"/>
        <i val="0"/>
        <strike val="0"/>
        <condense val="0"/>
        <extend val="0"/>
        <outline val="0"/>
        <shadow val="0"/>
        <u val="none"/>
        <vertAlign val="baseline"/>
        <sz val="10"/>
        <color auto="1"/>
        <name val="Open Sans"/>
        <family val="2"/>
        <scheme val="none"/>
      </font>
      <fill>
        <patternFill patternType="none">
          <fgColor indexed="64"/>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rgb="FFFFFFFF"/>
        <name val="Open Sans"/>
        <family val="2"/>
        <scheme val="none"/>
      </font>
      <fill>
        <patternFill patternType="solid">
          <fgColor rgb="FF000000"/>
          <bgColor rgb="FF003057"/>
        </patternFill>
      </fill>
      <alignment horizontal="general" vertical="center" textRotation="0" wrapText="0" indent="0" justifyLastLine="0" shrinkToFit="0" readingOrder="0"/>
      <border diagonalUp="0" diagonalDown="0">
        <left style="thin">
          <color rgb="FF003057"/>
        </left>
        <right style="thin">
          <color rgb="FF003057"/>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xdr:row>
      <xdr:rowOff>57150</xdr:rowOff>
    </xdr:from>
    <xdr:to>
      <xdr:col>1</xdr:col>
      <xdr:colOff>4619625</xdr:colOff>
      <xdr:row>3</xdr:row>
      <xdr:rowOff>152400</xdr:rowOff>
    </xdr:to>
    <xdr:pic>
      <xdr:nvPicPr>
        <xdr:cNvPr id="2" name="Picture 1">
          <a:extLst>
            <a:ext uri="{FF2B5EF4-FFF2-40B4-BE49-F238E27FC236}">
              <a16:creationId xmlns:a16="http://schemas.microsoft.com/office/drawing/2014/main" id="{24547382-740E-BF07-701F-196A14E06344}"/>
            </a:ext>
          </a:extLst>
        </xdr:cNvPr>
        <xdr:cNvPicPr>
          <a:picLocks noChangeAspect="1"/>
        </xdr:cNvPicPr>
      </xdr:nvPicPr>
      <xdr:blipFill>
        <a:blip xmlns:r="http://schemas.openxmlformats.org/officeDocument/2006/relationships" r:embed="rId1"/>
        <a:stretch>
          <a:fillRect/>
        </a:stretch>
      </xdr:blipFill>
      <xdr:spPr>
        <a:xfrm>
          <a:off x="1628775" y="247650"/>
          <a:ext cx="4572000" cy="561975"/>
        </a:xfrm>
        <a:prstGeom prst="rect">
          <a:avLst/>
        </a:prstGeom>
      </xdr:spPr>
    </xdr:pic>
    <xdr:clientData/>
  </xdr:twoCellAnchor>
  <xdr:twoCellAnchor editAs="oneCell">
    <xdr:from>
      <xdr:col>1</xdr:col>
      <xdr:colOff>2066925</xdr:colOff>
      <xdr:row>8</xdr:row>
      <xdr:rowOff>1619250</xdr:rowOff>
    </xdr:from>
    <xdr:to>
      <xdr:col>2</xdr:col>
      <xdr:colOff>219075</xdr:colOff>
      <xdr:row>14</xdr:row>
      <xdr:rowOff>85725</xdr:rowOff>
    </xdr:to>
    <xdr:pic>
      <xdr:nvPicPr>
        <xdr:cNvPr id="3" name="Picture 2">
          <a:extLst>
            <a:ext uri="{FF2B5EF4-FFF2-40B4-BE49-F238E27FC236}">
              <a16:creationId xmlns:a16="http://schemas.microsoft.com/office/drawing/2014/main" id="{5FACCE5F-5416-CE48-63EB-6659790B0578}"/>
            </a:ext>
            <a:ext uri="{147F2762-F138-4A5C-976F-8EAC2B608ADB}">
              <a16:predDERef xmlns:a16="http://schemas.microsoft.com/office/drawing/2014/main" pred="{24547382-740E-BF07-701F-196A14E06344}"/>
            </a:ext>
          </a:extLst>
        </xdr:cNvPr>
        <xdr:cNvPicPr>
          <a:picLocks noChangeAspect="1"/>
        </xdr:cNvPicPr>
      </xdr:nvPicPr>
      <xdr:blipFill>
        <a:blip xmlns:r="http://schemas.openxmlformats.org/officeDocument/2006/relationships" r:embed="rId2"/>
        <a:stretch>
          <a:fillRect/>
        </a:stretch>
      </xdr:blipFill>
      <xdr:spPr>
        <a:xfrm>
          <a:off x="4752975" y="3505200"/>
          <a:ext cx="2819400" cy="1266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4143375</xdr:colOff>
      <xdr:row>0</xdr:row>
      <xdr:rowOff>19050</xdr:rowOff>
    </xdr:from>
    <xdr:to>
      <xdr:col>2</xdr:col>
      <xdr:colOff>123825</xdr:colOff>
      <xdr:row>2</xdr:row>
      <xdr:rowOff>66675</xdr:rowOff>
    </xdr:to>
    <xdr:pic>
      <xdr:nvPicPr>
        <xdr:cNvPr id="2" name="Picture 1">
          <a:extLst>
            <a:ext uri="{FF2B5EF4-FFF2-40B4-BE49-F238E27FC236}">
              <a16:creationId xmlns:a16="http://schemas.microsoft.com/office/drawing/2014/main" id="{E89A9E45-BE3B-4A3E-AB95-1C6A44218B0D}"/>
            </a:ext>
          </a:extLst>
        </xdr:cNvPr>
        <xdr:cNvPicPr>
          <a:picLocks noChangeAspect="1"/>
        </xdr:cNvPicPr>
      </xdr:nvPicPr>
      <xdr:blipFill>
        <a:blip xmlns:r="http://schemas.openxmlformats.org/officeDocument/2006/relationships" r:embed="rId1"/>
        <a:stretch>
          <a:fillRect/>
        </a:stretch>
      </xdr:blipFill>
      <xdr:spPr>
        <a:xfrm>
          <a:off x="4143375" y="19050"/>
          <a:ext cx="4572000" cy="581025"/>
        </a:xfrm>
        <a:prstGeom prst="rect">
          <a:avLst/>
        </a:prstGeom>
      </xdr:spPr>
    </xdr:pic>
    <xdr:clientData/>
  </xdr:twoCellAnchor>
  <xdr:twoCellAnchor editAs="oneCell">
    <xdr:from>
      <xdr:col>1</xdr:col>
      <xdr:colOff>1590675</xdr:colOff>
      <xdr:row>10</xdr:row>
      <xdr:rowOff>600075</xdr:rowOff>
    </xdr:from>
    <xdr:to>
      <xdr:col>1</xdr:col>
      <xdr:colOff>3705225</xdr:colOff>
      <xdr:row>13</xdr:row>
      <xdr:rowOff>9525</xdr:rowOff>
    </xdr:to>
    <xdr:pic>
      <xdr:nvPicPr>
        <xdr:cNvPr id="3" name="Picture 2">
          <a:extLst>
            <a:ext uri="{FF2B5EF4-FFF2-40B4-BE49-F238E27FC236}">
              <a16:creationId xmlns:a16="http://schemas.microsoft.com/office/drawing/2014/main" id="{B7B8C133-565A-7A9E-34A4-6FCDEE81EF41}"/>
            </a:ext>
            <a:ext uri="{147F2762-F138-4A5C-976F-8EAC2B608ADB}">
              <a16:predDERef xmlns:a16="http://schemas.microsoft.com/office/drawing/2014/main" pred="{E89A9E45-BE3B-4A3E-AB95-1C6A44218B0D}"/>
            </a:ext>
          </a:extLst>
        </xdr:cNvPr>
        <xdr:cNvPicPr>
          <a:picLocks noChangeAspect="1"/>
        </xdr:cNvPicPr>
      </xdr:nvPicPr>
      <xdr:blipFill>
        <a:blip xmlns:r="http://schemas.openxmlformats.org/officeDocument/2006/relationships" r:embed="rId2"/>
        <a:stretch>
          <a:fillRect/>
        </a:stretch>
      </xdr:blipFill>
      <xdr:spPr>
        <a:xfrm>
          <a:off x="6238875" y="5734050"/>
          <a:ext cx="2114550" cy="619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171450</xdr:colOff>
      <xdr:row>0</xdr:row>
      <xdr:rowOff>66675</xdr:rowOff>
    </xdr:from>
    <xdr:to>
      <xdr:col>3</xdr:col>
      <xdr:colOff>1162050</xdr:colOff>
      <xdr:row>2</xdr:row>
      <xdr:rowOff>114300</xdr:rowOff>
    </xdr:to>
    <xdr:pic>
      <xdr:nvPicPr>
        <xdr:cNvPr id="2" name="Picture 1">
          <a:extLst>
            <a:ext uri="{FF2B5EF4-FFF2-40B4-BE49-F238E27FC236}">
              <a16:creationId xmlns:a16="http://schemas.microsoft.com/office/drawing/2014/main" id="{ABE8CFA0-66DA-4EC6-8E78-80F780BC7351}"/>
            </a:ext>
          </a:extLst>
        </xdr:cNvPr>
        <xdr:cNvPicPr>
          <a:picLocks noChangeAspect="1"/>
        </xdr:cNvPicPr>
      </xdr:nvPicPr>
      <xdr:blipFill>
        <a:blip xmlns:r="http://schemas.openxmlformats.org/officeDocument/2006/relationships" r:embed="rId1"/>
        <a:stretch>
          <a:fillRect/>
        </a:stretch>
      </xdr:blipFill>
      <xdr:spPr>
        <a:xfrm>
          <a:off x="3752850" y="66675"/>
          <a:ext cx="4572000" cy="581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0</xdr:row>
      <xdr:rowOff>76200</xdr:rowOff>
    </xdr:from>
    <xdr:to>
      <xdr:col>3</xdr:col>
      <xdr:colOff>330200</xdr:colOff>
      <xdr:row>2</xdr:row>
      <xdr:rowOff>120650</xdr:rowOff>
    </xdr:to>
    <xdr:pic>
      <xdr:nvPicPr>
        <xdr:cNvPr id="2" name="Picture 1">
          <a:extLst>
            <a:ext uri="{FF2B5EF4-FFF2-40B4-BE49-F238E27FC236}">
              <a16:creationId xmlns:a16="http://schemas.microsoft.com/office/drawing/2014/main" id="{91E261D1-5F2C-40B9-80E8-DF78E28A4D5B}"/>
            </a:ext>
          </a:extLst>
        </xdr:cNvPr>
        <xdr:cNvPicPr>
          <a:picLocks noChangeAspect="1"/>
        </xdr:cNvPicPr>
      </xdr:nvPicPr>
      <xdr:blipFill>
        <a:blip xmlns:r="http://schemas.openxmlformats.org/officeDocument/2006/relationships" r:embed="rId1"/>
        <a:stretch>
          <a:fillRect/>
        </a:stretch>
      </xdr:blipFill>
      <xdr:spPr>
        <a:xfrm>
          <a:off x="3467100" y="76200"/>
          <a:ext cx="4572000" cy="58102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Riyaaz" id="{6264EF71-1934-4B2B-9EBE-6C9527B7492D}">
    <nsvFilter filterId="{A7EF8212-2567-4A44-8060-E62ABFCA6AD6}" ref="A6:L134" tableId="2">
      <columnFilter colId="0" id="{3B5A6C7C-43CA-46A3-89EE-0BF39B2B6236}">
        <filter colId="0">
          <x:filters>
            <x:filter val="Accounting"/>
          </x:filters>
        </filter>
      </columnFilter>
      <sortRules>
        <sortRule colId="0" id="{3B5A6C7C-43CA-46A3-89EE-0BF39B2B6236}">
          <sortCondition ref="A6:A134"/>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EF8212-2567-4A44-8060-E62ABFCA6AD6}" name="Tasks_Alphabetical" displayName="Tasks_Alphabetical" ref="A6:L134" totalsRowShown="0" headerRowDxfId="49" dataDxfId="48" tableBorderDxfId="47">
  <autoFilter ref="A6:L134" xr:uid="{A7EF8212-2567-4A44-8060-E62ABFCA6AD6}"/>
  <sortState xmlns:xlrd2="http://schemas.microsoft.com/office/spreadsheetml/2017/richdata2" ref="A78:L94">
    <sortCondition ref="B6:B134"/>
  </sortState>
  <tableColumns count="12">
    <tableColumn id="1" xr3:uid="{3B5A6C7C-43CA-46A3-89EE-0BF39B2B6236}" name="Subject" dataDxfId="46"/>
    <tableColumn id="2" xr3:uid="{8194BCA3-8772-4312-A139-96C7721A0BE5}" name="Examination code" dataDxfId="45"/>
    <tableColumn id="3" xr3:uid="{C82C5401-95EB-449A-8903-B3105F418685}" name="Title" dataDxfId="44"/>
    <tableColumn id="4" xr3:uid="{3E3338F9-6578-4D71-A28E-65E17175A3DD}" name="Component" dataDxfId="43"/>
    <tableColumn id="5" xr3:uid="{F9273EA5-C7F5-4B48-BDF3-3D7733EE4691}" name="Component title" dataDxfId="42"/>
    <tableColumn id="6" xr3:uid="{2D09E800-6339-48AC-A86D-9BCB3B9AFADF}" name="Task" dataDxfId="41"/>
    <tableColumn id="7" xr3:uid="{1E34F9B4-42DC-4908-8932-9FEB3141B3DB}" name="Date" dataDxfId="40">
      <calculatedColumnFormula>IFERROR(INDEX(#REF!, MATCH(1,
    (Home!$A$3 =#REF!) *
    (Tasks_Alphabetical[[#This Row],[Subject]] =#REF!) *
    (Tasks_Alphabetical[[#This Row],[Component]] =#REF!) *
    (Tasks_Alphabetical[[#This Row],[Component title]] =#REF!) *
    (Tasks_Alphabetical[[#This Row],[Task]] =#REF!), 0)), "")</calculatedColumnFormula>
    </tableColumn>
    <tableColumn id="8" xr3:uid="{2BF0500E-1BB3-43E0-B1F4-D8087220DFB6}" name="Duration" dataDxfId="39">
      <calculatedColumnFormula array="1">IFERROR(INDEX(#REF!, MATCH(1,
    (Home!$A$3 =#REF!) *
    (Tasks_Alphabetical[[#This Row],[Subject]] =#REF!) *
    (Tasks_Alphabetical[[#This Row],[Component]] =#REF!) *
    (Tasks_Alphabetical[[#This Row],[Component title]] =#REF!) *
    (Tasks_Alphabetical[[#This Row],[Task]] =#REF!), 0)), "")</calculatedColumnFormula>
    </tableColumn>
    <tableColumn id="9" xr3:uid="{CB7838A1-8BA4-4F66-A9D1-651E6F038253}" name="Window Start" dataDxfId="38">
      <calculatedColumnFormula array="1">IFERROR(INDEX(#REF!, MATCH(1,
    (Home!$A$3 =#REF!) *
    (Tasks_Alphabetical[[#This Row],[Subject]] =#REF!) *
    (Tasks_Alphabetical[[#This Row],[Component]] =#REF!) *
    (Tasks_Alphabetical[[#This Row],[Component title]] =#REF!) *
    (Tasks_Alphabetical[[#This Row],[Task]] =#REF!), 0)), "")</calculatedColumnFormula>
    </tableColumn>
    <tableColumn id="10" xr3:uid="{A3E8682A-C579-4CE7-8829-469964C683FB}" name="Window End" dataDxfId="37">
      <calculatedColumnFormula array="1">IFERROR(
    IF(ISBLANK(
        INDEX(#REF!, MATCH(1,
        (Home!$A$3 =#REF!) *
        (Tasks_Alphabetical[[#This Row],[Subject]] =#REF!) *
        (Tasks_Alphabetical[[#This Row],[Component]] =#REF!) *
        (Tasks_Alphabetical[[#This Row],[Component title]] =#REF!) *
        (Tasks_Alphabetical[[#This Row],[Task]] =#REF!), 0))),
        INDEX(#REF!, MATCH(1,
        (Home!$A$3 =#REF!) *
        (Tasks_Alphabetical[[#This Row],[Subject]] =#REF!) *
        (Tasks_Alphabetical[[#This Row],[Component]] =#REF!) *
        (Tasks_Alphabetical[[#This Row],[Component title]] =#REF!) *
        (Tasks_Alphabetical[[#This Row],[Task]] =#REF!), 0)),
        INDEX(#REF!, MATCH(1,
        (Home!$A$3 =#REF!) *
        (Tasks_Alphabetical[[#This Row],[Subject]] =#REF!) *
        (Tasks_Alphabetical[[#This Row],[Component]] =#REF!) *
        (Tasks_Alphabetical[[#This Row],[Component title]] =#REF!) *
        (Tasks_Alphabetical[[#This Row],[Task]] =#REF!), 0))), "")</calculatedColumnFormula>
    </tableColumn>
    <tableColumn id="11" xr3:uid="{B7A369A2-D1A3-4F7D-99ED-3C43EC5ED237}" name="Submission deadline" dataDxfId="36">
      <calculatedColumnFormula>IFERROR(WORKDAY(Tasks_Alphabetical[[#This Row],[Window End]],1),"")</calculatedColumnFormula>
    </tableColumn>
    <tableColumn id="12" xr3:uid="{5A628806-775C-9446-8315-6A261DA77188}" name="Week Number" dataDxfId="35">
      <calculatedColumnFormula>IFERROR(IF(ISBLANK(Tasks_Alphabetical[[#This Row],[Submission deadline]]), "", WEEKNUM(Tasks_Alphabetical[[#This Row],[Submission deadline]], 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2B9438-6E9D-4FD8-B08F-D5162A075E3F}" name="Exams_Alphabetical" displayName="Exams_Alphabetical" ref="A6:H18" totalsRowShown="0" headerRowDxfId="34" headerRowBorderDxfId="33" tableBorderDxfId="32" totalsRowBorderDxfId="31">
  <autoFilter ref="A6:H18" xr:uid="{8D2B9438-6E9D-4FD8-B08F-D5162A075E3F}"/>
  <tableColumns count="8">
    <tableColumn id="1" xr3:uid="{DD5A5789-0F30-4511-A1F5-D6F2BC474B34}" name="Subject" dataDxfId="30"/>
    <tableColumn id="2" xr3:uid="{94BA0AF5-5B10-46E1-96E9-233CA18E17DE}" name="Examination code" dataDxfId="29"/>
    <tableColumn id="3" xr3:uid="{CAA78174-04AE-4474-AEDA-7A4E8D155BE6}" name="Title" dataDxfId="28"/>
    <tableColumn id="4" xr3:uid="{A959E169-FA96-4A76-8CCD-6B06675B5BFC}" name="Component" dataDxfId="27"/>
    <tableColumn id="5" xr3:uid="{AAE4A59B-1501-4C8A-9C18-7786167F70FA}" name="Component title" dataDxfId="26"/>
    <tableColumn id="6" xr3:uid="{2B8CD529-A119-443D-B4B8-8E0BEC75259A}" name="Date" dataDxfId="25"/>
    <tableColumn id="7" xr3:uid="{DF6F328D-7B14-4A8B-BABB-97FBF6EC7B7B}" name="Time" dataDxfId="24"/>
    <tableColumn id="8" xr3:uid="{5F00D78C-61AC-4425-BDF1-834F44010B91}" name="Duration" dataDxfId="2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qualifications.pearson.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19/04/relationships/namedSheetView" Target="../namedSheetViews/namedSheetView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2976-21D5-4685-B1EF-21557D25071E}">
  <sheetPr codeName="Sheet5"/>
  <dimension ref="A1:B13"/>
  <sheetViews>
    <sheetView topLeftCell="A5" workbookViewId="0">
      <selection activeCell="A9" sqref="A9:B9"/>
    </sheetView>
  </sheetViews>
  <sheetFormatPr defaultColWidth="11.453125" defaultRowHeight="14.5" x14ac:dyDescent="0.35"/>
  <cols>
    <col min="1" max="1" width="40.26953125" customWidth="1"/>
    <col min="2" max="2" width="70" customWidth="1"/>
  </cols>
  <sheetData>
    <row r="1" spans="1:2" ht="23" x14ac:dyDescent="0.6">
      <c r="A1" s="80" t="s">
        <v>0</v>
      </c>
    </row>
    <row r="2" spans="1:2" ht="15.5" x14ac:dyDescent="0.35">
      <c r="A2" s="83" t="s">
        <v>1</v>
      </c>
      <c r="B2" s="79" t="s">
        <v>2</v>
      </c>
    </row>
    <row r="3" spans="1:2" ht="20.5" x14ac:dyDescent="0.35">
      <c r="A3" s="13" t="s">
        <v>3</v>
      </c>
      <c r="B3" s="79" t="s">
        <v>2</v>
      </c>
    </row>
    <row r="5" spans="1:2" ht="26" x14ac:dyDescent="0.7">
      <c r="A5" s="84" t="s">
        <v>4</v>
      </c>
    </row>
    <row r="6" spans="1:2" ht="16.5" x14ac:dyDescent="0.45">
      <c r="A6" s="81" t="s">
        <v>5</v>
      </c>
    </row>
    <row r="7" spans="1:2" x14ac:dyDescent="0.35">
      <c r="A7" s="82" t="s">
        <v>6</v>
      </c>
    </row>
    <row r="8" spans="1:2" x14ac:dyDescent="0.35">
      <c r="B8" s="79" t="s">
        <v>2</v>
      </c>
    </row>
    <row r="9" spans="1:2" ht="145.5" customHeight="1" x14ac:dyDescent="0.35">
      <c r="A9" s="129" t="s">
        <v>7</v>
      </c>
      <c r="B9" s="129"/>
    </row>
    <row r="10" spans="1:2" x14ac:dyDescent="0.35">
      <c r="B10" s="79" t="s">
        <v>2</v>
      </c>
    </row>
    <row r="11" spans="1:2" x14ac:dyDescent="0.35">
      <c r="B11" s="79" t="s">
        <v>2</v>
      </c>
    </row>
    <row r="12" spans="1:2" x14ac:dyDescent="0.35">
      <c r="B12" s="79"/>
    </row>
    <row r="13" spans="1:2" x14ac:dyDescent="0.35">
      <c r="B13" s="79"/>
    </row>
  </sheetData>
  <mergeCells count="1">
    <mergeCell ref="A9:B9"/>
  </mergeCells>
  <hyperlinks>
    <hyperlink ref="A7" r:id="rId1" xr:uid="{E6C97F2E-F137-46C5-9E79-41A002B99DE6}"/>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Enter Correct Assessment Series" promptTitle="Select Assessment Series" prompt="Select Assessment Series" xr:uid="{9896F841-C238-4B4D-AE8E-87ECF6B9CC56}">
          <x14:formula1>
            <xm:f>'Data Validation'!$F:$F</xm:f>
          </x14:formula1>
          <xm:sqref>A3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3E0-7F59-4500-8DAB-ACF770E43FC5}">
  <sheetPr codeName="Sheet7"/>
  <dimension ref="A1:N26"/>
  <sheetViews>
    <sheetView workbookViewId="0">
      <selection activeCell="C25" sqref="C25"/>
    </sheetView>
  </sheetViews>
  <sheetFormatPr defaultColWidth="8.81640625" defaultRowHeight="14.5" x14ac:dyDescent="0.35"/>
  <cols>
    <col min="1" max="1" width="69.7265625" style="35" customWidth="1"/>
    <col min="2" max="2" width="59.1796875" style="85" customWidth="1"/>
  </cols>
  <sheetData>
    <row r="1" spans="1:14" ht="20.5" x14ac:dyDescent="0.35">
      <c r="A1" s="88" t="s">
        <v>0</v>
      </c>
      <c r="B1" s="95"/>
      <c r="C1" s="79"/>
    </row>
    <row r="2" spans="1:14" ht="20.5" x14ac:dyDescent="0.55000000000000004">
      <c r="A2" s="89" t="s">
        <v>8</v>
      </c>
      <c r="B2" s="96"/>
      <c r="C2" s="86"/>
    </row>
    <row r="4" spans="1:14" s="6" customFormat="1" ht="23" x14ac:dyDescent="0.35">
      <c r="A4" s="87" t="s">
        <v>9</v>
      </c>
      <c r="B4" s="94" t="s">
        <v>2</v>
      </c>
      <c r="C4" s="3" t="s">
        <v>2</v>
      </c>
      <c r="D4" s="3" t="s">
        <v>2</v>
      </c>
      <c r="E4" s="3" t="s">
        <v>2</v>
      </c>
      <c r="F4" s="9" t="s">
        <v>2</v>
      </c>
      <c r="G4" s="41" t="s">
        <v>2</v>
      </c>
      <c r="H4" s="9" t="s">
        <v>2</v>
      </c>
      <c r="I4" s="45" t="s">
        <v>2</v>
      </c>
      <c r="J4" s="45" t="s">
        <v>2</v>
      </c>
      <c r="K4" s="49"/>
      <c r="L4" s="49"/>
      <c r="M4" s="4"/>
      <c r="N4" s="4"/>
    </row>
    <row r="6" spans="1:14" ht="23" x14ac:dyDescent="0.35">
      <c r="A6" s="99" t="s">
        <v>10</v>
      </c>
      <c r="B6" s="97" t="s">
        <v>11</v>
      </c>
    </row>
    <row r="7" spans="1:14" ht="39" x14ac:dyDescent="0.35">
      <c r="A7" s="90" t="s">
        <v>12</v>
      </c>
      <c r="B7" s="90" t="s">
        <v>13</v>
      </c>
    </row>
    <row r="8" spans="1:14" ht="71.25" customHeight="1" x14ac:dyDescent="0.35">
      <c r="A8" s="91" t="s">
        <v>14</v>
      </c>
      <c r="B8" s="90" t="s">
        <v>15</v>
      </c>
    </row>
    <row r="9" spans="1:14" ht="135" customHeight="1" x14ac:dyDescent="0.35">
      <c r="A9" s="91" t="s">
        <v>16</v>
      </c>
      <c r="B9" s="90" t="s">
        <v>17</v>
      </c>
    </row>
    <row r="10" spans="1:14" ht="39" x14ac:dyDescent="0.35">
      <c r="A10" s="90" t="s">
        <v>18</v>
      </c>
      <c r="B10" s="92"/>
    </row>
    <row r="11" spans="1:14" ht="52" x14ac:dyDescent="0.35">
      <c r="A11" s="90" t="s">
        <v>19</v>
      </c>
      <c r="B11" s="92"/>
    </row>
    <row r="12" spans="1:14" ht="26" x14ac:dyDescent="0.35">
      <c r="A12" s="90" t="s">
        <v>20</v>
      </c>
      <c r="B12" s="92"/>
    </row>
    <row r="13" spans="1:14" x14ac:dyDescent="0.35">
      <c r="A13" s="92"/>
      <c r="B13" s="92"/>
    </row>
    <row r="14" spans="1:14" x14ac:dyDescent="0.35">
      <c r="A14" s="92"/>
      <c r="B14" s="92"/>
    </row>
    <row r="15" spans="1:14" x14ac:dyDescent="0.35">
      <c r="A15" s="98" t="s">
        <v>21</v>
      </c>
      <c r="B15" s="92"/>
    </row>
    <row r="16" spans="1:14" x14ac:dyDescent="0.35">
      <c r="A16" s="98" t="s">
        <v>22</v>
      </c>
      <c r="B16" s="92"/>
    </row>
    <row r="17" spans="1:2" x14ac:dyDescent="0.35">
      <c r="A17" s="98" t="s">
        <v>23</v>
      </c>
      <c r="B17" s="92"/>
    </row>
    <row r="18" spans="1:2" x14ac:dyDescent="0.35">
      <c r="A18" s="98" t="s">
        <v>24</v>
      </c>
      <c r="B18" s="92"/>
    </row>
    <row r="19" spans="1:2" x14ac:dyDescent="0.35">
      <c r="A19" s="98" t="s">
        <v>25</v>
      </c>
      <c r="B19" s="92"/>
    </row>
    <row r="20" spans="1:2" x14ac:dyDescent="0.35">
      <c r="A20" s="98" t="s">
        <v>26</v>
      </c>
      <c r="B20" s="92"/>
    </row>
    <row r="21" spans="1:2" x14ac:dyDescent="0.35">
      <c r="A21" s="98" t="s">
        <v>2</v>
      </c>
      <c r="B21" s="92"/>
    </row>
    <row r="22" spans="1:2" x14ac:dyDescent="0.35">
      <c r="A22" s="93"/>
      <c r="B22" s="92"/>
    </row>
    <row r="23" spans="1:2" x14ac:dyDescent="0.35">
      <c r="A23" s="93"/>
      <c r="B23" s="92"/>
    </row>
    <row r="24" spans="1:2" x14ac:dyDescent="0.35">
      <c r="A24" s="93"/>
      <c r="B24" s="92"/>
    </row>
    <row r="25" spans="1:2" x14ac:dyDescent="0.35">
      <c r="A25" s="93"/>
      <c r="B25" s="128"/>
    </row>
    <row r="26" spans="1:2" x14ac:dyDescent="0.35">
      <c r="A26" s="93"/>
      <c r="B26" s="1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34"/>
  <sheetViews>
    <sheetView topLeftCell="A5" zoomScale="80" zoomScaleNormal="80" workbookViewId="0">
      <selection activeCell="C22" sqref="C22"/>
    </sheetView>
  </sheetViews>
  <sheetFormatPr defaultColWidth="14.1796875" defaultRowHeight="14.5" x14ac:dyDescent="0.35"/>
  <cols>
    <col min="1" max="1" width="30.7265625" style="11" customWidth="1"/>
    <col min="2" max="2" width="23" style="11" customWidth="1"/>
    <col min="3" max="3" width="53.7265625" style="6" customWidth="1"/>
    <col min="4" max="4" width="26.26953125" style="6" customWidth="1"/>
    <col min="5" max="5" width="56.81640625" style="11" customWidth="1"/>
    <col min="6" max="6" width="12.453125" style="11" customWidth="1"/>
    <col min="7" max="7" width="32.7265625" style="43" customWidth="1"/>
    <col min="8" max="8" width="21.1796875" style="11" customWidth="1"/>
    <col min="9" max="9" width="30.1796875" style="47" customWidth="1"/>
    <col min="10" max="10" width="31" style="47" customWidth="1"/>
    <col min="11" max="11" width="22.81640625" style="50" customWidth="1"/>
    <col min="12" max="12" width="17.1796875" style="11" customWidth="1"/>
    <col min="13" max="16384" width="14.1796875" style="6"/>
  </cols>
  <sheetData>
    <row r="1" spans="1:14" ht="20.5" x14ac:dyDescent="0.35">
      <c r="A1" s="12" t="s">
        <v>0</v>
      </c>
      <c r="B1" s="16"/>
      <c r="C1" s="2"/>
      <c r="D1" s="2"/>
      <c r="E1" s="2"/>
      <c r="F1" s="8"/>
      <c r="G1" s="40"/>
      <c r="H1" s="10"/>
      <c r="I1" s="44"/>
      <c r="J1" s="44"/>
      <c r="K1" s="48"/>
      <c r="L1" s="10"/>
      <c r="M1" s="4"/>
      <c r="N1" s="4"/>
    </row>
    <row r="2" spans="1:14" ht="20.5" x14ac:dyDescent="0.35">
      <c r="A2" s="13" t="s">
        <v>8</v>
      </c>
      <c r="B2" s="19"/>
      <c r="C2" s="13"/>
      <c r="D2" s="2"/>
      <c r="E2" s="2"/>
      <c r="F2" s="8"/>
      <c r="G2" s="40"/>
      <c r="H2" s="10"/>
      <c r="I2" s="44"/>
      <c r="J2" s="44"/>
      <c r="K2" s="48"/>
      <c r="L2" s="10"/>
      <c r="M2" s="4"/>
      <c r="N2" s="4"/>
    </row>
    <row r="3" spans="1:14" ht="20.5" x14ac:dyDescent="0.35">
      <c r="A3" s="13" t="str">
        <f>Home!$A$3</f>
        <v>Summer 2025</v>
      </c>
      <c r="B3" s="19"/>
      <c r="C3" s="13"/>
      <c r="D3" s="2"/>
      <c r="E3" s="2"/>
      <c r="F3" s="8"/>
      <c r="G3" s="40"/>
      <c r="H3" s="10"/>
      <c r="I3" s="44"/>
      <c r="J3" s="44"/>
      <c r="K3" s="48"/>
      <c r="L3" s="10"/>
      <c r="M3" s="4"/>
      <c r="N3" s="4"/>
    </row>
    <row r="4" spans="1:14" ht="23" x14ac:dyDescent="0.35">
      <c r="A4" s="14" t="s">
        <v>27</v>
      </c>
      <c r="B4" s="9" t="s">
        <v>2</v>
      </c>
      <c r="C4" s="3" t="s">
        <v>2</v>
      </c>
      <c r="D4" s="3" t="s">
        <v>2</v>
      </c>
      <c r="E4" s="3" t="s">
        <v>2</v>
      </c>
      <c r="F4" s="9" t="s">
        <v>2</v>
      </c>
      <c r="G4" s="41" t="s">
        <v>2</v>
      </c>
      <c r="H4" s="9" t="s">
        <v>2</v>
      </c>
      <c r="I4" s="45" t="s">
        <v>2</v>
      </c>
      <c r="J4" s="45" t="s">
        <v>2</v>
      </c>
      <c r="K4" s="49"/>
      <c r="L4" s="49"/>
      <c r="M4" s="4"/>
      <c r="N4" s="4"/>
    </row>
    <row r="5" spans="1:14" ht="16.5" x14ac:dyDescent="0.35">
      <c r="A5" s="4"/>
      <c r="B5" s="10"/>
      <c r="C5" s="4"/>
      <c r="D5" s="4"/>
      <c r="E5" s="4"/>
      <c r="F5" s="10"/>
      <c r="G5" s="40"/>
      <c r="H5" s="10"/>
      <c r="I5" s="44"/>
      <c r="J5" s="44"/>
      <c r="K5" s="48"/>
      <c r="L5" s="52"/>
      <c r="M5" s="4"/>
      <c r="N5" s="4"/>
    </row>
    <row r="6" spans="1:14" s="31" customFormat="1" ht="18" x14ac:dyDescent="0.35">
      <c r="A6" s="25" t="s">
        <v>28</v>
      </c>
      <c r="B6" s="26" t="s">
        <v>29</v>
      </c>
      <c r="C6" s="27" t="s">
        <v>30</v>
      </c>
      <c r="D6" s="28" t="s">
        <v>31</v>
      </c>
      <c r="E6" s="28" t="s">
        <v>32</v>
      </c>
      <c r="F6" s="29" t="s">
        <v>33</v>
      </c>
      <c r="G6" s="42" t="s">
        <v>34</v>
      </c>
      <c r="H6" s="26" t="s">
        <v>35</v>
      </c>
      <c r="I6" s="46" t="s">
        <v>36</v>
      </c>
      <c r="J6" s="46" t="s">
        <v>37</v>
      </c>
      <c r="K6" s="51" t="s">
        <v>38</v>
      </c>
      <c r="L6" s="53" t="s">
        <v>39</v>
      </c>
      <c r="M6" s="30"/>
      <c r="N6" s="30"/>
    </row>
    <row r="7" spans="1:14" s="31" customFormat="1" ht="18" x14ac:dyDescent="0.35">
      <c r="A7" s="69" t="s">
        <v>40</v>
      </c>
      <c r="B7" s="17">
        <v>19562</v>
      </c>
      <c r="C7" s="15" t="s">
        <v>41</v>
      </c>
      <c r="D7" s="5" t="s">
        <v>42</v>
      </c>
      <c r="E7" s="5" t="s">
        <v>43</v>
      </c>
      <c r="F7" s="73" t="s">
        <v>44</v>
      </c>
      <c r="G7" s="110">
        <v>45740</v>
      </c>
      <c r="H7" s="17" t="s">
        <v>44</v>
      </c>
      <c r="I7" s="70">
        <v>45740</v>
      </c>
      <c r="J7" s="70">
        <v>45744</v>
      </c>
      <c r="K7" s="100">
        <f>IFERROR(WORKDAY(Tasks_Alphabetical[[#This Row],[Window End]],1),"")</f>
        <v>45747</v>
      </c>
      <c r="L7" s="72">
        <f>IFERROR(IF(ISBLANK(Tasks_Alphabetical[[#This Row],[Submission deadline]]), "", WEEKNUM(Tasks_Alphabetical[[#This Row],[Submission deadline]], 2)),"")</f>
        <v>14</v>
      </c>
      <c r="M7" s="30"/>
      <c r="N7" s="30"/>
    </row>
    <row r="8" spans="1:14" x14ac:dyDescent="0.35">
      <c r="A8" s="69" t="s">
        <v>40</v>
      </c>
      <c r="B8" s="17">
        <v>19562</v>
      </c>
      <c r="C8" s="15" t="s">
        <v>45</v>
      </c>
      <c r="D8" s="5" t="s">
        <v>42</v>
      </c>
      <c r="E8" s="5" t="s">
        <v>43</v>
      </c>
      <c r="F8" s="17" t="s">
        <v>46</v>
      </c>
      <c r="G8" s="110">
        <v>45747</v>
      </c>
      <c r="H8" s="17" t="s">
        <v>47</v>
      </c>
      <c r="I8" s="70">
        <v>45747</v>
      </c>
      <c r="J8" s="70">
        <v>45747</v>
      </c>
      <c r="K8" s="71">
        <f>IFERROR(WORKDAY(Tasks_Alphabetical[[#This Row],[Window End]],1),"")</f>
        <v>45748</v>
      </c>
      <c r="L8" s="72">
        <f>IFERROR(IF(ISBLANK(Tasks_Alphabetical[[#This Row],[Submission deadline]]), "", WEEKNUM(Tasks_Alphabetical[[#This Row],[Submission deadline]], 2)),"")</f>
        <v>14</v>
      </c>
      <c r="M8" s="1"/>
      <c r="N8" s="1"/>
    </row>
    <row r="9" spans="1:14" x14ac:dyDescent="0.35">
      <c r="A9" s="69" t="s">
        <v>40</v>
      </c>
      <c r="B9" s="17">
        <v>19562</v>
      </c>
      <c r="C9" s="15" t="s">
        <v>48</v>
      </c>
      <c r="D9" s="5" t="s">
        <v>42</v>
      </c>
      <c r="E9" s="5" t="s">
        <v>43</v>
      </c>
      <c r="F9" s="73">
        <v>2</v>
      </c>
      <c r="G9" s="110">
        <v>45749</v>
      </c>
      <c r="H9" s="17" t="s">
        <v>49</v>
      </c>
      <c r="I9" s="70">
        <v>45749</v>
      </c>
      <c r="J9" s="70">
        <v>45749</v>
      </c>
      <c r="K9" s="71">
        <f>IFERROR(WORKDAY(Tasks_Alphabetical[[#This Row],[Window End]],1),"")</f>
        <v>45750</v>
      </c>
      <c r="L9" s="72">
        <f>IFERROR(IF(ISBLANK(Tasks_Alphabetical[[#This Row],[Submission deadline]]), "", WEEKNUM(Tasks_Alphabetical[[#This Row],[Submission deadline]], 2)),"")</f>
        <v>14</v>
      </c>
      <c r="M9" s="1"/>
      <c r="N9" s="1"/>
    </row>
    <row r="10" spans="1:14" x14ac:dyDescent="0.35">
      <c r="A10" s="69" t="s">
        <v>40</v>
      </c>
      <c r="B10" s="17">
        <v>19562</v>
      </c>
      <c r="C10" s="15" t="s">
        <v>50</v>
      </c>
      <c r="D10" s="5" t="s">
        <v>42</v>
      </c>
      <c r="E10" s="5" t="s">
        <v>43</v>
      </c>
      <c r="F10" s="73">
        <v>3</v>
      </c>
      <c r="G10" s="110">
        <v>45751</v>
      </c>
      <c r="H10" s="17" t="s">
        <v>51</v>
      </c>
      <c r="I10" s="70">
        <v>45751</v>
      </c>
      <c r="J10" s="70">
        <v>45751</v>
      </c>
      <c r="K10" s="71">
        <f>IFERROR(WORKDAY(Tasks_Alphabetical[[#This Row],[Window End]],1),"")</f>
        <v>45754</v>
      </c>
      <c r="L10" s="72">
        <f>IFERROR(IF(ISBLANK(Tasks_Alphabetical[[#This Row],[Submission deadline]]), "", WEEKNUM(Tasks_Alphabetical[[#This Row],[Submission deadline]], 2)),"")</f>
        <v>15</v>
      </c>
      <c r="M10" s="1"/>
      <c r="N10" s="1"/>
    </row>
    <row r="11" spans="1:14" x14ac:dyDescent="0.35">
      <c r="A11" s="69" t="s">
        <v>40</v>
      </c>
      <c r="B11" s="17">
        <v>19562</v>
      </c>
      <c r="C11" s="15" t="s">
        <v>52</v>
      </c>
      <c r="D11" s="5" t="s">
        <v>42</v>
      </c>
      <c r="E11" s="5" t="s">
        <v>43</v>
      </c>
      <c r="F11" s="73">
        <v>4</v>
      </c>
      <c r="G11" s="110">
        <v>45770</v>
      </c>
      <c r="H11" s="17" t="s">
        <v>47</v>
      </c>
      <c r="I11" s="70">
        <v>45770</v>
      </c>
      <c r="J11" s="70">
        <v>45770</v>
      </c>
      <c r="K11" s="71">
        <f>IFERROR(WORKDAY(Tasks_Alphabetical[[#This Row],[Window End]],1),"")</f>
        <v>45771</v>
      </c>
      <c r="L11" s="72">
        <f>IFERROR(IF(ISBLANK(Tasks_Alphabetical[[#This Row],[Submission deadline]]), "", WEEKNUM(Tasks_Alphabetical[[#This Row],[Submission deadline]], 2)),"")</f>
        <v>17</v>
      </c>
      <c r="M11" s="1"/>
      <c r="N11" s="1"/>
    </row>
    <row r="12" spans="1:14" x14ac:dyDescent="0.35">
      <c r="A12" s="69" t="s">
        <v>40</v>
      </c>
      <c r="B12" s="17">
        <v>19562</v>
      </c>
      <c r="C12" s="15" t="s">
        <v>53</v>
      </c>
      <c r="D12" s="5" t="s">
        <v>42</v>
      </c>
      <c r="E12" s="5" t="s">
        <v>43</v>
      </c>
      <c r="F12" s="73" t="s">
        <v>44</v>
      </c>
      <c r="G12" s="110">
        <v>45747</v>
      </c>
      <c r="H12" s="17" t="s">
        <v>44</v>
      </c>
      <c r="I12" s="70">
        <v>45747</v>
      </c>
      <c r="J12" s="70">
        <v>45751</v>
      </c>
      <c r="K12" s="100">
        <f>IFERROR(WORKDAY(Tasks_Alphabetical[[#This Row],[Window End]],1),"")</f>
        <v>45754</v>
      </c>
      <c r="L12" s="72">
        <f>IFERROR(IF(ISBLANK(Tasks_Alphabetical[[#This Row],[Submission deadline]]), "", WEEKNUM(Tasks_Alphabetical[[#This Row],[Submission deadline]], 2)),"")</f>
        <v>15</v>
      </c>
      <c r="M12" s="1"/>
      <c r="N12" s="1"/>
    </row>
    <row r="13" spans="1:14" x14ac:dyDescent="0.35">
      <c r="A13" s="69" t="s">
        <v>40</v>
      </c>
      <c r="B13" s="17">
        <v>19562</v>
      </c>
      <c r="C13" s="15" t="s">
        <v>54</v>
      </c>
      <c r="D13" s="5" t="s">
        <v>42</v>
      </c>
      <c r="E13" s="5" t="s">
        <v>43</v>
      </c>
      <c r="F13" s="73">
        <v>5</v>
      </c>
      <c r="G13" s="110">
        <v>45772</v>
      </c>
      <c r="H13" s="17" t="s">
        <v>51</v>
      </c>
      <c r="I13" s="70">
        <v>45772</v>
      </c>
      <c r="J13" s="70">
        <v>45772</v>
      </c>
      <c r="K13" s="71">
        <f>IFERROR(WORKDAY(Tasks_Alphabetical[[#This Row],[Window End]],1),"")</f>
        <v>45775</v>
      </c>
      <c r="L13" s="72">
        <f>IFERROR(IF(ISBLANK(Tasks_Alphabetical[[#This Row],[Submission deadline]]), "", WEEKNUM(Tasks_Alphabetical[[#This Row],[Submission deadline]], 2)),"")</f>
        <v>18</v>
      </c>
      <c r="M13" s="1"/>
      <c r="N13" s="1"/>
    </row>
    <row r="14" spans="1:14" x14ac:dyDescent="0.35">
      <c r="A14" s="69" t="s">
        <v>40</v>
      </c>
      <c r="B14" s="17">
        <v>19562</v>
      </c>
      <c r="C14" s="15" t="s">
        <v>55</v>
      </c>
      <c r="D14" s="5" t="s">
        <v>42</v>
      </c>
      <c r="E14" s="5" t="s">
        <v>43</v>
      </c>
      <c r="F14" s="73">
        <v>6</v>
      </c>
      <c r="G14" s="110">
        <v>45775</v>
      </c>
      <c r="H14" s="17" t="s">
        <v>51</v>
      </c>
      <c r="I14" s="70">
        <v>45775</v>
      </c>
      <c r="J14" s="70">
        <v>45776</v>
      </c>
      <c r="K14" s="71">
        <f>IFERROR(WORKDAY(Tasks_Alphabetical[[#This Row],[Window End]],1),"")</f>
        <v>45777</v>
      </c>
      <c r="L14" s="72">
        <f>IFERROR(IF(ISBLANK(Tasks_Alphabetical[[#This Row],[Submission deadline]]), "", WEEKNUM(Tasks_Alphabetical[[#This Row],[Submission deadline]], 2)),"")</f>
        <v>18</v>
      </c>
      <c r="M14" s="1"/>
      <c r="N14" s="1"/>
    </row>
    <row r="15" spans="1:14" x14ac:dyDescent="0.35">
      <c r="A15" s="69" t="s">
        <v>40</v>
      </c>
      <c r="B15" s="17">
        <v>19562</v>
      </c>
      <c r="C15" s="15" t="s">
        <v>56</v>
      </c>
      <c r="D15" s="5" t="s">
        <v>42</v>
      </c>
      <c r="E15" s="5" t="s">
        <v>43</v>
      </c>
      <c r="F15" s="73">
        <v>7</v>
      </c>
      <c r="G15" s="110">
        <v>45777</v>
      </c>
      <c r="H15" s="17" t="s">
        <v>57</v>
      </c>
      <c r="I15" s="70">
        <v>45777</v>
      </c>
      <c r="J15" s="70">
        <v>45777</v>
      </c>
      <c r="K15" s="71">
        <f>IFERROR(WORKDAY(Tasks_Alphabetical[[#This Row],[Window End]],1),"")</f>
        <v>45778</v>
      </c>
      <c r="L15" s="72">
        <f>IFERROR(IF(ISBLANK(Tasks_Alphabetical[[#This Row],[Submission deadline]]), "", WEEKNUM(Tasks_Alphabetical[[#This Row],[Submission deadline]], 2)),"")</f>
        <v>18</v>
      </c>
      <c r="M15" s="1"/>
      <c r="N15" s="1"/>
    </row>
    <row r="16" spans="1:14" x14ac:dyDescent="0.35">
      <c r="A16" s="69" t="s">
        <v>40</v>
      </c>
      <c r="B16" s="17">
        <v>19562</v>
      </c>
      <c r="C16" s="15" t="s">
        <v>58</v>
      </c>
      <c r="D16" s="5" t="s">
        <v>42</v>
      </c>
      <c r="E16" s="5" t="s">
        <v>43</v>
      </c>
      <c r="F16" s="73" t="s">
        <v>59</v>
      </c>
      <c r="G16" s="110">
        <v>45779</v>
      </c>
      <c r="H16" s="17" t="s">
        <v>51</v>
      </c>
      <c r="I16" s="70">
        <v>45779</v>
      </c>
      <c r="J16" s="70">
        <v>45779</v>
      </c>
      <c r="K16" s="71">
        <v>45783</v>
      </c>
      <c r="L16" s="72">
        <f>IFERROR(IF(ISBLANK(Tasks_Alphabetical[[#This Row],[Submission deadline]]), "", WEEKNUM(Tasks_Alphabetical[[#This Row],[Submission deadline]], 2)),"")</f>
        <v>19</v>
      </c>
      <c r="M16" s="1"/>
      <c r="N16" s="1"/>
    </row>
    <row r="17" spans="1:14" x14ac:dyDescent="0.35">
      <c r="A17" s="69" t="s">
        <v>40</v>
      </c>
      <c r="B17" s="17">
        <v>19562</v>
      </c>
      <c r="C17" s="15" t="s">
        <v>60</v>
      </c>
      <c r="D17" s="5" t="s">
        <v>42</v>
      </c>
      <c r="E17" s="5" t="s">
        <v>43</v>
      </c>
      <c r="F17" s="17" t="s">
        <v>61</v>
      </c>
      <c r="G17" s="110">
        <v>45784</v>
      </c>
      <c r="H17" s="17" t="s">
        <v>62</v>
      </c>
      <c r="I17" s="70">
        <v>45784</v>
      </c>
      <c r="J17" s="70">
        <v>45784</v>
      </c>
      <c r="K17" s="71">
        <f>IFERROR(WORKDAY(Tasks_Alphabetical[[#This Row],[Window End]],1),"")</f>
        <v>45785</v>
      </c>
      <c r="L17" s="72">
        <f>IFERROR(IF(ISBLANK(Tasks_Alphabetical[[#This Row],[Submission deadline]]), "", WEEKNUM(Tasks_Alphabetical[[#This Row],[Submission deadline]], 2)),"")</f>
        <v>19</v>
      </c>
      <c r="M17" s="1"/>
      <c r="N17" s="1"/>
    </row>
    <row r="18" spans="1:14" x14ac:dyDescent="0.35">
      <c r="A18" s="69" t="s">
        <v>40</v>
      </c>
      <c r="B18" s="17">
        <v>19562</v>
      </c>
      <c r="C18" s="15" t="s">
        <v>63</v>
      </c>
      <c r="D18" s="5" t="s">
        <v>42</v>
      </c>
      <c r="E18" s="5" t="s">
        <v>43</v>
      </c>
      <c r="F18" s="73" t="s">
        <v>64</v>
      </c>
      <c r="G18" s="110">
        <v>45786</v>
      </c>
      <c r="H18" s="17" t="s">
        <v>65</v>
      </c>
      <c r="I18" s="70">
        <v>45786</v>
      </c>
      <c r="J18" s="70">
        <v>45786</v>
      </c>
      <c r="K18" s="71">
        <f>IFERROR(WORKDAY(Tasks_Alphabetical[[#This Row],[Window End]],1),"")</f>
        <v>45789</v>
      </c>
      <c r="L18" s="72">
        <f>IFERROR(IF(ISBLANK(Tasks_Alphabetical[[#This Row],[Submission deadline]]), "", WEEKNUM(Tasks_Alphabetical[[#This Row],[Submission deadline]], 2)),"")</f>
        <v>20</v>
      </c>
      <c r="M18" s="1"/>
      <c r="N18" s="1"/>
    </row>
    <row r="19" spans="1:14" x14ac:dyDescent="0.35">
      <c r="A19" s="69" t="s">
        <v>40</v>
      </c>
      <c r="B19" s="17">
        <v>19561</v>
      </c>
      <c r="C19" s="15" t="s">
        <v>66</v>
      </c>
      <c r="D19" s="5" t="s">
        <v>67</v>
      </c>
      <c r="E19" s="5" t="s">
        <v>68</v>
      </c>
      <c r="F19" s="73" t="s">
        <v>44</v>
      </c>
      <c r="G19" s="110">
        <v>45790</v>
      </c>
      <c r="H19" s="17" t="s">
        <v>44</v>
      </c>
      <c r="I19" s="118">
        <v>45790</v>
      </c>
      <c r="J19" s="118">
        <v>45791</v>
      </c>
      <c r="K19" s="71">
        <f>IFERROR(WORKDAY(Tasks_Alphabetical[[#This Row],[Window End]],1),"")</f>
        <v>45792</v>
      </c>
      <c r="L19" s="72">
        <f>IFERROR(IF(ISBLANK(Tasks_Alphabetical[[#This Row],[Submission deadline]]), "", WEEKNUM(Tasks_Alphabetical[[#This Row],[Submission deadline]], 2)),"")</f>
        <v>20</v>
      </c>
      <c r="M19" s="18"/>
      <c r="N19" s="1"/>
    </row>
    <row r="20" spans="1:14" x14ac:dyDescent="0.35">
      <c r="A20" s="69" t="s">
        <v>40</v>
      </c>
      <c r="B20" s="17">
        <v>19561</v>
      </c>
      <c r="C20" s="15" t="s">
        <v>69</v>
      </c>
      <c r="D20" s="5" t="s">
        <v>67</v>
      </c>
      <c r="E20" s="5" t="s">
        <v>68</v>
      </c>
      <c r="F20" s="73">
        <v>1</v>
      </c>
      <c r="G20" s="110">
        <v>45792</v>
      </c>
      <c r="H20" s="17" t="s">
        <v>70</v>
      </c>
      <c r="I20" s="118">
        <v>45792</v>
      </c>
      <c r="J20" s="118">
        <v>45792</v>
      </c>
      <c r="K20" s="71">
        <f>IFERROR(WORKDAY(Tasks_Alphabetical[[#This Row],[Window End]],1),"")</f>
        <v>45793</v>
      </c>
      <c r="L20" s="72">
        <f>IFERROR(IF(ISBLANK(Tasks_Alphabetical[[#This Row],[Submission deadline]]), "", WEEKNUM(Tasks_Alphabetical[[#This Row],[Submission deadline]], 2)),"")</f>
        <v>20</v>
      </c>
      <c r="M20" s="18"/>
      <c r="N20" s="1"/>
    </row>
    <row r="21" spans="1:14" x14ac:dyDescent="0.35">
      <c r="A21" s="69" t="s">
        <v>40</v>
      </c>
      <c r="B21" s="17">
        <v>19561</v>
      </c>
      <c r="C21" s="15" t="s">
        <v>71</v>
      </c>
      <c r="D21" s="5" t="s">
        <v>67</v>
      </c>
      <c r="E21" s="5" t="s">
        <v>68</v>
      </c>
      <c r="F21" s="17" t="s">
        <v>72</v>
      </c>
      <c r="G21" s="110">
        <v>45796</v>
      </c>
      <c r="H21" s="17" t="s">
        <v>73</v>
      </c>
      <c r="I21" s="118">
        <v>45796</v>
      </c>
      <c r="J21" s="118">
        <v>45796</v>
      </c>
      <c r="K21" s="71">
        <f>IFERROR(WORKDAY(Tasks_Alphabetical[[#This Row],[Window End]],1),"")</f>
        <v>45797</v>
      </c>
      <c r="L21" s="72">
        <f>IFERROR(IF(ISBLANK(Tasks_Alphabetical[[#This Row],[Submission deadline]]), "", WEEKNUM(Tasks_Alphabetical[[#This Row],[Submission deadline]], 2)),"")</f>
        <v>21</v>
      </c>
      <c r="M21" s="18"/>
      <c r="N21" s="1"/>
    </row>
    <row r="22" spans="1:14" x14ac:dyDescent="0.35">
      <c r="A22" s="69" t="s">
        <v>40</v>
      </c>
      <c r="B22" s="17">
        <v>19561</v>
      </c>
      <c r="C22" s="15" t="s">
        <v>74</v>
      </c>
      <c r="D22" s="5" t="s">
        <v>67</v>
      </c>
      <c r="E22" s="5" t="s">
        <v>68</v>
      </c>
      <c r="F22" s="73" t="s">
        <v>75</v>
      </c>
      <c r="G22" s="110">
        <v>45796</v>
      </c>
      <c r="H22" s="17" t="s">
        <v>76</v>
      </c>
      <c r="I22" s="118">
        <v>45796</v>
      </c>
      <c r="J22" s="118">
        <v>45796</v>
      </c>
      <c r="K22" s="71">
        <f>IFERROR(WORKDAY(Tasks_Alphabetical[[#This Row],[Window End]],1),"")</f>
        <v>45797</v>
      </c>
      <c r="L22" s="72">
        <f>IFERROR(IF(ISBLANK(Tasks_Alphabetical[[#This Row],[Submission deadline]]), "", WEEKNUM(Tasks_Alphabetical[[#This Row],[Submission deadline]], 2)),"")</f>
        <v>21</v>
      </c>
      <c r="M22" s="18"/>
      <c r="N22" s="1"/>
    </row>
    <row r="23" spans="1:14" x14ac:dyDescent="0.35">
      <c r="A23" s="69" t="s">
        <v>40</v>
      </c>
      <c r="B23" s="17">
        <v>19561</v>
      </c>
      <c r="C23" s="15" t="s">
        <v>77</v>
      </c>
      <c r="D23" s="5" t="s">
        <v>67</v>
      </c>
      <c r="E23" s="5" t="s">
        <v>68</v>
      </c>
      <c r="F23" s="73" t="s">
        <v>78</v>
      </c>
      <c r="G23" s="110">
        <v>45797</v>
      </c>
      <c r="H23" s="17" t="s">
        <v>79</v>
      </c>
      <c r="I23" s="118">
        <v>45797</v>
      </c>
      <c r="J23" s="118">
        <v>45811</v>
      </c>
      <c r="K23" s="71">
        <f>IFERROR(WORKDAY(Tasks_Alphabetical[[#This Row],[Window End]],1),"")</f>
        <v>45812</v>
      </c>
      <c r="L23" s="72">
        <f>IFERROR(IF(ISBLANK(Tasks_Alphabetical[[#This Row],[Submission deadline]]), "", WEEKNUM(Tasks_Alphabetical[[#This Row],[Submission deadline]], 2)),"")</f>
        <v>23</v>
      </c>
      <c r="M23" s="18"/>
      <c r="N23" s="1"/>
    </row>
    <row r="24" spans="1:14" x14ac:dyDescent="0.35">
      <c r="A24" s="69" t="s">
        <v>40</v>
      </c>
      <c r="B24" s="17">
        <v>19561</v>
      </c>
      <c r="C24" s="15" t="s">
        <v>80</v>
      </c>
      <c r="D24" s="5" t="s">
        <v>67</v>
      </c>
      <c r="E24" s="5" t="s">
        <v>68</v>
      </c>
      <c r="F24" s="73">
        <v>3</v>
      </c>
      <c r="G24" s="110">
        <v>45798</v>
      </c>
      <c r="H24" s="17" t="s">
        <v>81</v>
      </c>
      <c r="I24" s="118">
        <v>45798</v>
      </c>
      <c r="J24" s="118">
        <v>45798</v>
      </c>
      <c r="K24" s="100">
        <f>IFERROR(WORKDAY(Tasks_Alphabetical[[#This Row],[Window End]],1),"")</f>
        <v>45799</v>
      </c>
      <c r="L24" s="72">
        <f>IFERROR(IF(ISBLANK(Tasks_Alphabetical[[#This Row],[Submission deadline]]), "", WEEKNUM(Tasks_Alphabetical[[#This Row],[Submission deadline]], 2)),"")</f>
        <v>21</v>
      </c>
      <c r="M24" s="18"/>
      <c r="N24" s="1"/>
    </row>
    <row r="25" spans="1:14" x14ac:dyDescent="0.35">
      <c r="A25" s="69" t="s">
        <v>40</v>
      </c>
      <c r="B25" s="17">
        <v>19561</v>
      </c>
      <c r="C25" s="15" t="s">
        <v>82</v>
      </c>
      <c r="D25" s="5" t="s">
        <v>67</v>
      </c>
      <c r="E25" s="5" t="s">
        <v>68</v>
      </c>
      <c r="F25" s="73">
        <v>4</v>
      </c>
      <c r="G25" s="110">
        <v>45800</v>
      </c>
      <c r="H25" s="17" t="s">
        <v>76</v>
      </c>
      <c r="I25" s="118">
        <v>45800</v>
      </c>
      <c r="J25" s="118">
        <v>45800</v>
      </c>
      <c r="K25" s="71">
        <v>45804</v>
      </c>
      <c r="L25" s="72">
        <f>IFERROR(IF(ISBLANK(Tasks_Alphabetical[[#This Row],[Submission deadline]]), "", WEEKNUM(Tasks_Alphabetical[[#This Row],[Submission deadline]], 2)),"")</f>
        <v>22</v>
      </c>
      <c r="M25" s="18"/>
      <c r="N25" s="1"/>
    </row>
    <row r="26" spans="1:14" x14ac:dyDescent="0.35">
      <c r="A26" s="69" t="s">
        <v>40</v>
      </c>
      <c r="B26" s="17">
        <v>19561</v>
      </c>
      <c r="C26" s="15" t="s">
        <v>83</v>
      </c>
      <c r="D26" s="5" t="s">
        <v>67</v>
      </c>
      <c r="E26" s="5" t="s">
        <v>68</v>
      </c>
      <c r="F26" s="73">
        <v>5</v>
      </c>
      <c r="G26" s="110">
        <v>45810</v>
      </c>
      <c r="H26" s="17" t="s">
        <v>65</v>
      </c>
      <c r="I26" s="118">
        <v>45810</v>
      </c>
      <c r="J26" s="118">
        <v>45810</v>
      </c>
      <c r="K26" s="71">
        <f>IFERROR(WORKDAY(Tasks_Alphabetical[[#This Row],[Window End]],1),"")</f>
        <v>45811</v>
      </c>
      <c r="L26" s="72">
        <f>IFERROR(IF(ISBLANK(Tasks_Alphabetical[[#This Row],[Submission deadline]]), "", WEEKNUM(Tasks_Alphabetical[[#This Row],[Submission deadline]], 2)),"")</f>
        <v>23</v>
      </c>
      <c r="M26" s="18"/>
      <c r="N26" s="1"/>
    </row>
    <row r="27" spans="1:14" x14ac:dyDescent="0.35">
      <c r="A27" s="69" t="s">
        <v>84</v>
      </c>
      <c r="B27" s="17">
        <v>19573</v>
      </c>
      <c r="C27" s="15" t="s">
        <v>85</v>
      </c>
      <c r="D27" s="5" t="s">
        <v>67</v>
      </c>
      <c r="E27" s="5" t="s">
        <v>86</v>
      </c>
      <c r="F27" s="73" t="s">
        <v>87</v>
      </c>
      <c r="G27" s="111">
        <v>45784</v>
      </c>
      <c r="H27" s="17" t="s">
        <v>88</v>
      </c>
      <c r="I27" s="70">
        <v>45784</v>
      </c>
      <c r="J27" s="70">
        <v>45800</v>
      </c>
      <c r="K27" s="71">
        <v>45804</v>
      </c>
      <c r="L27" s="72">
        <f>IFERROR(IF(ISBLANK(Tasks_Alphabetical[[#This Row],[Submission deadline]]), "", WEEKNUM(Tasks_Alphabetical[[#This Row],[Submission deadline]], 2)),"")</f>
        <v>22</v>
      </c>
      <c r="M27" s="18"/>
      <c r="N27" s="1"/>
    </row>
    <row r="28" spans="1:14" x14ac:dyDescent="0.35">
      <c r="A28" s="69" t="s">
        <v>84</v>
      </c>
      <c r="B28" s="17">
        <v>19575</v>
      </c>
      <c r="C28" s="15" t="s">
        <v>85</v>
      </c>
      <c r="D28" s="5" t="s">
        <v>67</v>
      </c>
      <c r="E28" s="5" t="s">
        <v>89</v>
      </c>
      <c r="F28" s="73" t="s">
        <v>87</v>
      </c>
      <c r="G28" s="111">
        <v>45784</v>
      </c>
      <c r="H28" s="17" t="s">
        <v>88</v>
      </c>
      <c r="I28" s="70">
        <v>45784</v>
      </c>
      <c r="J28" s="70">
        <v>45800</v>
      </c>
      <c r="K28" s="71">
        <v>45804</v>
      </c>
      <c r="L28" s="72">
        <f>IFERROR(IF(ISBLANK(Tasks_Alphabetical[[#This Row],[Submission deadline]]), "", WEEKNUM(Tasks_Alphabetical[[#This Row],[Submission deadline]], 2)),"")</f>
        <v>22</v>
      </c>
      <c r="M28" s="18"/>
      <c r="N28" s="1"/>
    </row>
    <row r="29" spans="1:14" x14ac:dyDescent="0.35">
      <c r="A29" s="69" t="s">
        <v>84</v>
      </c>
      <c r="B29" s="17">
        <v>19576</v>
      </c>
      <c r="C29" s="15" t="s">
        <v>85</v>
      </c>
      <c r="D29" s="5" t="s">
        <v>67</v>
      </c>
      <c r="E29" s="5" t="s">
        <v>90</v>
      </c>
      <c r="F29" s="73" t="s">
        <v>87</v>
      </c>
      <c r="G29" s="111">
        <v>45784</v>
      </c>
      <c r="H29" s="17" t="s">
        <v>88</v>
      </c>
      <c r="I29" s="70">
        <v>45784</v>
      </c>
      <c r="J29" s="70">
        <v>45800</v>
      </c>
      <c r="K29" s="71">
        <v>45804</v>
      </c>
      <c r="L29" s="72">
        <f>IFERROR(IF(ISBLANK(Tasks_Alphabetical[[#This Row],[Submission deadline]]), "", WEEKNUM(Tasks_Alphabetical[[#This Row],[Submission deadline]], 2)),"")</f>
        <v>22</v>
      </c>
      <c r="M29" s="18"/>
      <c r="N29" s="1"/>
    </row>
    <row r="30" spans="1:14" x14ac:dyDescent="0.35">
      <c r="A30" s="69" t="s">
        <v>84</v>
      </c>
      <c r="B30" s="17">
        <v>19577</v>
      </c>
      <c r="C30" s="15" t="s">
        <v>85</v>
      </c>
      <c r="D30" s="5" t="s">
        <v>67</v>
      </c>
      <c r="E30" s="5" t="s">
        <v>91</v>
      </c>
      <c r="F30" s="73" t="s">
        <v>87</v>
      </c>
      <c r="G30" s="111">
        <v>45784</v>
      </c>
      <c r="H30" s="17" t="s">
        <v>88</v>
      </c>
      <c r="I30" s="70">
        <v>45784</v>
      </c>
      <c r="J30" s="70">
        <v>45800</v>
      </c>
      <c r="K30" s="71">
        <v>45804</v>
      </c>
      <c r="L30" s="72">
        <f>IFERROR(IF(ISBLANK(Tasks_Alphabetical[[#This Row],[Submission deadline]]), "", WEEKNUM(Tasks_Alphabetical[[#This Row],[Submission deadline]], 2)),"")</f>
        <v>22</v>
      </c>
      <c r="M30" s="18"/>
      <c r="N30" s="1"/>
    </row>
    <row r="31" spans="1:14" x14ac:dyDescent="0.35">
      <c r="A31" s="69" t="s">
        <v>92</v>
      </c>
      <c r="B31" s="17">
        <v>19535</v>
      </c>
      <c r="C31" s="15" t="s">
        <v>93</v>
      </c>
      <c r="D31" s="5" t="s">
        <v>42</v>
      </c>
      <c r="E31" s="5" t="s">
        <v>94</v>
      </c>
      <c r="F31" s="73">
        <v>1</v>
      </c>
      <c r="G31" s="117">
        <v>45770</v>
      </c>
      <c r="H31" s="120" t="s">
        <v>70</v>
      </c>
      <c r="I31" s="118">
        <v>45770</v>
      </c>
      <c r="J31" s="118">
        <v>45770</v>
      </c>
      <c r="K31" s="119">
        <f>IFERROR(WORKDAY(Tasks_Alphabetical[[#This Row],[Window End]],1),"")</f>
        <v>45771</v>
      </c>
      <c r="L31" s="72">
        <f>IFERROR(IF(ISBLANK(Tasks_Alphabetical[[#This Row],[Submission deadline]]), "", WEEKNUM(Tasks_Alphabetical[[#This Row],[Submission deadline]], 2)),"")</f>
        <v>17</v>
      </c>
      <c r="M31" s="1"/>
      <c r="N31" s="1"/>
    </row>
    <row r="32" spans="1:14" x14ac:dyDescent="0.35">
      <c r="A32" s="69" t="s">
        <v>92</v>
      </c>
      <c r="B32" s="17">
        <v>19535</v>
      </c>
      <c r="C32" s="15" t="s">
        <v>95</v>
      </c>
      <c r="D32" s="5" t="s">
        <v>42</v>
      </c>
      <c r="E32" s="5" t="s">
        <v>94</v>
      </c>
      <c r="F32" s="73" t="s">
        <v>72</v>
      </c>
      <c r="G32" s="117">
        <v>45772</v>
      </c>
      <c r="H32" s="120" t="s">
        <v>96</v>
      </c>
      <c r="I32" s="118">
        <v>45772</v>
      </c>
      <c r="J32" s="118">
        <v>45772</v>
      </c>
      <c r="K32" s="119">
        <f>IFERROR(WORKDAY(Tasks_Alphabetical[[#This Row],[Window End]],1),"")</f>
        <v>45775</v>
      </c>
      <c r="L32" s="72">
        <f>IFERROR(IF(ISBLANK(Tasks_Alphabetical[[#This Row],[Submission deadline]]), "", WEEKNUM(Tasks_Alphabetical[[#This Row],[Submission deadline]], 2)),"")</f>
        <v>18</v>
      </c>
      <c r="M32" s="1"/>
      <c r="N32" s="1"/>
    </row>
    <row r="33" spans="1:14" x14ac:dyDescent="0.35">
      <c r="A33" s="69" t="s">
        <v>92</v>
      </c>
      <c r="B33" s="17">
        <v>19535</v>
      </c>
      <c r="C33" s="15" t="s">
        <v>97</v>
      </c>
      <c r="D33" s="5" t="s">
        <v>42</v>
      </c>
      <c r="E33" s="5" t="s">
        <v>94</v>
      </c>
      <c r="F33" s="73" t="s">
        <v>75</v>
      </c>
      <c r="G33" s="117">
        <v>45775</v>
      </c>
      <c r="H33" s="120" t="s">
        <v>70</v>
      </c>
      <c r="I33" s="118">
        <v>45775</v>
      </c>
      <c r="J33" s="118">
        <v>45775</v>
      </c>
      <c r="K33" s="119">
        <f>IFERROR(WORKDAY(Tasks_Alphabetical[[#This Row],[Window End]],1),"")</f>
        <v>45776</v>
      </c>
      <c r="L33" s="72">
        <f>IFERROR(IF(ISBLANK(Tasks_Alphabetical[[#This Row],[Submission deadline]]), "", WEEKNUM(Tasks_Alphabetical[[#This Row],[Submission deadline]], 2)),"")</f>
        <v>18</v>
      </c>
      <c r="M33" s="1"/>
      <c r="N33" s="1"/>
    </row>
    <row r="34" spans="1:14" x14ac:dyDescent="0.35">
      <c r="A34" s="69" t="s">
        <v>92</v>
      </c>
      <c r="B34" s="17">
        <v>19535</v>
      </c>
      <c r="C34" s="15" t="s">
        <v>98</v>
      </c>
      <c r="D34" s="5" t="s">
        <v>42</v>
      </c>
      <c r="E34" s="5" t="s">
        <v>94</v>
      </c>
      <c r="F34" s="73" t="s">
        <v>99</v>
      </c>
      <c r="G34" s="117">
        <v>45777</v>
      </c>
      <c r="H34" s="120" t="s">
        <v>100</v>
      </c>
      <c r="I34" s="118">
        <v>45777</v>
      </c>
      <c r="J34" s="118">
        <v>45777</v>
      </c>
      <c r="K34" s="119">
        <f>IFERROR(WORKDAY(Tasks_Alphabetical[[#This Row],[Window End]],1),"")</f>
        <v>45778</v>
      </c>
      <c r="L34" s="72">
        <f>IFERROR(IF(ISBLANK(Tasks_Alphabetical[[#This Row],[Submission deadline]]), "", WEEKNUM(Tasks_Alphabetical[[#This Row],[Submission deadline]], 2)),"")</f>
        <v>18</v>
      </c>
      <c r="M34" s="1"/>
      <c r="N34" s="1"/>
    </row>
    <row r="35" spans="1:14" x14ac:dyDescent="0.35">
      <c r="A35" s="69" t="s">
        <v>92</v>
      </c>
      <c r="B35" s="17">
        <v>19535</v>
      </c>
      <c r="C35" s="15" t="s">
        <v>101</v>
      </c>
      <c r="D35" s="5" t="s">
        <v>42</v>
      </c>
      <c r="E35" s="5" t="s">
        <v>94</v>
      </c>
      <c r="F35" s="73" t="s">
        <v>102</v>
      </c>
      <c r="G35" s="117">
        <v>45778</v>
      </c>
      <c r="H35" s="120" t="s">
        <v>103</v>
      </c>
      <c r="I35" s="118">
        <v>45778</v>
      </c>
      <c r="J35" s="118">
        <v>45783</v>
      </c>
      <c r="K35" s="119">
        <f>IFERROR(WORKDAY(Tasks_Alphabetical[[#This Row],[Window End]],1),"")</f>
        <v>45784</v>
      </c>
      <c r="L35" s="72">
        <f>IFERROR(IF(ISBLANK(Tasks_Alphabetical[[#This Row],[Submission deadline]]), "", WEEKNUM(Tasks_Alphabetical[[#This Row],[Submission deadline]], 2)),"")</f>
        <v>19</v>
      </c>
      <c r="M35" s="1"/>
      <c r="N35" s="1"/>
    </row>
    <row r="36" spans="1:14" x14ac:dyDescent="0.35">
      <c r="A36" s="69" t="s">
        <v>92</v>
      </c>
      <c r="B36" s="17">
        <v>19535</v>
      </c>
      <c r="C36" s="15" t="s">
        <v>104</v>
      </c>
      <c r="D36" s="5" t="s">
        <v>42</v>
      </c>
      <c r="E36" s="5" t="s">
        <v>94</v>
      </c>
      <c r="F36" s="73" t="s">
        <v>105</v>
      </c>
      <c r="G36" s="117">
        <v>45783</v>
      </c>
      <c r="H36" s="120" t="s">
        <v>65</v>
      </c>
      <c r="I36" s="118">
        <v>45783</v>
      </c>
      <c r="J36" s="118">
        <v>45784</v>
      </c>
      <c r="K36" s="119">
        <f>IFERROR(WORKDAY(Tasks_Alphabetical[[#This Row],[Window End]],1),"")</f>
        <v>45785</v>
      </c>
      <c r="L36" s="72">
        <f>IFERROR(IF(ISBLANK(Tasks_Alphabetical[[#This Row],[Submission deadline]]), "", WEEKNUM(Tasks_Alphabetical[[#This Row],[Submission deadline]], 2)),"")</f>
        <v>19</v>
      </c>
      <c r="M36" s="1"/>
      <c r="N36" s="1"/>
    </row>
    <row r="37" spans="1:14" x14ac:dyDescent="0.35">
      <c r="A37" s="69" t="s">
        <v>92</v>
      </c>
      <c r="B37" s="17">
        <v>19535</v>
      </c>
      <c r="C37" s="15" t="s">
        <v>106</v>
      </c>
      <c r="D37" s="5" t="s">
        <v>42</v>
      </c>
      <c r="E37" s="5" t="s">
        <v>94</v>
      </c>
      <c r="F37" s="73" t="s">
        <v>107</v>
      </c>
      <c r="G37" s="117">
        <v>45785</v>
      </c>
      <c r="H37" s="120" t="s">
        <v>96</v>
      </c>
      <c r="I37" s="118">
        <v>45785</v>
      </c>
      <c r="J37" s="118">
        <v>45785</v>
      </c>
      <c r="K37" s="119">
        <f>IFERROR(WORKDAY(Tasks_Alphabetical[[#This Row],[Window End]],1),"")</f>
        <v>45786</v>
      </c>
      <c r="L37" s="72">
        <f>IFERROR(IF(ISBLANK(Tasks_Alphabetical[[#This Row],[Submission deadline]]), "", WEEKNUM(Tasks_Alphabetical[[#This Row],[Submission deadline]], 2)),"")</f>
        <v>19</v>
      </c>
      <c r="M37" s="1"/>
      <c r="N37" s="1"/>
    </row>
    <row r="38" spans="1:14" x14ac:dyDescent="0.35">
      <c r="A38" s="69" t="s">
        <v>92</v>
      </c>
      <c r="B38" s="17">
        <v>19535</v>
      </c>
      <c r="C38" s="15" t="s">
        <v>108</v>
      </c>
      <c r="D38" s="5" t="s">
        <v>42</v>
      </c>
      <c r="E38" s="5" t="s">
        <v>94</v>
      </c>
      <c r="F38" s="73">
        <v>5</v>
      </c>
      <c r="G38" s="117">
        <v>45786</v>
      </c>
      <c r="H38" s="120" t="s">
        <v>70</v>
      </c>
      <c r="I38" s="118">
        <v>45786</v>
      </c>
      <c r="J38" s="118">
        <v>45786</v>
      </c>
      <c r="K38" s="119">
        <f>IFERROR(WORKDAY(Tasks_Alphabetical[[#This Row],[Window End]],1),"")</f>
        <v>45789</v>
      </c>
      <c r="L38" s="72">
        <f>IFERROR(IF(ISBLANK(Tasks_Alphabetical[[#This Row],[Submission deadline]]), "", WEEKNUM(Tasks_Alphabetical[[#This Row],[Submission deadline]], 2)),"")</f>
        <v>20</v>
      </c>
      <c r="M38" s="1"/>
      <c r="N38" s="1"/>
    </row>
    <row r="39" spans="1:14" x14ac:dyDescent="0.35">
      <c r="A39" s="69" t="s">
        <v>92</v>
      </c>
      <c r="B39" s="17">
        <v>19534</v>
      </c>
      <c r="C39" s="15" t="s">
        <v>109</v>
      </c>
      <c r="D39" s="5" t="s">
        <v>42</v>
      </c>
      <c r="E39" s="5" t="s">
        <v>110</v>
      </c>
      <c r="F39" s="73">
        <v>1</v>
      </c>
      <c r="G39" s="110">
        <v>45769</v>
      </c>
      <c r="H39" s="120" t="s">
        <v>70</v>
      </c>
      <c r="I39" s="118">
        <v>45769</v>
      </c>
      <c r="J39" s="118">
        <v>45769</v>
      </c>
      <c r="K39" s="119">
        <f>IFERROR(WORKDAY(Tasks_Alphabetical[[#This Row],[Window End]],1),"")</f>
        <v>45770</v>
      </c>
      <c r="L39" s="72">
        <f>IFERROR(IF(ISBLANK(Tasks_Alphabetical[[#This Row],[Submission deadline]]), "", WEEKNUM(Tasks_Alphabetical[[#This Row],[Submission deadline]], 2)),"")</f>
        <v>17</v>
      </c>
      <c r="M39" s="1"/>
      <c r="N39" s="1"/>
    </row>
    <row r="40" spans="1:14" x14ac:dyDescent="0.35">
      <c r="A40" s="69" t="s">
        <v>92</v>
      </c>
      <c r="B40" s="17">
        <v>19534</v>
      </c>
      <c r="C40" s="15" t="s">
        <v>111</v>
      </c>
      <c r="D40" s="5" t="s">
        <v>42</v>
      </c>
      <c r="E40" s="5" t="s">
        <v>110</v>
      </c>
      <c r="F40" s="73">
        <v>2</v>
      </c>
      <c r="G40" s="110">
        <v>45770</v>
      </c>
      <c r="H40" s="120" t="s">
        <v>70</v>
      </c>
      <c r="I40" s="118">
        <v>45770</v>
      </c>
      <c r="J40" s="118">
        <v>45779</v>
      </c>
      <c r="K40" s="71">
        <v>45814</v>
      </c>
      <c r="L40" s="72">
        <f>IFERROR(IF(ISBLANK(Tasks_Alphabetical[[#This Row],[Submission deadline]]), "", WEEKNUM(Tasks_Alphabetical[[#This Row],[Submission deadline]], 2)),"")</f>
        <v>23</v>
      </c>
      <c r="M40" s="1"/>
      <c r="N40" s="1"/>
    </row>
    <row r="41" spans="1:14" x14ac:dyDescent="0.35">
      <c r="A41" s="69" t="s">
        <v>92</v>
      </c>
      <c r="B41" s="17">
        <v>19534</v>
      </c>
      <c r="C41" s="15" t="s">
        <v>112</v>
      </c>
      <c r="D41" s="5" t="s">
        <v>42</v>
      </c>
      <c r="E41" s="5" t="s">
        <v>110</v>
      </c>
      <c r="F41" s="73">
        <v>3</v>
      </c>
      <c r="G41" s="110">
        <v>45770</v>
      </c>
      <c r="H41" s="120" t="s">
        <v>113</v>
      </c>
      <c r="I41" s="118">
        <v>45770</v>
      </c>
      <c r="J41" s="118">
        <v>45779</v>
      </c>
      <c r="K41" s="71">
        <v>45814</v>
      </c>
      <c r="L41" s="72">
        <f>IFERROR(IF(ISBLANK(Tasks_Alphabetical[[#This Row],[Submission deadline]]), "", WEEKNUM(Tasks_Alphabetical[[#This Row],[Submission deadline]], 2)),"")</f>
        <v>23</v>
      </c>
      <c r="M41" s="1"/>
      <c r="N41" s="1"/>
    </row>
    <row r="42" spans="1:14" x14ac:dyDescent="0.35">
      <c r="A42" s="69" t="s">
        <v>92</v>
      </c>
      <c r="B42" s="17">
        <v>19534</v>
      </c>
      <c r="C42" s="15" t="s">
        <v>114</v>
      </c>
      <c r="D42" s="5" t="s">
        <v>42</v>
      </c>
      <c r="E42" s="5" t="s">
        <v>110</v>
      </c>
      <c r="F42" s="73">
        <v>4</v>
      </c>
      <c r="G42" s="110">
        <v>45770</v>
      </c>
      <c r="H42" s="120" t="s">
        <v>115</v>
      </c>
      <c r="I42" s="118">
        <v>45770</v>
      </c>
      <c r="J42" s="118">
        <v>45779</v>
      </c>
      <c r="K42" s="71">
        <v>45814</v>
      </c>
      <c r="L42" s="72">
        <f>IFERROR(IF(ISBLANK(Tasks_Alphabetical[[#This Row],[Submission deadline]]), "", WEEKNUM(Tasks_Alphabetical[[#This Row],[Submission deadline]], 2)),"")</f>
        <v>23</v>
      </c>
      <c r="M42" s="1"/>
      <c r="N42" s="1"/>
    </row>
    <row r="43" spans="1:14" x14ac:dyDescent="0.35">
      <c r="A43" s="69" t="s">
        <v>92</v>
      </c>
      <c r="B43" s="17">
        <v>19534</v>
      </c>
      <c r="C43" s="15" t="s">
        <v>116</v>
      </c>
      <c r="D43" s="5" t="s">
        <v>42</v>
      </c>
      <c r="E43" s="5" t="s">
        <v>110</v>
      </c>
      <c r="F43" s="73">
        <v>5</v>
      </c>
      <c r="G43" s="110">
        <v>45770</v>
      </c>
      <c r="H43" s="120" t="s">
        <v>70</v>
      </c>
      <c r="I43" s="118">
        <v>45770</v>
      </c>
      <c r="J43" s="118">
        <v>45779</v>
      </c>
      <c r="K43" s="71">
        <v>45814</v>
      </c>
      <c r="L43" s="72">
        <f>IFERROR(IF(ISBLANK(Tasks_Alphabetical[[#This Row],[Submission deadline]]), "", WEEKNUM(Tasks_Alphabetical[[#This Row],[Submission deadline]], 2)),"")</f>
        <v>23</v>
      </c>
      <c r="M43" s="1"/>
      <c r="N43" s="1"/>
    </row>
    <row r="44" spans="1:14" x14ac:dyDescent="0.35">
      <c r="A44" s="69" t="s">
        <v>92</v>
      </c>
      <c r="B44" s="17">
        <v>19534</v>
      </c>
      <c r="C44" s="15" t="s">
        <v>117</v>
      </c>
      <c r="D44" s="5" t="s">
        <v>42</v>
      </c>
      <c r="E44" s="5" t="s">
        <v>110</v>
      </c>
      <c r="F44" s="73">
        <v>6</v>
      </c>
      <c r="G44" s="110">
        <v>45770</v>
      </c>
      <c r="H44" s="120" t="s">
        <v>96</v>
      </c>
      <c r="I44" s="118">
        <v>45770</v>
      </c>
      <c r="J44" s="118">
        <v>45779</v>
      </c>
      <c r="K44" s="71">
        <v>45814</v>
      </c>
      <c r="L44" s="72">
        <f>IFERROR(IF(ISBLANK(Tasks_Alphabetical[[#This Row],[Submission deadline]]), "", WEEKNUM(Tasks_Alphabetical[[#This Row],[Submission deadline]], 2)),"")</f>
        <v>23</v>
      </c>
      <c r="M44" s="1"/>
      <c r="N44" s="1"/>
    </row>
    <row r="45" spans="1:14" x14ac:dyDescent="0.35">
      <c r="A45" s="69" t="s">
        <v>92</v>
      </c>
      <c r="B45" s="17">
        <v>19534</v>
      </c>
      <c r="C45" s="15" t="s">
        <v>118</v>
      </c>
      <c r="D45" s="5" t="s">
        <v>42</v>
      </c>
      <c r="E45" s="5" t="s">
        <v>110</v>
      </c>
      <c r="F45" s="73">
        <v>7</v>
      </c>
      <c r="G45" s="110">
        <v>45783</v>
      </c>
      <c r="H45" s="120" t="s">
        <v>96</v>
      </c>
      <c r="I45" s="118">
        <v>45783</v>
      </c>
      <c r="J45" s="118">
        <v>45783</v>
      </c>
      <c r="K45" s="119">
        <f>IFERROR(WORKDAY(Tasks_Alphabetical[[#This Row],[Window End]],1),"")</f>
        <v>45784</v>
      </c>
      <c r="L45" s="72">
        <f>IFERROR(IF(ISBLANK(Tasks_Alphabetical[[#This Row],[Submission deadline]]), "", WEEKNUM(Tasks_Alphabetical[[#This Row],[Submission deadline]], 2)),"")</f>
        <v>19</v>
      </c>
      <c r="M45" s="1"/>
      <c r="N45" s="1"/>
    </row>
    <row r="46" spans="1:14" x14ac:dyDescent="0.35">
      <c r="A46" s="69" t="s">
        <v>92</v>
      </c>
      <c r="B46" s="17">
        <v>19534</v>
      </c>
      <c r="C46" s="15" t="s">
        <v>119</v>
      </c>
      <c r="D46" s="5" t="s">
        <v>42</v>
      </c>
      <c r="E46" s="5" t="s">
        <v>110</v>
      </c>
      <c r="F46" s="73">
        <v>8</v>
      </c>
      <c r="G46" s="110">
        <v>45785</v>
      </c>
      <c r="H46" s="120" t="s">
        <v>70</v>
      </c>
      <c r="I46" s="118">
        <v>45785</v>
      </c>
      <c r="J46" s="118">
        <v>45785</v>
      </c>
      <c r="K46" s="119">
        <f>IFERROR(WORKDAY(Tasks_Alphabetical[[#This Row],[Window End]],1),"")</f>
        <v>45786</v>
      </c>
      <c r="L46" s="72">
        <f>IFERROR(IF(ISBLANK(Tasks_Alphabetical[[#This Row],[Submission deadline]]), "", WEEKNUM(Tasks_Alphabetical[[#This Row],[Submission deadline]], 2)),"")</f>
        <v>19</v>
      </c>
      <c r="M46" s="1"/>
      <c r="N46" s="1"/>
    </row>
    <row r="47" spans="1:14" x14ac:dyDescent="0.35">
      <c r="A47" s="69" t="s">
        <v>92</v>
      </c>
      <c r="B47" s="17">
        <v>19533</v>
      </c>
      <c r="C47" s="15" t="s">
        <v>120</v>
      </c>
      <c r="D47" s="5" t="s">
        <v>42</v>
      </c>
      <c r="E47" s="5" t="s">
        <v>121</v>
      </c>
      <c r="F47" s="73">
        <v>1</v>
      </c>
      <c r="G47" s="117">
        <v>45748</v>
      </c>
      <c r="H47" s="120" t="s">
        <v>70</v>
      </c>
      <c r="I47" s="118">
        <v>45748</v>
      </c>
      <c r="J47" s="118">
        <v>45748</v>
      </c>
      <c r="K47" s="119">
        <f>IFERROR(WORKDAY(Tasks_Alphabetical[[#This Row],[Window End]],1),"")</f>
        <v>45749</v>
      </c>
      <c r="L47" s="72">
        <f>IFERROR(IF(ISBLANK(Tasks_Alphabetical[[#This Row],[Submission deadline]]), "", WEEKNUM(Tasks_Alphabetical[[#This Row],[Submission deadline]], 2)),"")</f>
        <v>14</v>
      </c>
      <c r="M47" s="1"/>
      <c r="N47" s="1"/>
    </row>
    <row r="48" spans="1:14" x14ac:dyDescent="0.35">
      <c r="A48" s="69" t="s">
        <v>92</v>
      </c>
      <c r="B48" s="17">
        <v>19533</v>
      </c>
      <c r="C48" s="15" t="s">
        <v>122</v>
      </c>
      <c r="D48" s="5" t="s">
        <v>42</v>
      </c>
      <c r="E48" s="5" t="s">
        <v>121</v>
      </c>
      <c r="F48" s="73" t="s">
        <v>72</v>
      </c>
      <c r="G48" s="117">
        <v>45750</v>
      </c>
      <c r="H48" s="120" t="s">
        <v>96</v>
      </c>
      <c r="I48" s="118">
        <v>45750</v>
      </c>
      <c r="J48" s="118">
        <v>45750</v>
      </c>
      <c r="K48" s="119">
        <f>IFERROR(WORKDAY(Tasks_Alphabetical[[#This Row],[Window End]],1),"")</f>
        <v>45751</v>
      </c>
      <c r="L48" s="72">
        <f>IFERROR(IF(ISBLANK(Tasks_Alphabetical[[#This Row],[Submission deadline]]), "", WEEKNUM(Tasks_Alphabetical[[#This Row],[Submission deadline]], 2)),"")</f>
        <v>14</v>
      </c>
      <c r="M48" s="1"/>
      <c r="N48" s="1"/>
    </row>
    <row r="49" spans="1:14" x14ac:dyDescent="0.35">
      <c r="A49" s="69" t="s">
        <v>92</v>
      </c>
      <c r="B49" s="17">
        <v>19533</v>
      </c>
      <c r="C49" s="15" t="s">
        <v>123</v>
      </c>
      <c r="D49" s="5" t="s">
        <v>42</v>
      </c>
      <c r="E49" s="5" t="s">
        <v>121</v>
      </c>
      <c r="F49" s="73" t="s">
        <v>75</v>
      </c>
      <c r="G49" s="117">
        <v>45770</v>
      </c>
      <c r="H49" s="120" t="s">
        <v>96</v>
      </c>
      <c r="I49" s="118">
        <v>45770</v>
      </c>
      <c r="J49" s="118">
        <v>45770</v>
      </c>
      <c r="K49" s="119">
        <f>IFERROR(WORKDAY(Tasks_Alphabetical[[#This Row],[Window End]],1),"")</f>
        <v>45771</v>
      </c>
      <c r="L49" s="72">
        <f>IFERROR(IF(ISBLANK(Tasks_Alphabetical[[#This Row],[Submission deadline]]), "", WEEKNUM(Tasks_Alphabetical[[#This Row],[Submission deadline]], 2)),"")</f>
        <v>17</v>
      </c>
      <c r="M49" s="1"/>
      <c r="N49" s="1"/>
    </row>
    <row r="50" spans="1:14" x14ac:dyDescent="0.35">
      <c r="A50" s="69" t="s">
        <v>92</v>
      </c>
      <c r="B50" s="17">
        <v>19533</v>
      </c>
      <c r="C50" s="15" t="s">
        <v>124</v>
      </c>
      <c r="D50" s="5" t="s">
        <v>42</v>
      </c>
      <c r="E50" s="5" t="s">
        <v>121</v>
      </c>
      <c r="F50" s="73" t="s">
        <v>78</v>
      </c>
      <c r="G50" s="117">
        <v>45770</v>
      </c>
      <c r="H50" s="120" t="s">
        <v>51</v>
      </c>
      <c r="I50" s="118">
        <v>45770</v>
      </c>
      <c r="J50" s="118">
        <v>45779</v>
      </c>
      <c r="K50" s="71">
        <v>45814</v>
      </c>
      <c r="L50" s="72">
        <f>IFERROR(IF(ISBLANK(Tasks_Alphabetical[[#This Row],[Submission deadline]]), "", WEEKNUM(Tasks_Alphabetical[[#This Row],[Submission deadline]], 2)),"")</f>
        <v>23</v>
      </c>
      <c r="M50" s="1"/>
      <c r="N50" s="1"/>
    </row>
    <row r="51" spans="1:14" x14ac:dyDescent="0.35">
      <c r="A51" s="69" t="s">
        <v>92</v>
      </c>
      <c r="B51" s="17">
        <v>19533</v>
      </c>
      <c r="C51" s="15" t="s">
        <v>125</v>
      </c>
      <c r="D51" s="5" t="s">
        <v>42</v>
      </c>
      <c r="E51" s="5" t="s">
        <v>121</v>
      </c>
      <c r="F51" s="73">
        <v>3</v>
      </c>
      <c r="G51" s="117">
        <v>45801</v>
      </c>
      <c r="H51" s="120" t="s">
        <v>70</v>
      </c>
      <c r="I51" s="118">
        <v>45771</v>
      </c>
      <c r="J51" s="118">
        <v>45771</v>
      </c>
      <c r="K51" s="119">
        <f>IFERROR(WORKDAY(Tasks_Alphabetical[[#This Row],[Window End]],1),"")</f>
        <v>45772</v>
      </c>
      <c r="L51" s="72">
        <f>IFERROR(IF(ISBLANK(Tasks_Alphabetical[[#This Row],[Submission deadline]]), "", WEEKNUM(Tasks_Alphabetical[[#This Row],[Submission deadline]], 2)),"")</f>
        <v>17</v>
      </c>
      <c r="M51" s="1"/>
      <c r="N51" s="1"/>
    </row>
    <row r="52" spans="1:14" x14ac:dyDescent="0.35">
      <c r="A52" s="69" t="s">
        <v>92</v>
      </c>
      <c r="B52" s="17">
        <v>19533</v>
      </c>
      <c r="C52" s="15" t="s">
        <v>126</v>
      </c>
      <c r="D52" s="5" t="s">
        <v>42</v>
      </c>
      <c r="E52" s="5" t="s">
        <v>121</v>
      </c>
      <c r="F52" s="73">
        <v>4</v>
      </c>
      <c r="G52" s="117">
        <v>45775</v>
      </c>
      <c r="H52" s="120" t="s">
        <v>70</v>
      </c>
      <c r="I52" s="118">
        <v>45775</v>
      </c>
      <c r="J52" s="118">
        <v>45777</v>
      </c>
      <c r="K52" s="119">
        <f>IFERROR(WORKDAY(Tasks_Alphabetical[[#This Row],[Window End]],1),"")</f>
        <v>45778</v>
      </c>
      <c r="L52" s="72">
        <f>IFERROR(IF(ISBLANK(Tasks_Alphabetical[[#This Row],[Submission deadline]]), "", WEEKNUM(Tasks_Alphabetical[[#This Row],[Submission deadline]], 2)),"")</f>
        <v>18</v>
      </c>
      <c r="M52" s="1"/>
      <c r="N52" s="1"/>
    </row>
    <row r="53" spans="1:14" x14ac:dyDescent="0.35">
      <c r="A53" s="69" t="s">
        <v>92</v>
      </c>
      <c r="B53" s="17">
        <v>19533</v>
      </c>
      <c r="C53" s="15" t="s">
        <v>127</v>
      </c>
      <c r="D53" s="5" t="s">
        <v>42</v>
      </c>
      <c r="E53" s="5" t="s">
        <v>121</v>
      </c>
      <c r="F53" s="73">
        <v>5</v>
      </c>
      <c r="G53" s="117">
        <v>45778</v>
      </c>
      <c r="H53" s="120" t="s">
        <v>70</v>
      </c>
      <c r="I53" s="118">
        <v>45778</v>
      </c>
      <c r="J53" s="118">
        <v>45778</v>
      </c>
      <c r="K53" s="119">
        <f>IFERROR(WORKDAY(Tasks_Alphabetical[[#This Row],[Window End]],1),"")</f>
        <v>45779</v>
      </c>
      <c r="L53" s="72">
        <f>IFERROR(IF(ISBLANK(Tasks_Alphabetical[[#This Row],[Submission deadline]]), "", WEEKNUM(Tasks_Alphabetical[[#This Row],[Submission deadline]], 2)),"")</f>
        <v>18</v>
      </c>
      <c r="M53" s="1"/>
      <c r="N53" s="1"/>
    </row>
    <row r="54" spans="1:14" x14ac:dyDescent="0.35">
      <c r="A54" s="69" t="s">
        <v>92</v>
      </c>
      <c r="B54" s="17">
        <v>19533</v>
      </c>
      <c r="C54" s="15" t="s">
        <v>128</v>
      </c>
      <c r="D54" s="5" t="s">
        <v>42</v>
      </c>
      <c r="E54" s="5" t="s">
        <v>121</v>
      </c>
      <c r="F54" s="73" t="s">
        <v>129</v>
      </c>
      <c r="G54" s="117">
        <v>45783</v>
      </c>
      <c r="H54" s="120" t="s">
        <v>70</v>
      </c>
      <c r="I54" s="118">
        <v>45783</v>
      </c>
      <c r="J54" s="118">
        <v>45783</v>
      </c>
      <c r="K54" s="119">
        <f>IFERROR(WORKDAY(Tasks_Alphabetical[[#This Row],[Window End]],1),"")</f>
        <v>45784</v>
      </c>
      <c r="L54" s="72">
        <f>IFERROR(IF(ISBLANK(Tasks_Alphabetical[[#This Row],[Submission deadline]]), "", WEEKNUM(Tasks_Alphabetical[[#This Row],[Submission deadline]], 2)),"")</f>
        <v>19</v>
      </c>
      <c r="M54" s="1"/>
      <c r="N54" s="1"/>
    </row>
    <row r="55" spans="1:14" x14ac:dyDescent="0.35">
      <c r="A55" s="69" t="s">
        <v>92</v>
      </c>
      <c r="B55" s="17">
        <v>19533</v>
      </c>
      <c r="C55" s="15" t="s">
        <v>130</v>
      </c>
      <c r="D55" s="5" t="s">
        <v>42</v>
      </c>
      <c r="E55" s="5" t="s">
        <v>121</v>
      </c>
      <c r="F55" s="73" t="s">
        <v>131</v>
      </c>
      <c r="G55" s="117">
        <v>45784</v>
      </c>
      <c r="H55" s="120" t="s">
        <v>132</v>
      </c>
      <c r="I55" s="118">
        <v>45784</v>
      </c>
      <c r="J55" s="118">
        <v>45785</v>
      </c>
      <c r="K55" s="119">
        <f>IFERROR(WORKDAY(Tasks_Alphabetical[[#This Row],[Window End]],1),"")</f>
        <v>45786</v>
      </c>
      <c r="L55" s="72">
        <f>IFERROR(IF(ISBLANK(Tasks_Alphabetical[[#This Row],[Submission deadline]]), "", WEEKNUM(Tasks_Alphabetical[[#This Row],[Submission deadline]], 2)),"")</f>
        <v>19</v>
      </c>
      <c r="M55" s="1"/>
      <c r="N55" s="1"/>
    </row>
    <row r="56" spans="1:14" x14ac:dyDescent="0.35">
      <c r="A56" s="69" t="s">
        <v>92</v>
      </c>
      <c r="B56" s="17">
        <v>19532</v>
      </c>
      <c r="C56" s="15" t="s">
        <v>133</v>
      </c>
      <c r="D56" s="5" t="s">
        <v>42</v>
      </c>
      <c r="E56" s="5" t="s">
        <v>134</v>
      </c>
      <c r="F56" s="17">
        <v>1</v>
      </c>
      <c r="G56" s="110">
        <v>45747</v>
      </c>
      <c r="H56" s="17" t="s">
        <v>70</v>
      </c>
      <c r="I56" s="70">
        <v>45747</v>
      </c>
      <c r="J56" s="70">
        <v>45751</v>
      </c>
      <c r="K56" s="71">
        <f>IFERROR(WORKDAY(Tasks_Alphabetical[[#This Row],[Window End]],1),"")</f>
        <v>45754</v>
      </c>
      <c r="L56" s="72">
        <f>IFERROR(IF(ISBLANK(Tasks_Alphabetical[[#This Row],[Submission deadline]]), "", WEEKNUM(Tasks_Alphabetical[[#This Row],[Submission deadline]], 2)),"")</f>
        <v>15</v>
      </c>
      <c r="M56" s="1"/>
      <c r="N56" s="1"/>
    </row>
    <row r="57" spans="1:14" x14ac:dyDescent="0.35">
      <c r="A57" s="69" t="s">
        <v>92</v>
      </c>
      <c r="B57" s="17">
        <v>19532</v>
      </c>
      <c r="C57" s="15" t="s">
        <v>135</v>
      </c>
      <c r="D57" s="5" t="s">
        <v>42</v>
      </c>
      <c r="E57" s="5" t="s">
        <v>134</v>
      </c>
      <c r="F57" s="73">
        <v>2</v>
      </c>
      <c r="G57" s="110">
        <v>45747</v>
      </c>
      <c r="H57" s="17" t="s">
        <v>70</v>
      </c>
      <c r="I57" s="70">
        <v>45747</v>
      </c>
      <c r="J57" s="70">
        <v>45751</v>
      </c>
      <c r="K57" s="71">
        <f>IFERROR(WORKDAY(Tasks_Alphabetical[[#This Row],[Window End]],1),"")</f>
        <v>45754</v>
      </c>
      <c r="L57" s="72">
        <f>IFERROR(IF(ISBLANK(Tasks_Alphabetical[[#This Row],[Submission deadline]]), "", WEEKNUM(Tasks_Alphabetical[[#This Row],[Submission deadline]], 2)),"")</f>
        <v>15</v>
      </c>
      <c r="M57" s="1"/>
      <c r="N57" s="1"/>
    </row>
    <row r="58" spans="1:14" x14ac:dyDescent="0.35">
      <c r="A58" s="69" t="s">
        <v>92</v>
      </c>
      <c r="B58" s="17">
        <v>19532</v>
      </c>
      <c r="C58" s="15" t="s">
        <v>136</v>
      </c>
      <c r="D58" s="5" t="s">
        <v>42</v>
      </c>
      <c r="E58" s="5" t="s">
        <v>134</v>
      </c>
      <c r="F58" s="73">
        <v>3</v>
      </c>
      <c r="G58" s="110">
        <v>45770</v>
      </c>
      <c r="H58" s="17" t="s">
        <v>47</v>
      </c>
      <c r="I58" s="70">
        <v>45770</v>
      </c>
      <c r="J58" s="70">
        <v>45770</v>
      </c>
      <c r="K58" s="71">
        <f>IFERROR(WORKDAY(Tasks_Alphabetical[[#This Row],[Window End]],1),"")</f>
        <v>45771</v>
      </c>
      <c r="L58" s="72">
        <f>IFERROR(IF(ISBLANK(Tasks_Alphabetical[[#This Row],[Submission deadline]]), "", WEEKNUM(Tasks_Alphabetical[[#This Row],[Submission deadline]], 2)),"")</f>
        <v>17</v>
      </c>
      <c r="M58" s="1"/>
      <c r="N58" s="1"/>
    </row>
    <row r="59" spans="1:14" x14ac:dyDescent="0.35">
      <c r="A59" s="69" t="s">
        <v>92</v>
      </c>
      <c r="B59" s="17">
        <v>19532</v>
      </c>
      <c r="C59" s="15" t="s">
        <v>137</v>
      </c>
      <c r="D59" s="5" t="s">
        <v>42</v>
      </c>
      <c r="E59" s="5" t="s">
        <v>134</v>
      </c>
      <c r="F59" s="73">
        <v>4</v>
      </c>
      <c r="G59" s="110">
        <v>45772</v>
      </c>
      <c r="H59" s="17" t="s">
        <v>70</v>
      </c>
      <c r="I59" s="70">
        <v>45772</v>
      </c>
      <c r="J59" s="70">
        <v>45772</v>
      </c>
      <c r="K59" s="71">
        <f>IFERROR(WORKDAY(Tasks_Alphabetical[[#This Row],[Window End]],1),"")</f>
        <v>45775</v>
      </c>
      <c r="L59" s="72">
        <f>IFERROR(IF(ISBLANK(Tasks_Alphabetical[[#This Row],[Submission deadline]]), "", WEEKNUM(Tasks_Alphabetical[[#This Row],[Submission deadline]], 2)),"")</f>
        <v>18</v>
      </c>
      <c r="M59" s="18"/>
      <c r="N59" s="18"/>
    </row>
    <row r="60" spans="1:14" x14ac:dyDescent="0.35">
      <c r="A60" s="69" t="s">
        <v>92</v>
      </c>
      <c r="B60" s="17">
        <v>19532</v>
      </c>
      <c r="C60" s="15" t="s">
        <v>138</v>
      </c>
      <c r="D60" s="5" t="s">
        <v>42</v>
      </c>
      <c r="E60" s="5" t="s">
        <v>134</v>
      </c>
      <c r="F60" s="73">
        <v>5</v>
      </c>
      <c r="G60" s="110">
        <v>45775</v>
      </c>
      <c r="H60" s="17" t="s">
        <v>70</v>
      </c>
      <c r="I60" s="70">
        <v>45775</v>
      </c>
      <c r="J60" s="70">
        <v>45786</v>
      </c>
      <c r="K60" s="71">
        <f>IFERROR(WORKDAY(Tasks_Alphabetical[[#This Row],[Window End]],1),"")</f>
        <v>45789</v>
      </c>
      <c r="L60" s="72">
        <f>IFERROR(IF(ISBLANK(Tasks_Alphabetical[[#This Row],[Submission deadline]]), "", WEEKNUM(Tasks_Alphabetical[[#This Row],[Submission deadline]], 2)),"")</f>
        <v>20</v>
      </c>
      <c r="M60" s="18"/>
      <c r="N60" s="18"/>
    </row>
    <row r="61" spans="1:14" x14ac:dyDescent="0.35">
      <c r="A61" s="69" t="s">
        <v>92</v>
      </c>
      <c r="B61" s="17">
        <v>19532</v>
      </c>
      <c r="C61" s="15" t="s">
        <v>139</v>
      </c>
      <c r="D61" s="5" t="s">
        <v>42</v>
      </c>
      <c r="E61" s="5" t="s">
        <v>134</v>
      </c>
      <c r="F61" s="73">
        <v>6</v>
      </c>
      <c r="G61" s="110">
        <v>45775</v>
      </c>
      <c r="H61" s="17" t="s">
        <v>70</v>
      </c>
      <c r="I61" s="70">
        <v>45775</v>
      </c>
      <c r="J61" s="70">
        <v>45786</v>
      </c>
      <c r="K61" s="71">
        <f>IFERROR(WORKDAY(Tasks_Alphabetical[[#This Row],[Window End]],1),"")</f>
        <v>45789</v>
      </c>
      <c r="L61" s="72">
        <f>IFERROR(IF(ISBLANK(Tasks_Alphabetical[[#This Row],[Submission deadline]]), "", WEEKNUM(Tasks_Alphabetical[[#This Row],[Submission deadline]], 2)),"")</f>
        <v>20</v>
      </c>
      <c r="M61" s="18"/>
      <c r="N61" s="18"/>
    </row>
    <row r="62" spans="1:14" x14ac:dyDescent="0.35">
      <c r="A62" s="69" t="s">
        <v>92</v>
      </c>
      <c r="B62" s="17">
        <v>19532</v>
      </c>
      <c r="C62" s="15" t="s">
        <v>140</v>
      </c>
      <c r="D62" s="5" t="s">
        <v>42</v>
      </c>
      <c r="E62" s="5" t="s">
        <v>134</v>
      </c>
      <c r="F62" s="73">
        <v>7</v>
      </c>
      <c r="G62" s="110">
        <v>45775</v>
      </c>
      <c r="H62" s="17" t="s">
        <v>141</v>
      </c>
      <c r="I62" s="70">
        <v>45775</v>
      </c>
      <c r="J62" s="70">
        <v>45786</v>
      </c>
      <c r="K62" s="71">
        <f>IFERROR(WORKDAY(Tasks_Alphabetical[[#This Row],[Window End]],1),"")</f>
        <v>45789</v>
      </c>
      <c r="L62" s="72">
        <f>IFERROR(IF(ISBLANK(Tasks_Alphabetical[[#This Row],[Submission deadline]]), "", WEEKNUM(Tasks_Alphabetical[[#This Row],[Submission deadline]], 2)),"")</f>
        <v>20</v>
      </c>
      <c r="M62" s="18"/>
      <c r="N62" s="18"/>
    </row>
    <row r="63" spans="1:14" x14ac:dyDescent="0.35">
      <c r="A63" s="69" t="s">
        <v>92</v>
      </c>
      <c r="B63" s="17">
        <v>19531</v>
      </c>
      <c r="C63" s="15" t="s">
        <v>142</v>
      </c>
      <c r="D63" s="5" t="s">
        <v>67</v>
      </c>
      <c r="E63" s="5" t="s">
        <v>68</v>
      </c>
      <c r="F63" s="73" t="s">
        <v>44</v>
      </c>
      <c r="G63" s="110">
        <v>45783</v>
      </c>
      <c r="H63" s="17" t="s">
        <v>44</v>
      </c>
      <c r="I63" s="70">
        <v>45783</v>
      </c>
      <c r="J63" s="70">
        <v>45784</v>
      </c>
      <c r="K63" s="71">
        <f>IFERROR(WORKDAY(Tasks_Alphabetical[[#This Row],[Window End]],1),"")</f>
        <v>45785</v>
      </c>
      <c r="L63" s="72">
        <f>IFERROR(IF(ISBLANK(Tasks_Alphabetical[[#This Row],[Submission deadline]]), "", WEEKNUM(Tasks_Alphabetical[[#This Row],[Submission deadline]], 2)),"")</f>
        <v>19</v>
      </c>
      <c r="M63" s="18"/>
      <c r="N63" s="18"/>
    </row>
    <row r="64" spans="1:14" x14ac:dyDescent="0.35">
      <c r="A64" s="69" t="s">
        <v>92</v>
      </c>
      <c r="B64" s="17">
        <v>19531</v>
      </c>
      <c r="C64" s="15" t="s">
        <v>143</v>
      </c>
      <c r="D64" s="5" t="s">
        <v>67</v>
      </c>
      <c r="E64" s="5" t="s">
        <v>68</v>
      </c>
      <c r="F64" s="73">
        <v>1</v>
      </c>
      <c r="G64" s="110">
        <v>45785</v>
      </c>
      <c r="H64" s="17" t="s">
        <v>47</v>
      </c>
      <c r="I64" s="70">
        <v>45785</v>
      </c>
      <c r="J64" s="70">
        <v>45793</v>
      </c>
      <c r="K64" s="71">
        <f>IFERROR(WORKDAY(Tasks_Alphabetical[[#This Row],[Window End]],1),"")</f>
        <v>45796</v>
      </c>
      <c r="L64" s="72">
        <f>IFERROR(IF(ISBLANK(Tasks_Alphabetical[[#This Row],[Submission deadline]]), "", WEEKNUM(Tasks_Alphabetical[[#This Row],[Submission deadline]], 2)),"")</f>
        <v>21</v>
      </c>
      <c r="M64" s="18"/>
      <c r="N64" s="18"/>
    </row>
    <row r="65" spans="1:14" x14ac:dyDescent="0.35">
      <c r="A65" s="69" t="s">
        <v>92</v>
      </c>
      <c r="B65" s="17">
        <v>19531</v>
      </c>
      <c r="C65" s="15" t="s">
        <v>144</v>
      </c>
      <c r="D65" s="5" t="s">
        <v>67</v>
      </c>
      <c r="E65" s="5" t="s">
        <v>68</v>
      </c>
      <c r="F65" s="73">
        <v>2</v>
      </c>
      <c r="G65" s="110">
        <v>45785</v>
      </c>
      <c r="H65" s="17" t="s">
        <v>145</v>
      </c>
      <c r="I65" s="70">
        <v>45785</v>
      </c>
      <c r="J65" s="70">
        <v>45793</v>
      </c>
      <c r="K65" s="71">
        <f>IFERROR(WORKDAY(Tasks_Alphabetical[[#This Row],[Window End]],1),"")</f>
        <v>45796</v>
      </c>
      <c r="L65" s="72">
        <f>IFERROR(IF(ISBLANK(Tasks_Alphabetical[[#This Row],[Submission deadline]]), "", WEEKNUM(Tasks_Alphabetical[[#This Row],[Submission deadline]], 2)),"")</f>
        <v>21</v>
      </c>
      <c r="M65" s="18"/>
      <c r="N65" s="18"/>
    </row>
    <row r="66" spans="1:14" x14ac:dyDescent="0.35">
      <c r="A66" s="69" t="s">
        <v>92</v>
      </c>
      <c r="B66" s="17">
        <v>19531</v>
      </c>
      <c r="C66" s="15" t="s">
        <v>146</v>
      </c>
      <c r="D66" s="5" t="s">
        <v>67</v>
      </c>
      <c r="E66" s="5" t="s">
        <v>68</v>
      </c>
      <c r="F66" s="73">
        <v>3</v>
      </c>
      <c r="G66" s="110">
        <v>45796</v>
      </c>
      <c r="H66" s="17" t="s">
        <v>65</v>
      </c>
      <c r="I66" s="70">
        <v>45796</v>
      </c>
      <c r="J66" s="70">
        <v>45796</v>
      </c>
      <c r="K66" s="71">
        <f>IFERROR(WORKDAY(Tasks_Alphabetical[[#This Row],[Window End]],1),"")</f>
        <v>45797</v>
      </c>
      <c r="L66" s="72">
        <f>IFERROR(IF(ISBLANK(Tasks_Alphabetical[[#This Row],[Submission deadline]]), "", WEEKNUM(Tasks_Alphabetical[[#This Row],[Submission deadline]], 2)),"")</f>
        <v>21</v>
      </c>
      <c r="M66" s="18"/>
      <c r="N66" s="18"/>
    </row>
    <row r="67" spans="1:14" x14ac:dyDescent="0.35">
      <c r="A67" s="69" t="s">
        <v>92</v>
      </c>
      <c r="B67" s="17">
        <v>19531</v>
      </c>
      <c r="C67" s="15" t="s">
        <v>147</v>
      </c>
      <c r="D67" s="5" t="s">
        <v>67</v>
      </c>
      <c r="E67" s="5" t="s">
        <v>68</v>
      </c>
      <c r="F67" s="73">
        <v>4</v>
      </c>
      <c r="G67" s="110">
        <v>45797</v>
      </c>
      <c r="H67" s="17" t="s">
        <v>96</v>
      </c>
      <c r="I67" s="70">
        <v>45797</v>
      </c>
      <c r="J67" s="70">
        <v>45800</v>
      </c>
      <c r="K67" s="71">
        <v>45804</v>
      </c>
      <c r="L67" s="72">
        <f>IFERROR(IF(ISBLANK(Tasks_Alphabetical[[#This Row],[Submission deadline]]), "", WEEKNUM(Tasks_Alphabetical[[#This Row],[Submission deadline]], 2)),"")</f>
        <v>22</v>
      </c>
      <c r="M67" s="18"/>
      <c r="N67" s="18"/>
    </row>
    <row r="68" spans="1:14" x14ac:dyDescent="0.35">
      <c r="A68" s="69" t="s">
        <v>148</v>
      </c>
      <c r="B68" s="17">
        <v>19540</v>
      </c>
      <c r="C68" s="15" t="s">
        <v>149</v>
      </c>
      <c r="D68" s="5" t="s">
        <v>42</v>
      </c>
      <c r="E68" s="5" t="s">
        <v>150</v>
      </c>
      <c r="F68" s="73">
        <v>1</v>
      </c>
      <c r="G68" s="117">
        <v>45726</v>
      </c>
      <c r="H68" s="120" t="s">
        <v>151</v>
      </c>
      <c r="I68" s="118">
        <v>45726</v>
      </c>
      <c r="J68" s="118">
        <v>45737</v>
      </c>
      <c r="K68" s="71">
        <f>IFERROR(WORKDAY(Tasks_Alphabetical[[#This Row],[Window End]],1),"")</f>
        <v>45740</v>
      </c>
      <c r="L68" s="72">
        <f>IFERROR(IF(ISBLANK(Tasks_Alphabetical[[#This Row],[Submission deadline]]), "", WEEKNUM(Tasks_Alphabetical[[#This Row],[Submission deadline]], 2)),"")</f>
        <v>13</v>
      </c>
      <c r="M68" s="18"/>
      <c r="N68" s="18"/>
    </row>
    <row r="69" spans="1:14" x14ac:dyDescent="0.35">
      <c r="A69" s="69" t="s">
        <v>148</v>
      </c>
      <c r="B69" s="17">
        <v>19540</v>
      </c>
      <c r="C69" s="125" t="s">
        <v>152</v>
      </c>
      <c r="D69" s="5" t="s">
        <v>42</v>
      </c>
      <c r="E69" s="5" t="s">
        <v>150</v>
      </c>
      <c r="F69" s="73">
        <v>2</v>
      </c>
      <c r="G69" s="117">
        <v>45740</v>
      </c>
      <c r="H69" s="120" t="s">
        <v>153</v>
      </c>
      <c r="I69" s="118">
        <v>45740</v>
      </c>
      <c r="J69" s="118">
        <v>45772</v>
      </c>
      <c r="K69" s="71">
        <f>IFERROR(WORKDAY(Tasks_Alphabetical[[#This Row],[Window End]],1),"")</f>
        <v>45775</v>
      </c>
      <c r="L69" s="72">
        <f>IFERROR(IF(ISBLANK(Tasks_Alphabetical[[#This Row],[Submission deadline]]), "", WEEKNUM(Tasks_Alphabetical[[#This Row],[Submission deadline]], 2)),"")</f>
        <v>18</v>
      </c>
      <c r="M69" s="18"/>
      <c r="N69" s="18"/>
    </row>
    <row r="70" spans="1:14" x14ac:dyDescent="0.35">
      <c r="A70" s="69" t="s">
        <v>148</v>
      </c>
      <c r="B70" s="17">
        <v>19540</v>
      </c>
      <c r="C70" s="15" t="s">
        <v>154</v>
      </c>
      <c r="D70" s="5" t="s">
        <v>42</v>
      </c>
      <c r="E70" s="5" t="s">
        <v>150</v>
      </c>
      <c r="F70" s="126" t="s">
        <v>99</v>
      </c>
      <c r="G70" s="117">
        <v>45775</v>
      </c>
      <c r="H70" s="120" t="s">
        <v>155</v>
      </c>
      <c r="I70" s="118">
        <v>45775</v>
      </c>
      <c r="J70" s="118">
        <v>45784</v>
      </c>
      <c r="K70" s="71">
        <f>IFERROR(WORKDAY(Tasks_Alphabetical[[#This Row],[Window End]],1),"")</f>
        <v>45785</v>
      </c>
      <c r="L70" s="72">
        <f>IFERROR(IF(ISBLANK(Tasks_Alphabetical[[#This Row],[Submission deadline]]), "", WEEKNUM(Tasks_Alphabetical[[#This Row],[Submission deadline]], 2)),"")</f>
        <v>19</v>
      </c>
      <c r="M70" s="18"/>
      <c r="N70" s="18"/>
    </row>
    <row r="71" spans="1:14" x14ac:dyDescent="0.35">
      <c r="A71" s="69" t="s">
        <v>148</v>
      </c>
      <c r="B71" s="17">
        <v>19540</v>
      </c>
      <c r="C71" s="125" t="s">
        <v>156</v>
      </c>
      <c r="D71" s="5" t="s">
        <v>42</v>
      </c>
      <c r="E71" s="5" t="s">
        <v>150</v>
      </c>
      <c r="F71" s="126" t="s">
        <v>102</v>
      </c>
      <c r="G71" s="117">
        <v>45785</v>
      </c>
      <c r="H71" s="120" t="s">
        <v>157</v>
      </c>
      <c r="I71" s="118">
        <v>45785</v>
      </c>
      <c r="J71" s="118">
        <v>45786</v>
      </c>
      <c r="K71" s="71">
        <f>IFERROR(WORKDAY(Tasks_Alphabetical[[#This Row],[Window End]],1),"")</f>
        <v>45789</v>
      </c>
      <c r="L71" s="72">
        <f>IFERROR(IF(ISBLANK(Tasks_Alphabetical[[#This Row],[Submission deadline]]), "", WEEKNUM(Tasks_Alphabetical[[#This Row],[Submission deadline]], 2)),"")</f>
        <v>20</v>
      </c>
      <c r="M71" s="18"/>
      <c r="N71" s="18"/>
    </row>
    <row r="72" spans="1:14" x14ac:dyDescent="0.35">
      <c r="A72" s="69" t="s">
        <v>148</v>
      </c>
      <c r="B72" s="17">
        <v>19538</v>
      </c>
      <c r="C72" s="15" t="s">
        <v>142</v>
      </c>
      <c r="D72" s="5" t="s">
        <v>67</v>
      </c>
      <c r="E72" s="5" t="s">
        <v>68</v>
      </c>
      <c r="F72" s="73" t="s">
        <v>44</v>
      </c>
      <c r="G72" s="117">
        <v>45789</v>
      </c>
      <c r="H72" s="120" t="s">
        <v>44</v>
      </c>
      <c r="I72" s="118">
        <v>45789</v>
      </c>
      <c r="J72" s="118">
        <v>45790</v>
      </c>
      <c r="K72" s="71">
        <f>IFERROR(WORKDAY(Tasks_Alphabetical[[#This Row],[Window End]],1),"")</f>
        <v>45791</v>
      </c>
      <c r="L72" s="72">
        <f>IFERROR(IF(ISBLANK(Tasks_Alphabetical[[#This Row],[Submission deadline]]), "", WEEKNUM(Tasks_Alphabetical[[#This Row],[Submission deadline]], 2)),"")</f>
        <v>20</v>
      </c>
      <c r="M72" s="1"/>
      <c r="N72" s="1"/>
    </row>
    <row r="73" spans="1:14" x14ac:dyDescent="0.35">
      <c r="A73" s="69" t="s">
        <v>148</v>
      </c>
      <c r="B73" s="17">
        <v>19538</v>
      </c>
      <c r="C73" s="15" t="s">
        <v>158</v>
      </c>
      <c r="D73" s="5" t="s">
        <v>67</v>
      </c>
      <c r="E73" s="5" t="s">
        <v>68</v>
      </c>
      <c r="F73" s="73">
        <v>1</v>
      </c>
      <c r="G73" s="117">
        <v>45791</v>
      </c>
      <c r="H73" s="120" t="s">
        <v>70</v>
      </c>
      <c r="I73" s="118">
        <v>45791</v>
      </c>
      <c r="J73" s="118">
        <v>45791</v>
      </c>
      <c r="K73" s="71">
        <f>IFERROR(WORKDAY(Tasks_Alphabetical[[#This Row],[Window End]],1),"")</f>
        <v>45792</v>
      </c>
      <c r="L73" s="72">
        <f>IFERROR(IF(ISBLANK(Tasks_Alphabetical[[#This Row],[Submission deadline]]), "", WEEKNUM(Tasks_Alphabetical[[#This Row],[Submission deadline]], 2)),"")</f>
        <v>20</v>
      </c>
      <c r="M73" s="1"/>
      <c r="N73" s="1"/>
    </row>
    <row r="74" spans="1:14" x14ac:dyDescent="0.35">
      <c r="A74" s="69" t="s">
        <v>148</v>
      </c>
      <c r="B74" s="17">
        <v>19538</v>
      </c>
      <c r="C74" s="15" t="s">
        <v>159</v>
      </c>
      <c r="D74" s="5" t="s">
        <v>67</v>
      </c>
      <c r="E74" s="5" t="s">
        <v>68</v>
      </c>
      <c r="F74" s="73">
        <v>2</v>
      </c>
      <c r="G74" s="117">
        <v>45793</v>
      </c>
      <c r="H74" s="120" t="s">
        <v>70</v>
      </c>
      <c r="I74" s="118">
        <v>45793</v>
      </c>
      <c r="J74" s="118">
        <v>45793</v>
      </c>
      <c r="K74" s="71">
        <f>IFERROR(WORKDAY(Tasks_Alphabetical[[#This Row],[Window End]],1),"")</f>
        <v>45796</v>
      </c>
      <c r="L74" s="72">
        <f>IFERROR(IF(ISBLANK(Tasks_Alphabetical[[#This Row],[Submission deadline]]), "", WEEKNUM(Tasks_Alphabetical[[#This Row],[Submission deadline]], 2)),"")</f>
        <v>21</v>
      </c>
      <c r="M74" s="1"/>
      <c r="N74" s="1"/>
    </row>
    <row r="75" spans="1:14" x14ac:dyDescent="0.35">
      <c r="A75" s="69" t="s">
        <v>148</v>
      </c>
      <c r="B75" s="17">
        <v>19538</v>
      </c>
      <c r="C75" s="15" t="s">
        <v>160</v>
      </c>
      <c r="D75" s="5" t="s">
        <v>67</v>
      </c>
      <c r="E75" s="5" t="s">
        <v>68</v>
      </c>
      <c r="F75" s="73">
        <v>3</v>
      </c>
      <c r="G75" s="117">
        <v>45796</v>
      </c>
      <c r="H75" s="120" t="s">
        <v>70</v>
      </c>
      <c r="I75" s="118">
        <v>45796</v>
      </c>
      <c r="J75" s="118">
        <v>45796</v>
      </c>
      <c r="K75" s="71">
        <f>IFERROR(WORKDAY(Tasks_Alphabetical[[#This Row],[Window End]],1),"")</f>
        <v>45797</v>
      </c>
      <c r="L75" s="72">
        <f>IFERROR(IF(ISBLANK(Tasks_Alphabetical[[#This Row],[Submission deadline]]), "", WEEKNUM(Tasks_Alphabetical[[#This Row],[Submission deadline]], 2)),"")</f>
        <v>21</v>
      </c>
      <c r="M75" s="1"/>
      <c r="N75" s="1"/>
    </row>
    <row r="76" spans="1:14" x14ac:dyDescent="0.35">
      <c r="A76" s="69" t="s">
        <v>148</v>
      </c>
      <c r="B76" s="17">
        <v>19538</v>
      </c>
      <c r="C76" s="15" t="s">
        <v>161</v>
      </c>
      <c r="D76" s="5" t="s">
        <v>67</v>
      </c>
      <c r="E76" s="5" t="s">
        <v>68</v>
      </c>
      <c r="F76" s="73" t="s">
        <v>105</v>
      </c>
      <c r="G76" s="117">
        <v>45798</v>
      </c>
      <c r="H76" s="120" t="s">
        <v>115</v>
      </c>
      <c r="I76" s="118">
        <v>45798</v>
      </c>
      <c r="J76" s="118">
        <v>45798</v>
      </c>
      <c r="K76" s="71">
        <f>IFERROR(WORKDAY(Tasks_Alphabetical[[#This Row],[Window End]],1),"")</f>
        <v>45799</v>
      </c>
      <c r="L76" s="72">
        <f>IFERROR(IF(ISBLANK(Tasks_Alphabetical[[#This Row],[Submission deadline]]), "", WEEKNUM(Tasks_Alphabetical[[#This Row],[Submission deadline]], 2)),"")</f>
        <v>21</v>
      </c>
      <c r="M76" s="1"/>
      <c r="N76" s="1"/>
    </row>
    <row r="77" spans="1:14" x14ac:dyDescent="0.35">
      <c r="A77" s="69" t="s">
        <v>148</v>
      </c>
      <c r="B77" s="17">
        <v>19538</v>
      </c>
      <c r="C77" s="15" t="s">
        <v>162</v>
      </c>
      <c r="D77" s="5" t="s">
        <v>67</v>
      </c>
      <c r="E77" s="5" t="s">
        <v>68</v>
      </c>
      <c r="F77" s="73" t="s">
        <v>107</v>
      </c>
      <c r="G77" s="117">
        <v>45800</v>
      </c>
      <c r="H77" s="120" t="s">
        <v>51</v>
      </c>
      <c r="I77" s="118">
        <v>45800</v>
      </c>
      <c r="J77" s="118">
        <v>45800</v>
      </c>
      <c r="K77" s="71">
        <v>45804</v>
      </c>
      <c r="L77" s="72">
        <f>IFERROR(IF(ISBLANK(Tasks_Alphabetical[[#This Row],[Submission deadline]]), "", WEEKNUM(Tasks_Alphabetical[[#This Row],[Submission deadline]], 2)),"")</f>
        <v>22</v>
      </c>
      <c r="M77" s="1"/>
      <c r="N77" s="1"/>
    </row>
    <row r="78" spans="1:14" x14ac:dyDescent="0.35">
      <c r="A78" s="69" t="s">
        <v>163</v>
      </c>
      <c r="B78" s="17">
        <v>19555</v>
      </c>
      <c r="C78" s="15" t="s">
        <v>185</v>
      </c>
      <c r="D78" s="5" t="s">
        <v>42</v>
      </c>
      <c r="E78" s="5" t="s">
        <v>186</v>
      </c>
      <c r="F78" s="73">
        <v>1</v>
      </c>
      <c r="G78" s="117">
        <v>45748</v>
      </c>
      <c r="H78" s="120" t="s">
        <v>70</v>
      </c>
      <c r="I78" s="118">
        <v>45748</v>
      </c>
      <c r="J78" s="118">
        <v>45750</v>
      </c>
      <c r="K78" s="119">
        <f>IFERROR(WORKDAY(Tasks_Alphabetical[[#This Row],[Window End]],1),"")</f>
        <v>45751</v>
      </c>
      <c r="L78" s="72">
        <f>IFERROR(IF(ISBLANK(Tasks_Alphabetical[[#This Row],[Submission deadline]]), "", WEEKNUM(Tasks_Alphabetical[[#This Row],[Submission deadline]], 2)),"")</f>
        <v>14</v>
      </c>
      <c r="M78" s="1"/>
      <c r="N78" s="1"/>
    </row>
    <row r="79" spans="1:14" x14ac:dyDescent="0.35">
      <c r="A79" s="69" t="s">
        <v>163</v>
      </c>
      <c r="B79" s="17">
        <v>19558</v>
      </c>
      <c r="C79" s="15" t="s">
        <v>166</v>
      </c>
      <c r="D79" s="5" t="s">
        <v>42</v>
      </c>
      <c r="E79" s="5" t="s">
        <v>165</v>
      </c>
      <c r="F79" s="73">
        <v>2</v>
      </c>
      <c r="G79" s="117">
        <v>45777</v>
      </c>
      <c r="H79" s="120" t="s">
        <v>96</v>
      </c>
      <c r="I79" s="118">
        <v>45777</v>
      </c>
      <c r="J79" s="118">
        <v>45777</v>
      </c>
      <c r="K79" s="71">
        <f>IFERROR(WORKDAY(Tasks_Alphabetical[[#This Row],[Window End]],1),"")</f>
        <v>45778</v>
      </c>
      <c r="L79" s="72">
        <f>IFERROR(IF(ISBLANK(Tasks_Alphabetical[[#This Row],[Submission deadline]]), "", WEEKNUM(Tasks_Alphabetical[[#This Row],[Submission deadline]], 2)),"")</f>
        <v>18</v>
      </c>
      <c r="M79" s="1"/>
      <c r="N79" s="1"/>
    </row>
    <row r="80" spans="1:14" x14ac:dyDescent="0.35">
      <c r="A80" s="69" t="s">
        <v>163</v>
      </c>
      <c r="B80" s="17">
        <v>19558</v>
      </c>
      <c r="C80" s="15" t="s">
        <v>167</v>
      </c>
      <c r="D80" s="5" t="s">
        <v>42</v>
      </c>
      <c r="E80" s="5" t="s">
        <v>165</v>
      </c>
      <c r="F80" s="73">
        <v>3</v>
      </c>
      <c r="G80" s="117">
        <v>45779</v>
      </c>
      <c r="H80" s="120" t="s">
        <v>96</v>
      </c>
      <c r="I80" s="118">
        <v>45779</v>
      </c>
      <c r="J80" s="118">
        <v>45779</v>
      </c>
      <c r="K80" s="71">
        <v>45814</v>
      </c>
      <c r="L80" s="72">
        <f>IFERROR(IF(ISBLANK(Tasks_Alphabetical[[#This Row],[Submission deadline]]), "", WEEKNUM(Tasks_Alphabetical[[#This Row],[Submission deadline]], 2)),"")</f>
        <v>23</v>
      </c>
      <c r="M80" s="1"/>
      <c r="N80" s="1"/>
    </row>
    <row r="81" spans="1:14" x14ac:dyDescent="0.35">
      <c r="A81" s="69" t="s">
        <v>163</v>
      </c>
      <c r="B81" s="17">
        <v>19558</v>
      </c>
      <c r="C81" s="15" t="s">
        <v>168</v>
      </c>
      <c r="D81" s="5" t="s">
        <v>42</v>
      </c>
      <c r="E81" s="5" t="s">
        <v>165</v>
      </c>
      <c r="F81" s="73">
        <v>4</v>
      </c>
      <c r="G81" s="117">
        <v>45783</v>
      </c>
      <c r="H81" s="120" t="s">
        <v>169</v>
      </c>
      <c r="I81" s="118">
        <v>45783</v>
      </c>
      <c r="J81" s="118">
        <v>45785</v>
      </c>
      <c r="K81" s="71">
        <f>IFERROR(WORKDAY(Tasks_Alphabetical[[#This Row],[Window End]],1),"")</f>
        <v>45786</v>
      </c>
      <c r="L81" s="72">
        <f>IFERROR(IF(ISBLANK(Tasks_Alphabetical[[#This Row],[Submission deadline]]), "", WEEKNUM(Tasks_Alphabetical[[#This Row],[Submission deadline]], 2)),"")</f>
        <v>19</v>
      </c>
      <c r="M81" s="1"/>
      <c r="N81" s="1"/>
    </row>
    <row r="82" spans="1:14" x14ac:dyDescent="0.35">
      <c r="A82" s="69" t="s">
        <v>163</v>
      </c>
      <c r="B82" s="17">
        <v>19558</v>
      </c>
      <c r="C82" s="15" t="s">
        <v>170</v>
      </c>
      <c r="D82" s="5" t="s">
        <v>42</v>
      </c>
      <c r="E82" s="5" t="s">
        <v>165</v>
      </c>
      <c r="F82" s="73">
        <v>5</v>
      </c>
      <c r="G82" s="117">
        <v>45786</v>
      </c>
      <c r="H82" s="120" t="s">
        <v>96</v>
      </c>
      <c r="I82" s="118">
        <v>45786</v>
      </c>
      <c r="J82" s="118">
        <v>45786</v>
      </c>
      <c r="K82" s="71">
        <f>IFERROR(WORKDAY(Tasks_Alphabetical[[#This Row],[Window End]],1),"")</f>
        <v>45789</v>
      </c>
      <c r="L82" s="72">
        <f>IFERROR(IF(ISBLANK(Tasks_Alphabetical[[#This Row],[Submission deadline]]), "", WEEKNUM(Tasks_Alphabetical[[#This Row],[Submission deadline]], 2)),"")</f>
        <v>20</v>
      </c>
      <c r="M82" s="1"/>
      <c r="N82" s="1"/>
    </row>
    <row r="83" spans="1:14" ht="16.5" x14ac:dyDescent="0.35">
      <c r="A83" s="69" t="s">
        <v>163</v>
      </c>
      <c r="B83" s="17">
        <v>19556</v>
      </c>
      <c r="C83" s="15" t="s">
        <v>180</v>
      </c>
      <c r="D83" s="5" t="s">
        <v>42</v>
      </c>
      <c r="E83" s="5" t="s">
        <v>181</v>
      </c>
      <c r="F83" s="73">
        <v>1</v>
      </c>
      <c r="G83" s="122">
        <v>45750</v>
      </c>
      <c r="H83" s="120" t="s">
        <v>70</v>
      </c>
      <c r="I83" s="118">
        <v>45750</v>
      </c>
      <c r="J83" s="118">
        <v>45770</v>
      </c>
      <c r="K83" s="119">
        <f>IFERROR(WORKDAY(Tasks_Alphabetical[[#This Row],[Window End]],1),"")</f>
        <v>45771</v>
      </c>
      <c r="L83" s="72">
        <f>IFERROR(IF(ISBLANK(Tasks_Alphabetical[[#This Row],[Submission deadline]]), "", WEEKNUM(Tasks_Alphabetical[[#This Row],[Submission deadline]], 2)),"")</f>
        <v>17</v>
      </c>
      <c r="M83" s="1"/>
      <c r="N83" s="1"/>
    </row>
    <row r="84" spans="1:14" x14ac:dyDescent="0.35">
      <c r="A84" s="69" t="s">
        <v>163</v>
      </c>
      <c r="B84" s="17">
        <v>19557</v>
      </c>
      <c r="C84" s="15" t="s">
        <v>173</v>
      </c>
      <c r="D84" s="5" t="s">
        <v>42</v>
      </c>
      <c r="E84" s="5" t="s">
        <v>172</v>
      </c>
      <c r="F84" s="73">
        <v>2</v>
      </c>
      <c r="G84" s="117">
        <v>45770</v>
      </c>
      <c r="H84" s="120" t="s">
        <v>70</v>
      </c>
      <c r="I84" s="118">
        <v>45770</v>
      </c>
      <c r="J84" s="118">
        <v>45770</v>
      </c>
      <c r="K84" s="71">
        <f>IFERROR(WORKDAY(Tasks_Alphabetical[[#This Row],[Window End]],1),"")</f>
        <v>45771</v>
      </c>
      <c r="L84" s="72">
        <f>IFERROR(IF(ISBLANK(Tasks_Alphabetical[[#This Row],[Submission deadline]]), "", WEEKNUM(Tasks_Alphabetical[[#This Row],[Submission deadline]], 2)),"")</f>
        <v>17</v>
      </c>
      <c r="M84" s="1"/>
      <c r="N84" s="1"/>
    </row>
    <row r="85" spans="1:14" x14ac:dyDescent="0.35">
      <c r="A85" s="69" t="s">
        <v>163</v>
      </c>
      <c r="B85" s="17">
        <v>19557</v>
      </c>
      <c r="C85" s="15" t="s">
        <v>174</v>
      </c>
      <c r="D85" s="5" t="s">
        <v>42</v>
      </c>
      <c r="E85" s="5" t="s">
        <v>172</v>
      </c>
      <c r="F85" s="73">
        <v>3</v>
      </c>
      <c r="G85" s="117">
        <v>45771</v>
      </c>
      <c r="H85" s="120" t="s">
        <v>175</v>
      </c>
      <c r="I85" s="118">
        <v>45771</v>
      </c>
      <c r="J85" s="118">
        <v>45779</v>
      </c>
      <c r="K85" s="71">
        <v>45783</v>
      </c>
      <c r="L85" s="72">
        <f>IFERROR(IF(ISBLANK(Tasks_Alphabetical[[#This Row],[Submission deadline]]), "", WEEKNUM(Tasks_Alphabetical[[#This Row],[Submission deadline]], 2)),"")</f>
        <v>19</v>
      </c>
      <c r="M85" s="1"/>
      <c r="N85" s="1"/>
    </row>
    <row r="86" spans="1:14" x14ac:dyDescent="0.35">
      <c r="A86" s="69" t="s">
        <v>163</v>
      </c>
      <c r="B86" s="17">
        <v>19557</v>
      </c>
      <c r="C86" s="15" t="s">
        <v>176</v>
      </c>
      <c r="D86" s="5" t="s">
        <v>42</v>
      </c>
      <c r="E86" s="5" t="s">
        <v>172</v>
      </c>
      <c r="F86" s="73">
        <v>4</v>
      </c>
      <c r="G86" s="117">
        <v>45772</v>
      </c>
      <c r="H86" s="120" t="s">
        <v>96</v>
      </c>
      <c r="I86" s="118">
        <v>45772</v>
      </c>
      <c r="J86" s="118">
        <v>45772</v>
      </c>
      <c r="K86" s="71">
        <f>IFERROR(WORKDAY(Tasks_Alphabetical[[#This Row],[Window End]],1),"")</f>
        <v>45775</v>
      </c>
      <c r="L86" s="72">
        <f>IFERROR(IF(ISBLANK(Tasks_Alphabetical[[#This Row],[Submission deadline]]), "", WEEKNUM(Tasks_Alphabetical[[#This Row],[Submission deadline]], 2)),"")</f>
        <v>18</v>
      </c>
      <c r="M86" s="1"/>
      <c r="N86" s="1"/>
    </row>
    <row r="87" spans="1:14" x14ac:dyDescent="0.35">
      <c r="A87" s="69" t="s">
        <v>163</v>
      </c>
      <c r="B87" s="17">
        <v>19557</v>
      </c>
      <c r="C87" s="15" t="s">
        <v>177</v>
      </c>
      <c r="D87" s="5" t="s">
        <v>42</v>
      </c>
      <c r="E87" s="5" t="s">
        <v>172</v>
      </c>
      <c r="F87" s="73">
        <v>5</v>
      </c>
      <c r="G87" s="117">
        <v>45775</v>
      </c>
      <c r="H87" s="120" t="s">
        <v>65</v>
      </c>
      <c r="I87" s="118">
        <v>45775</v>
      </c>
      <c r="J87" s="118">
        <v>45775</v>
      </c>
      <c r="K87" s="71">
        <f>IFERROR(WORKDAY(Tasks_Alphabetical[[#This Row],[Window End]],1),"")</f>
        <v>45776</v>
      </c>
      <c r="L87" s="72">
        <f>IFERROR(IF(ISBLANK(Tasks_Alphabetical[[#This Row],[Submission deadline]]), "", WEEKNUM(Tasks_Alphabetical[[#This Row],[Submission deadline]], 2)),"")</f>
        <v>18</v>
      </c>
      <c r="M87" s="1"/>
      <c r="N87" s="1"/>
    </row>
    <row r="88" spans="1:14" x14ac:dyDescent="0.35">
      <c r="A88" s="69" t="s">
        <v>163</v>
      </c>
      <c r="B88" s="17">
        <v>19557</v>
      </c>
      <c r="C88" s="15" t="s">
        <v>178</v>
      </c>
      <c r="D88" s="5" t="s">
        <v>42</v>
      </c>
      <c r="E88" s="5" t="s">
        <v>172</v>
      </c>
      <c r="F88" s="73">
        <v>6</v>
      </c>
      <c r="G88" s="117">
        <v>45776</v>
      </c>
      <c r="H88" s="120" t="s">
        <v>179</v>
      </c>
      <c r="I88" s="118">
        <v>45776</v>
      </c>
      <c r="J88" s="118">
        <v>45786</v>
      </c>
      <c r="K88" s="71">
        <f>IFERROR(WORKDAY(Tasks_Alphabetical[[#This Row],[Window End]],1),"")</f>
        <v>45789</v>
      </c>
      <c r="L88" s="72">
        <f>IFERROR(IF(ISBLANK(Tasks_Alphabetical[[#This Row],[Submission deadline]]), "", WEEKNUM(Tasks_Alphabetical[[#This Row],[Submission deadline]], 2)),"")</f>
        <v>20</v>
      </c>
      <c r="M88" s="1"/>
      <c r="N88" s="1"/>
    </row>
    <row r="89" spans="1:14" x14ac:dyDescent="0.35">
      <c r="A89" s="69" t="s">
        <v>163</v>
      </c>
      <c r="B89" s="17">
        <v>19557</v>
      </c>
      <c r="C89" s="15" t="s">
        <v>171</v>
      </c>
      <c r="D89" s="5" t="s">
        <v>42</v>
      </c>
      <c r="E89" s="5" t="s">
        <v>172</v>
      </c>
      <c r="F89" s="73">
        <v>1</v>
      </c>
      <c r="G89" s="117">
        <v>45747</v>
      </c>
      <c r="H89" s="120" t="s">
        <v>70</v>
      </c>
      <c r="I89" s="118">
        <v>45747</v>
      </c>
      <c r="J89" s="118">
        <v>45769</v>
      </c>
      <c r="K89" s="71">
        <f>IFERROR(WORKDAY(Tasks_Alphabetical[[#This Row],[Window End]],1),"")</f>
        <v>45770</v>
      </c>
      <c r="L89" s="72">
        <f>IFERROR(IF(ISBLANK(Tasks_Alphabetical[[#This Row],[Submission deadline]]), "", WEEKNUM(Tasks_Alphabetical[[#This Row],[Submission deadline]], 2)),"")</f>
        <v>17</v>
      </c>
      <c r="M89" s="1"/>
      <c r="N89" s="1"/>
    </row>
    <row r="90" spans="1:14" ht="16.5" x14ac:dyDescent="0.35">
      <c r="A90" s="69" t="s">
        <v>163</v>
      </c>
      <c r="B90" s="17">
        <v>19556</v>
      </c>
      <c r="C90" s="15" t="s">
        <v>182</v>
      </c>
      <c r="D90" s="5" t="s">
        <v>42</v>
      </c>
      <c r="E90" s="5" t="s">
        <v>181</v>
      </c>
      <c r="F90" s="73">
        <v>2</v>
      </c>
      <c r="G90" s="122">
        <v>45771</v>
      </c>
      <c r="H90" s="120" t="s">
        <v>70</v>
      </c>
      <c r="I90" s="118">
        <v>45771</v>
      </c>
      <c r="J90" s="118">
        <v>45771</v>
      </c>
      <c r="K90" s="119">
        <f>IFERROR(WORKDAY(Tasks_Alphabetical[[#This Row],[Window End]],1),"")</f>
        <v>45772</v>
      </c>
      <c r="L90" s="72">
        <f>IFERROR(IF(ISBLANK(Tasks_Alphabetical[[#This Row],[Submission deadline]]), "", WEEKNUM(Tasks_Alphabetical[[#This Row],[Submission deadline]], 2)),"")</f>
        <v>17</v>
      </c>
      <c r="M90" s="1"/>
      <c r="N90" s="1"/>
    </row>
    <row r="91" spans="1:14" ht="16.5" x14ac:dyDescent="0.35">
      <c r="A91" s="69" t="s">
        <v>163</v>
      </c>
      <c r="B91" s="17">
        <v>19556</v>
      </c>
      <c r="C91" s="15" t="s">
        <v>183</v>
      </c>
      <c r="D91" s="5" t="s">
        <v>42</v>
      </c>
      <c r="E91" s="5" t="s">
        <v>181</v>
      </c>
      <c r="F91" s="73">
        <v>3</v>
      </c>
      <c r="G91" s="122">
        <v>45772</v>
      </c>
      <c r="H91" s="120" t="s">
        <v>175</v>
      </c>
      <c r="I91" s="118">
        <v>45772</v>
      </c>
      <c r="J91" s="118">
        <v>45786</v>
      </c>
      <c r="K91" s="119">
        <f>IFERROR(WORKDAY(Tasks_Alphabetical[[#This Row],[Window End]],1),"")</f>
        <v>45789</v>
      </c>
      <c r="L91" s="72">
        <f>IFERROR(IF(ISBLANK(Tasks_Alphabetical[[#This Row],[Submission deadline]]), "", WEEKNUM(Tasks_Alphabetical[[#This Row],[Submission deadline]], 2)),"")</f>
        <v>20</v>
      </c>
      <c r="M91" s="1"/>
      <c r="N91" s="1"/>
    </row>
    <row r="92" spans="1:14" ht="16.5" x14ac:dyDescent="0.35">
      <c r="A92" s="69" t="s">
        <v>163</v>
      </c>
      <c r="B92" s="17">
        <v>19556</v>
      </c>
      <c r="C92" s="15" t="s">
        <v>184</v>
      </c>
      <c r="D92" s="5" t="s">
        <v>42</v>
      </c>
      <c r="E92" s="5" t="s">
        <v>181</v>
      </c>
      <c r="F92" s="73">
        <v>4</v>
      </c>
      <c r="G92" s="122">
        <v>45772</v>
      </c>
      <c r="H92" s="120" t="s">
        <v>96</v>
      </c>
      <c r="I92" s="118">
        <v>45772</v>
      </c>
      <c r="J92" s="118">
        <v>45772</v>
      </c>
      <c r="K92" s="119">
        <f>IFERROR(WORKDAY(Tasks_Alphabetical[[#This Row],[Window End]],1),"")</f>
        <v>45775</v>
      </c>
      <c r="L92" s="72">
        <f>IFERROR(IF(ISBLANK(Tasks_Alphabetical[[#This Row],[Submission deadline]]), "", WEEKNUM(Tasks_Alphabetical[[#This Row],[Submission deadline]], 2)),"")</f>
        <v>18</v>
      </c>
      <c r="M92" s="1"/>
      <c r="N92" s="1"/>
    </row>
    <row r="93" spans="1:14" ht="16.5" x14ac:dyDescent="0.35">
      <c r="A93" s="69" t="s">
        <v>163</v>
      </c>
      <c r="B93" s="17">
        <v>19556</v>
      </c>
      <c r="C93" s="15" t="s">
        <v>178</v>
      </c>
      <c r="D93" s="5" t="s">
        <v>42</v>
      </c>
      <c r="E93" s="5" t="s">
        <v>181</v>
      </c>
      <c r="F93" s="73">
        <v>5</v>
      </c>
      <c r="G93" s="122">
        <v>45776</v>
      </c>
      <c r="H93" s="120" t="s">
        <v>179</v>
      </c>
      <c r="I93" s="118">
        <v>45776</v>
      </c>
      <c r="J93" s="118">
        <v>45786</v>
      </c>
      <c r="K93" s="119">
        <f>IFERROR(WORKDAY(Tasks_Alphabetical[[#This Row],[Window End]],1),"")</f>
        <v>45789</v>
      </c>
      <c r="L93" s="72">
        <f>IFERROR(IF(ISBLANK(Tasks_Alphabetical[[#This Row],[Submission deadline]]), "", WEEKNUM(Tasks_Alphabetical[[#This Row],[Submission deadline]], 2)),"")</f>
        <v>20</v>
      </c>
      <c r="M93" s="1"/>
      <c r="N93" s="1"/>
    </row>
    <row r="94" spans="1:14" ht="29" x14ac:dyDescent="0.35">
      <c r="A94" s="69" t="s">
        <v>163</v>
      </c>
      <c r="B94" s="17">
        <v>19558</v>
      </c>
      <c r="C94" s="127" t="s">
        <v>164</v>
      </c>
      <c r="D94" s="5" t="s">
        <v>42</v>
      </c>
      <c r="E94" s="5" t="s">
        <v>165</v>
      </c>
      <c r="F94" s="73">
        <v>1</v>
      </c>
      <c r="G94" s="117">
        <v>45775</v>
      </c>
      <c r="H94" s="120" t="s">
        <v>81</v>
      </c>
      <c r="I94" s="118">
        <v>45775</v>
      </c>
      <c r="J94" s="118">
        <v>45779</v>
      </c>
      <c r="K94" s="71">
        <f>IFERROR(WORKDAY(Tasks_Alphabetical[[#This Row],[Window End]],1),"")</f>
        <v>45782</v>
      </c>
      <c r="L94" s="72">
        <f>IFERROR(IF(ISBLANK(Tasks_Alphabetical[[#This Row],[Submission deadline]]), "", WEEKNUM(Tasks_Alphabetical[[#This Row],[Submission deadline]], 2)),"")</f>
        <v>19</v>
      </c>
      <c r="M94" s="1"/>
      <c r="N94" s="1"/>
    </row>
    <row r="95" spans="1:14" x14ac:dyDescent="0.35">
      <c r="A95" s="69" t="s">
        <v>163</v>
      </c>
      <c r="B95" s="17">
        <v>19555</v>
      </c>
      <c r="C95" s="15" t="s">
        <v>187</v>
      </c>
      <c r="D95" s="5" t="s">
        <v>42</v>
      </c>
      <c r="E95" s="5" t="s">
        <v>186</v>
      </c>
      <c r="F95" s="73">
        <v>2</v>
      </c>
      <c r="G95" s="117">
        <v>45770</v>
      </c>
      <c r="H95" s="120" t="s">
        <v>70</v>
      </c>
      <c r="I95" s="118">
        <v>45770</v>
      </c>
      <c r="J95" s="118">
        <v>45770</v>
      </c>
      <c r="K95" s="119">
        <f>IFERROR(WORKDAY(Tasks_Alphabetical[[#This Row],[Window End]],1),"")</f>
        <v>45771</v>
      </c>
      <c r="L95" s="72">
        <f>IFERROR(IF(ISBLANK(Tasks_Alphabetical[[#This Row],[Submission deadline]]), "", WEEKNUM(Tasks_Alphabetical[[#This Row],[Submission deadline]], 2)),"")</f>
        <v>17</v>
      </c>
      <c r="M95" s="1"/>
      <c r="N95" s="1"/>
    </row>
    <row r="96" spans="1:14" x14ac:dyDescent="0.35">
      <c r="A96" s="69" t="s">
        <v>163</v>
      </c>
      <c r="B96" s="17">
        <v>19555</v>
      </c>
      <c r="C96" s="15" t="s">
        <v>188</v>
      </c>
      <c r="D96" s="5" t="s">
        <v>42</v>
      </c>
      <c r="E96" s="5" t="s">
        <v>186</v>
      </c>
      <c r="F96" s="73">
        <v>3</v>
      </c>
      <c r="G96" s="117">
        <v>45771</v>
      </c>
      <c r="H96" s="120" t="s">
        <v>175</v>
      </c>
      <c r="I96" s="118">
        <v>45771</v>
      </c>
      <c r="J96" s="118">
        <v>45786</v>
      </c>
      <c r="K96" s="119">
        <f>IFERROR(WORKDAY(Tasks_Alphabetical[[#This Row],[Window End]],1),"")</f>
        <v>45789</v>
      </c>
      <c r="L96" s="72">
        <f>IFERROR(IF(ISBLANK(Tasks_Alphabetical[[#This Row],[Submission deadline]]), "", WEEKNUM(Tasks_Alphabetical[[#This Row],[Submission deadline]], 2)),"")</f>
        <v>20</v>
      </c>
      <c r="M96" s="1"/>
      <c r="N96" s="1"/>
    </row>
    <row r="97" spans="1:14" x14ac:dyDescent="0.35">
      <c r="A97" s="69" t="s">
        <v>163</v>
      </c>
      <c r="B97" s="17">
        <v>19555</v>
      </c>
      <c r="C97" s="15" t="s">
        <v>189</v>
      </c>
      <c r="D97" s="5" t="s">
        <v>42</v>
      </c>
      <c r="E97" s="5" t="s">
        <v>186</v>
      </c>
      <c r="F97" s="73">
        <v>4</v>
      </c>
      <c r="G97" s="117">
        <v>45772</v>
      </c>
      <c r="H97" s="120" t="s">
        <v>96</v>
      </c>
      <c r="I97" s="118">
        <v>45772</v>
      </c>
      <c r="J97" s="118">
        <v>45772</v>
      </c>
      <c r="K97" s="119">
        <f>IFERROR(WORKDAY(Tasks_Alphabetical[[#This Row],[Window End]],1),"")</f>
        <v>45775</v>
      </c>
      <c r="L97" s="72">
        <f>IFERROR(IF(ISBLANK(Tasks_Alphabetical[[#This Row],[Submission deadline]]), "", WEEKNUM(Tasks_Alphabetical[[#This Row],[Submission deadline]], 2)),"")</f>
        <v>18</v>
      </c>
      <c r="M97" s="1"/>
      <c r="N97" s="1"/>
    </row>
    <row r="98" spans="1:14" x14ac:dyDescent="0.35">
      <c r="A98" s="69" t="s">
        <v>163</v>
      </c>
      <c r="B98" s="17">
        <v>19555</v>
      </c>
      <c r="C98" s="15" t="s">
        <v>178</v>
      </c>
      <c r="D98" s="5" t="s">
        <v>42</v>
      </c>
      <c r="E98" s="5" t="s">
        <v>186</v>
      </c>
      <c r="F98" s="73">
        <v>5</v>
      </c>
      <c r="G98" s="117">
        <v>45776</v>
      </c>
      <c r="H98" s="120" t="s">
        <v>179</v>
      </c>
      <c r="I98" s="118">
        <v>45776</v>
      </c>
      <c r="J98" s="118">
        <v>45786</v>
      </c>
      <c r="K98" s="119">
        <f>IFERROR(WORKDAY(Tasks_Alphabetical[[#This Row],[Window End]],1),"")</f>
        <v>45789</v>
      </c>
      <c r="L98" s="72">
        <f>IFERROR(IF(ISBLANK(Tasks_Alphabetical[[#This Row],[Submission deadline]]), "", WEEKNUM(Tasks_Alphabetical[[#This Row],[Submission deadline]], 2)),"")</f>
        <v>20</v>
      </c>
      <c r="M98" s="1"/>
      <c r="N98" s="1"/>
    </row>
    <row r="99" spans="1:14" x14ac:dyDescent="0.35">
      <c r="A99" s="69" t="s">
        <v>163</v>
      </c>
      <c r="B99" s="17">
        <v>19554</v>
      </c>
      <c r="C99" s="15" t="s">
        <v>142</v>
      </c>
      <c r="D99" s="5" t="s">
        <v>67</v>
      </c>
      <c r="E99" s="5" t="s">
        <v>68</v>
      </c>
      <c r="F99" s="73" t="s">
        <v>44</v>
      </c>
      <c r="G99" s="117">
        <v>45789</v>
      </c>
      <c r="H99" s="120" t="s">
        <v>44</v>
      </c>
      <c r="I99" s="118">
        <v>45789</v>
      </c>
      <c r="J99" s="118">
        <v>45790</v>
      </c>
      <c r="K99" s="71">
        <f>IFERROR(WORKDAY(Tasks_Alphabetical[[#This Row],[Window End]],1),"")</f>
        <v>45791</v>
      </c>
      <c r="L99" s="72">
        <f>IFERROR(IF(ISBLANK(Tasks_Alphabetical[[#This Row],[Submission deadline]]), "", WEEKNUM(Tasks_Alphabetical[[#This Row],[Submission deadline]], 2)),"")</f>
        <v>20</v>
      </c>
      <c r="M99" s="1"/>
      <c r="N99" s="1"/>
    </row>
    <row r="100" spans="1:14" x14ac:dyDescent="0.35">
      <c r="A100" s="69" t="s">
        <v>163</v>
      </c>
      <c r="B100" s="17">
        <v>19554</v>
      </c>
      <c r="C100" s="15" t="s">
        <v>190</v>
      </c>
      <c r="D100" s="5" t="s">
        <v>67</v>
      </c>
      <c r="E100" s="5" t="s">
        <v>68</v>
      </c>
      <c r="F100" s="73">
        <v>1</v>
      </c>
      <c r="G100" s="117">
        <v>45791</v>
      </c>
      <c r="H100" s="120" t="s">
        <v>47</v>
      </c>
      <c r="I100" s="118">
        <v>45791</v>
      </c>
      <c r="J100" s="118">
        <v>45791</v>
      </c>
      <c r="K100" s="71">
        <f>IFERROR(WORKDAY(Tasks_Alphabetical[[#This Row],[Window End]],1),"")</f>
        <v>45792</v>
      </c>
      <c r="L100" s="72">
        <f>IFERROR(IF(ISBLANK(Tasks_Alphabetical[[#This Row],[Submission deadline]]), "", WEEKNUM(Tasks_Alphabetical[[#This Row],[Submission deadline]], 2)),"")</f>
        <v>20</v>
      </c>
      <c r="M100" s="1"/>
      <c r="N100" s="1"/>
    </row>
    <row r="101" spans="1:14" x14ac:dyDescent="0.35">
      <c r="A101" s="101" t="s">
        <v>163</v>
      </c>
      <c r="B101" s="75">
        <v>19554</v>
      </c>
      <c r="C101" s="76" t="s">
        <v>191</v>
      </c>
      <c r="D101" s="77" t="s">
        <v>67</v>
      </c>
      <c r="E101" s="77" t="s">
        <v>68</v>
      </c>
      <c r="F101" s="102">
        <v>2</v>
      </c>
      <c r="G101" s="117">
        <v>45793</v>
      </c>
      <c r="H101" s="120" t="s">
        <v>192</v>
      </c>
      <c r="I101" s="118">
        <v>45793</v>
      </c>
      <c r="J101" s="118">
        <v>45793</v>
      </c>
      <c r="K101" s="103">
        <f>IFERROR(WORKDAY(Tasks_Alphabetical[[#This Row],[Window End]],1),"")</f>
        <v>45796</v>
      </c>
      <c r="L101" s="104">
        <f>IFERROR(IF(ISBLANK(Tasks_Alphabetical[[#This Row],[Submission deadline]]), "", WEEKNUM(Tasks_Alphabetical[[#This Row],[Submission deadline]], 2)),"")</f>
        <v>21</v>
      </c>
      <c r="M101" s="1"/>
      <c r="N101" s="1"/>
    </row>
    <row r="102" spans="1:14" x14ac:dyDescent="0.35">
      <c r="A102" s="101" t="s">
        <v>163</v>
      </c>
      <c r="B102" s="75">
        <v>19554</v>
      </c>
      <c r="C102" s="76" t="s">
        <v>193</v>
      </c>
      <c r="D102" s="77" t="s">
        <v>67</v>
      </c>
      <c r="E102" s="77" t="s">
        <v>68</v>
      </c>
      <c r="F102" s="102">
        <v>3</v>
      </c>
      <c r="G102" s="117">
        <v>45796</v>
      </c>
      <c r="H102" s="120" t="s">
        <v>194</v>
      </c>
      <c r="I102" s="118">
        <v>45796</v>
      </c>
      <c r="J102" s="118">
        <v>45796</v>
      </c>
      <c r="K102" s="103">
        <f>IFERROR(WORKDAY(Tasks_Alphabetical[[#This Row],[Window End]],1),"")</f>
        <v>45797</v>
      </c>
      <c r="L102" s="104">
        <f>IFERROR(IF(ISBLANK(Tasks_Alphabetical[[#This Row],[Submission deadline]]), "", WEEKNUM(Tasks_Alphabetical[[#This Row],[Submission deadline]], 2)),"")</f>
        <v>21</v>
      </c>
      <c r="M102" s="1"/>
      <c r="N102" s="1"/>
    </row>
    <row r="103" spans="1:14" x14ac:dyDescent="0.35">
      <c r="A103" s="101" t="s">
        <v>163</v>
      </c>
      <c r="B103" s="75">
        <v>19554</v>
      </c>
      <c r="C103" s="76" t="s">
        <v>195</v>
      </c>
      <c r="D103" s="77" t="s">
        <v>67</v>
      </c>
      <c r="E103" s="77" t="s">
        <v>68</v>
      </c>
      <c r="F103" s="102">
        <v>4</v>
      </c>
      <c r="G103" s="117">
        <v>45798</v>
      </c>
      <c r="H103" s="120" t="s">
        <v>76</v>
      </c>
      <c r="I103" s="118">
        <v>45798</v>
      </c>
      <c r="J103" s="118">
        <v>45798</v>
      </c>
      <c r="K103" s="103">
        <f>IFERROR(WORKDAY(Tasks_Alphabetical[[#This Row],[Window End]],1),"")</f>
        <v>45799</v>
      </c>
      <c r="L103" s="104">
        <f>IFERROR(IF(ISBLANK(Tasks_Alphabetical[[#This Row],[Submission deadline]]), "", WEEKNUM(Tasks_Alphabetical[[#This Row],[Submission deadline]], 2)),"")</f>
        <v>21</v>
      </c>
      <c r="M103" s="1"/>
      <c r="N103" s="1"/>
    </row>
    <row r="104" spans="1:14" x14ac:dyDescent="0.35">
      <c r="A104" s="101" t="s">
        <v>163</v>
      </c>
      <c r="B104" s="75">
        <v>19554</v>
      </c>
      <c r="C104" s="76" t="s">
        <v>196</v>
      </c>
      <c r="D104" s="77" t="s">
        <v>67</v>
      </c>
      <c r="E104" s="77" t="s">
        <v>68</v>
      </c>
      <c r="F104" s="102" t="s">
        <v>197</v>
      </c>
      <c r="G104" s="117">
        <v>45800</v>
      </c>
      <c r="H104" s="120" t="s">
        <v>70</v>
      </c>
      <c r="I104" s="118">
        <v>45800</v>
      </c>
      <c r="J104" s="118">
        <v>45800</v>
      </c>
      <c r="K104" s="71">
        <v>45804</v>
      </c>
      <c r="L104" s="104">
        <f>IFERROR(IF(ISBLANK(Tasks_Alphabetical[[#This Row],[Submission deadline]]), "", WEEKNUM(Tasks_Alphabetical[[#This Row],[Submission deadline]], 2)),"")</f>
        <v>22</v>
      </c>
    </row>
    <row r="105" spans="1:14" x14ac:dyDescent="0.35">
      <c r="A105" s="101" t="s">
        <v>163</v>
      </c>
      <c r="B105" s="75">
        <v>19554</v>
      </c>
      <c r="C105" s="76" t="s">
        <v>198</v>
      </c>
      <c r="D105" s="77" t="s">
        <v>67</v>
      </c>
      <c r="E105" s="77" t="s">
        <v>68</v>
      </c>
      <c r="F105" s="102" t="s">
        <v>199</v>
      </c>
      <c r="G105" s="117">
        <v>45810</v>
      </c>
      <c r="H105" s="120" t="s">
        <v>79</v>
      </c>
      <c r="I105" s="118">
        <v>45810</v>
      </c>
      <c r="J105" s="118">
        <v>45813</v>
      </c>
      <c r="K105" s="103">
        <f>IFERROR(WORKDAY(Tasks_Alphabetical[[#This Row],[Window End]],1),"")</f>
        <v>45814</v>
      </c>
      <c r="L105" s="104">
        <f>IFERROR(IF(ISBLANK(Tasks_Alphabetical[[#This Row],[Submission deadline]]), "", WEEKNUM(Tasks_Alphabetical[[#This Row],[Submission deadline]], 2)),"")</f>
        <v>23</v>
      </c>
    </row>
    <row r="106" spans="1:14" x14ac:dyDescent="0.35">
      <c r="A106" s="101" t="s">
        <v>163</v>
      </c>
      <c r="B106" s="75">
        <v>19554</v>
      </c>
      <c r="C106" s="76" t="s">
        <v>200</v>
      </c>
      <c r="D106" s="77" t="s">
        <v>67</v>
      </c>
      <c r="E106" s="77" t="s">
        <v>68</v>
      </c>
      <c r="F106" s="102">
        <v>6</v>
      </c>
      <c r="G106" s="117">
        <v>45811</v>
      </c>
      <c r="H106" s="120" t="s">
        <v>51</v>
      </c>
      <c r="I106" s="118">
        <v>45811</v>
      </c>
      <c r="J106" s="118">
        <v>45814</v>
      </c>
      <c r="K106" s="103">
        <f>IFERROR(WORKDAY(Tasks_Alphabetical[[#This Row],[Window End]],1),"")</f>
        <v>45817</v>
      </c>
      <c r="L106" s="104">
        <f>IFERROR(IF(ISBLANK(Tasks_Alphabetical[[#This Row],[Submission deadline]]), "", WEEKNUM(Tasks_Alphabetical[[#This Row],[Submission deadline]], 2)),"")</f>
        <v>24</v>
      </c>
    </row>
    <row r="107" spans="1:14" x14ac:dyDescent="0.35">
      <c r="A107" s="101" t="s">
        <v>201</v>
      </c>
      <c r="B107" s="75">
        <v>19566</v>
      </c>
      <c r="C107" s="76" t="s">
        <v>202</v>
      </c>
      <c r="D107" s="77" t="s">
        <v>67</v>
      </c>
      <c r="E107" s="77" t="s">
        <v>68</v>
      </c>
      <c r="F107" s="102" t="s">
        <v>44</v>
      </c>
      <c r="G107" s="117">
        <v>45789</v>
      </c>
      <c r="H107" s="120" t="s">
        <v>44</v>
      </c>
      <c r="I107" s="118">
        <v>45789</v>
      </c>
      <c r="J107" s="118">
        <v>45790</v>
      </c>
      <c r="K107" s="103">
        <f>IFERROR(WORKDAY(Tasks_Alphabetical[[#This Row],[Window End]],1),"")</f>
        <v>45791</v>
      </c>
      <c r="L107" s="104">
        <f>IFERROR(IF(ISBLANK(Tasks_Alphabetical[[#This Row],[Submission deadline]]), "", WEEKNUM(Tasks_Alphabetical[[#This Row],[Submission deadline]], 2)),"")</f>
        <v>20</v>
      </c>
    </row>
    <row r="108" spans="1:14" x14ac:dyDescent="0.35">
      <c r="A108" s="101" t="s">
        <v>201</v>
      </c>
      <c r="B108" s="75">
        <v>19566</v>
      </c>
      <c r="C108" s="76" t="s">
        <v>203</v>
      </c>
      <c r="D108" s="77" t="s">
        <v>67</v>
      </c>
      <c r="E108" s="77" t="s">
        <v>68</v>
      </c>
      <c r="F108" s="102">
        <v>1</v>
      </c>
      <c r="G108" s="117">
        <v>45791</v>
      </c>
      <c r="H108" s="120" t="s">
        <v>81</v>
      </c>
      <c r="I108" s="118">
        <v>45791</v>
      </c>
      <c r="J108" s="118">
        <v>45791</v>
      </c>
      <c r="K108" s="103">
        <f>IFERROR(WORKDAY(Tasks_Alphabetical[[#This Row],[Window End]],1),"")</f>
        <v>45792</v>
      </c>
      <c r="L108" s="104">
        <f>IFERROR(IF(ISBLANK(Tasks_Alphabetical[[#This Row],[Submission deadline]]), "", WEEKNUM(Tasks_Alphabetical[[#This Row],[Submission deadline]], 2)),"")</f>
        <v>20</v>
      </c>
    </row>
    <row r="109" spans="1:14" x14ac:dyDescent="0.35">
      <c r="A109" s="101" t="s">
        <v>201</v>
      </c>
      <c r="B109" s="75">
        <v>19566</v>
      </c>
      <c r="C109" s="76" t="s">
        <v>204</v>
      </c>
      <c r="D109" s="77" t="s">
        <v>67</v>
      </c>
      <c r="E109" s="77" t="s">
        <v>68</v>
      </c>
      <c r="F109" s="102">
        <v>2</v>
      </c>
      <c r="G109" s="117">
        <v>45793</v>
      </c>
      <c r="H109" s="120" t="s">
        <v>157</v>
      </c>
      <c r="I109" s="118">
        <v>45793</v>
      </c>
      <c r="J109" s="118">
        <v>45793</v>
      </c>
      <c r="K109" s="103">
        <f>IFERROR(WORKDAY(Tasks_Alphabetical[[#This Row],[Window End]],1),"")</f>
        <v>45796</v>
      </c>
      <c r="L109" s="104">
        <f>IFERROR(IF(ISBLANK(Tasks_Alphabetical[[#This Row],[Submission deadline]]), "", WEEKNUM(Tasks_Alphabetical[[#This Row],[Submission deadline]], 2)),"")</f>
        <v>21</v>
      </c>
    </row>
    <row r="110" spans="1:14" x14ac:dyDescent="0.35">
      <c r="A110" s="101" t="s">
        <v>201</v>
      </c>
      <c r="B110" s="75">
        <v>19566</v>
      </c>
      <c r="C110" s="76" t="s">
        <v>205</v>
      </c>
      <c r="D110" s="77" t="s">
        <v>67</v>
      </c>
      <c r="E110" s="77" t="s">
        <v>68</v>
      </c>
      <c r="F110" s="102">
        <v>3</v>
      </c>
      <c r="G110" s="117">
        <v>45796</v>
      </c>
      <c r="H110" s="120" t="s">
        <v>47</v>
      </c>
      <c r="I110" s="118">
        <v>45796</v>
      </c>
      <c r="J110" s="118">
        <v>45796</v>
      </c>
      <c r="K110" s="103">
        <f>IFERROR(WORKDAY(Tasks_Alphabetical[[#This Row],[Window End]],1),"")</f>
        <v>45797</v>
      </c>
      <c r="L110" s="104">
        <f>IFERROR(IF(ISBLANK(Tasks_Alphabetical[[#This Row],[Submission deadline]]), "", WEEKNUM(Tasks_Alphabetical[[#This Row],[Submission deadline]], 2)),"")</f>
        <v>21</v>
      </c>
    </row>
    <row r="111" spans="1:14" x14ac:dyDescent="0.35">
      <c r="A111" s="101" t="s">
        <v>201</v>
      </c>
      <c r="B111" s="75">
        <v>19566</v>
      </c>
      <c r="C111" s="76" t="s">
        <v>206</v>
      </c>
      <c r="D111" s="77" t="s">
        <v>67</v>
      </c>
      <c r="E111" s="77" t="s">
        <v>68</v>
      </c>
      <c r="F111" s="102" t="s">
        <v>207</v>
      </c>
      <c r="G111" s="117">
        <v>45798</v>
      </c>
      <c r="H111" s="120" t="s">
        <v>208</v>
      </c>
      <c r="I111" s="118">
        <v>45798</v>
      </c>
      <c r="J111" s="118">
        <v>45798</v>
      </c>
      <c r="K111" s="103">
        <f>IFERROR(WORKDAY(Tasks_Alphabetical[[#This Row],[Window End]],1),"")</f>
        <v>45799</v>
      </c>
      <c r="L111" s="104">
        <f>IFERROR(IF(ISBLANK(Tasks_Alphabetical[[#This Row],[Submission deadline]]), "", WEEKNUM(Tasks_Alphabetical[[#This Row],[Submission deadline]], 2)),"")</f>
        <v>21</v>
      </c>
    </row>
    <row r="112" spans="1:14" x14ac:dyDescent="0.35">
      <c r="A112" s="101" t="s">
        <v>201</v>
      </c>
      <c r="B112" s="75">
        <v>19566</v>
      </c>
      <c r="C112" s="76" t="s">
        <v>209</v>
      </c>
      <c r="D112" s="77" t="s">
        <v>67</v>
      </c>
      <c r="E112" s="77" t="s">
        <v>68</v>
      </c>
      <c r="F112" s="102" t="s">
        <v>210</v>
      </c>
      <c r="G112" s="117">
        <v>45800</v>
      </c>
      <c r="H112" s="120" t="s">
        <v>65</v>
      </c>
      <c r="I112" s="118">
        <v>45800</v>
      </c>
      <c r="J112" s="118">
        <v>45800</v>
      </c>
      <c r="K112" s="71">
        <v>45804</v>
      </c>
      <c r="L112" s="104">
        <f>IFERROR(IF(ISBLANK(Tasks_Alphabetical[[#This Row],[Submission deadline]]), "", WEEKNUM(Tasks_Alphabetical[[#This Row],[Submission deadline]], 2)),"")</f>
        <v>22</v>
      </c>
    </row>
    <row r="113" spans="1:12" x14ac:dyDescent="0.35">
      <c r="A113" s="101" t="s">
        <v>201</v>
      </c>
      <c r="B113" s="75">
        <v>19566</v>
      </c>
      <c r="C113" s="76" t="s">
        <v>211</v>
      </c>
      <c r="D113" s="77" t="s">
        <v>67</v>
      </c>
      <c r="E113" s="77" t="s">
        <v>68</v>
      </c>
      <c r="F113" s="102" t="s">
        <v>212</v>
      </c>
      <c r="G113" s="117">
        <v>45810</v>
      </c>
      <c r="H113" s="120" t="s">
        <v>208</v>
      </c>
      <c r="I113" s="118">
        <v>45810</v>
      </c>
      <c r="J113" s="118">
        <v>45810</v>
      </c>
      <c r="K113" s="103">
        <f>IFERROR(WORKDAY(Tasks_Alphabetical[[#This Row],[Window End]],1),"")</f>
        <v>45811</v>
      </c>
      <c r="L113" s="104">
        <f>IFERROR(IF(ISBLANK(Tasks_Alphabetical[[#This Row],[Submission deadline]]), "", WEEKNUM(Tasks_Alphabetical[[#This Row],[Submission deadline]], 2)),"")</f>
        <v>23</v>
      </c>
    </row>
    <row r="114" spans="1:12" x14ac:dyDescent="0.35">
      <c r="A114" s="101" t="s">
        <v>201</v>
      </c>
      <c r="B114" s="75">
        <v>19566</v>
      </c>
      <c r="C114" s="76" t="s">
        <v>77</v>
      </c>
      <c r="D114" s="77" t="s">
        <v>67</v>
      </c>
      <c r="E114" s="77" t="s">
        <v>68</v>
      </c>
      <c r="F114" s="102" t="s">
        <v>213</v>
      </c>
      <c r="G114" s="117">
        <v>45810</v>
      </c>
      <c r="H114" s="120" t="s">
        <v>79</v>
      </c>
      <c r="I114" s="118">
        <v>45810</v>
      </c>
      <c r="J114" s="118">
        <v>45812</v>
      </c>
      <c r="K114" s="103">
        <f>IFERROR(WORKDAY(Tasks_Alphabetical[[#This Row],[Window End]],1),"")</f>
        <v>45813</v>
      </c>
      <c r="L114" s="104">
        <f>IFERROR(IF(ISBLANK(Tasks_Alphabetical[[#This Row],[Submission deadline]]), "", WEEKNUM(Tasks_Alphabetical[[#This Row],[Submission deadline]], 2)),"")</f>
        <v>23</v>
      </c>
    </row>
    <row r="115" spans="1:12" x14ac:dyDescent="0.35">
      <c r="A115" s="101" t="s">
        <v>201</v>
      </c>
      <c r="B115" s="75">
        <v>19566</v>
      </c>
      <c r="C115" s="76" t="s">
        <v>214</v>
      </c>
      <c r="D115" s="77" t="s">
        <v>67</v>
      </c>
      <c r="E115" s="77" t="s">
        <v>68</v>
      </c>
      <c r="F115" s="102">
        <v>6</v>
      </c>
      <c r="G115" s="117">
        <v>45812</v>
      </c>
      <c r="H115" s="120" t="s">
        <v>51</v>
      </c>
      <c r="I115" s="118">
        <v>45812</v>
      </c>
      <c r="J115" s="118">
        <v>45814</v>
      </c>
      <c r="K115" s="103">
        <f>IFERROR(WORKDAY(Tasks_Alphabetical[[#This Row],[Window End]],1),"")</f>
        <v>45817</v>
      </c>
      <c r="L115" s="104">
        <f>IFERROR(IF(ISBLANK(Tasks_Alphabetical[[#This Row],[Submission deadline]]), "", WEEKNUM(Tasks_Alphabetical[[#This Row],[Submission deadline]], 2)),"")</f>
        <v>24</v>
      </c>
    </row>
    <row r="116" spans="1:12" x14ac:dyDescent="0.35">
      <c r="A116" s="69" t="s">
        <v>201</v>
      </c>
      <c r="B116" s="17">
        <v>19571</v>
      </c>
      <c r="C116" s="15" t="s">
        <v>215</v>
      </c>
      <c r="D116" s="5" t="s">
        <v>42</v>
      </c>
      <c r="E116" s="5" t="s">
        <v>216</v>
      </c>
      <c r="F116" s="73" t="s">
        <v>217</v>
      </c>
      <c r="G116" s="117">
        <v>45769</v>
      </c>
      <c r="H116" s="120" t="s">
        <v>70</v>
      </c>
      <c r="I116" s="118">
        <v>45769</v>
      </c>
      <c r="J116" s="118">
        <v>45769</v>
      </c>
      <c r="K116" s="100">
        <f>IFERROR(WORKDAY(Tasks_Alphabetical[[#This Row],[Window End]],1),"")</f>
        <v>45770</v>
      </c>
      <c r="L116" s="72">
        <f>IFERROR(IF(ISBLANK(Tasks_Alphabetical[[#This Row],[Submission deadline]]), "", WEEKNUM(Tasks_Alphabetical[[#This Row],[Submission deadline]], 2)),"")</f>
        <v>17</v>
      </c>
    </row>
    <row r="117" spans="1:12" x14ac:dyDescent="0.35">
      <c r="A117" s="69" t="s">
        <v>201</v>
      </c>
      <c r="B117" s="17">
        <v>19571</v>
      </c>
      <c r="C117" s="15" t="s">
        <v>218</v>
      </c>
      <c r="D117" s="5" t="s">
        <v>42</v>
      </c>
      <c r="E117" s="5" t="s">
        <v>216</v>
      </c>
      <c r="F117" s="73" t="s">
        <v>219</v>
      </c>
      <c r="G117" s="117">
        <v>45771</v>
      </c>
      <c r="H117" s="120" t="s">
        <v>51</v>
      </c>
      <c r="I117" s="118">
        <v>45771</v>
      </c>
      <c r="J117" s="118">
        <v>45771</v>
      </c>
      <c r="K117" s="100">
        <f>IFERROR(WORKDAY(Tasks_Alphabetical[[#This Row],[Window End]],1),"")</f>
        <v>45772</v>
      </c>
      <c r="L117" s="72">
        <f>IFERROR(IF(ISBLANK(Tasks_Alphabetical[[#This Row],[Submission deadline]]), "", WEEKNUM(Tasks_Alphabetical[[#This Row],[Submission deadline]], 2)),"")</f>
        <v>17</v>
      </c>
    </row>
    <row r="118" spans="1:12" x14ac:dyDescent="0.35">
      <c r="A118" s="69" t="s">
        <v>201</v>
      </c>
      <c r="B118" s="17">
        <v>19571</v>
      </c>
      <c r="C118" s="15" t="s">
        <v>220</v>
      </c>
      <c r="D118" s="5" t="s">
        <v>42</v>
      </c>
      <c r="E118" s="5" t="s">
        <v>216</v>
      </c>
      <c r="F118" s="73" t="s">
        <v>221</v>
      </c>
      <c r="G118" s="117">
        <v>45771</v>
      </c>
      <c r="H118" s="120" t="s">
        <v>73</v>
      </c>
      <c r="I118" s="118">
        <v>45771</v>
      </c>
      <c r="J118" s="118">
        <v>45786</v>
      </c>
      <c r="K118" s="100">
        <f>IFERROR(WORKDAY(Tasks_Alphabetical[[#This Row],[Window End]],1),"")</f>
        <v>45789</v>
      </c>
      <c r="L118" s="72">
        <f>IFERROR(IF(ISBLANK(Tasks_Alphabetical[[#This Row],[Submission deadline]]), "", WEEKNUM(Tasks_Alphabetical[[#This Row],[Submission deadline]], 2)),"")</f>
        <v>20</v>
      </c>
    </row>
    <row r="119" spans="1:12" x14ac:dyDescent="0.35">
      <c r="A119" s="69" t="s">
        <v>201</v>
      </c>
      <c r="B119" s="17">
        <v>19571</v>
      </c>
      <c r="C119" s="15" t="s">
        <v>222</v>
      </c>
      <c r="D119" s="5" t="s">
        <v>42</v>
      </c>
      <c r="E119" s="5" t="s">
        <v>216</v>
      </c>
      <c r="F119" s="73">
        <v>2</v>
      </c>
      <c r="G119" s="117">
        <v>45772</v>
      </c>
      <c r="H119" s="120" t="s">
        <v>96</v>
      </c>
      <c r="I119" s="118">
        <v>45772</v>
      </c>
      <c r="J119" s="118">
        <v>45772</v>
      </c>
      <c r="K119" s="100">
        <f>IFERROR(WORKDAY(Tasks_Alphabetical[[#This Row],[Window End]],1),"")</f>
        <v>45775</v>
      </c>
      <c r="L119" s="72">
        <f>IFERROR(IF(ISBLANK(Tasks_Alphabetical[[#This Row],[Submission deadline]]), "", WEEKNUM(Tasks_Alphabetical[[#This Row],[Submission deadline]], 2)),"")</f>
        <v>18</v>
      </c>
    </row>
    <row r="120" spans="1:12" x14ac:dyDescent="0.35">
      <c r="A120" s="69" t="s">
        <v>201</v>
      </c>
      <c r="B120" s="17">
        <v>19571</v>
      </c>
      <c r="C120" s="15" t="s">
        <v>223</v>
      </c>
      <c r="D120" s="5" t="s">
        <v>42</v>
      </c>
      <c r="E120" s="5" t="s">
        <v>216</v>
      </c>
      <c r="F120" s="73">
        <v>3</v>
      </c>
      <c r="G120" s="117">
        <v>45775</v>
      </c>
      <c r="H120" s="120" t="s">
        <v>51</v>
      </c>
      <c r="I120" s="118">
        <v>45775</v>
      </c>
      <c r="J120" s="118">
        <v>45775</v>
      </c>
      <c r="K120" s="100">
        <f>IFERROR(WORKDAY(Tasks_Alphabetical[[#This Row],[Window End]],1),"")</f>
        <v>45776</v>
      </c>
      <c r="L120" s="72">
        <f>IFERROR(IF(ISBLANK(Tasks_Alphabetical[[#This Row],[Submission deadline]]), "", WEEKNUM(Tasks_Alphabetical[[#This Row],[Submission deadline]], 2)),"")</f>
        <v>18</v>
      </c>
    </row>
    <row r="121" spans="1:12" x14ac:dyDescent="0.35">
      <c r="A121" s="69" t="s">
        <v>201</v>
      </c>
      <c r="B121" s="17">
        <v>19571</v>
      </c>
      <c r="C121" s="15" t="s">
        <v>224</v>
      </c>
      <c r="D121" s="5" t="s">
        <v>42</v>
      </c>
      <c r="E121" s="5" t="s">
        <v>216</v>
      </c>
      <c r="F121" s="73">
        <v>4</v>
      </c>
      <c r="G121" s="117">
        <v>45777</v>
      </c>
      <c r="H121" s="120" t="s">
        <v>47</v>
      </c>
      <c r="I121" s="118">
        <v>45777</v>
      </c>
      <c r="J121" s="118">
        <v>45777</v>
      </c>
      <c r="K121" s="100">
        <f>IFERROR(WORKDAY(Tasks_Alphabetical[[#This Row],[Window End]],1),"")</f>
        <v>45778</v>
      </c>
      <c r="L121" s="72">
        <f>IFERROR(IF(ISBLANK(Tasks_Alphabetical[[#This Row],[Submission deadline]]), "", WEEKNUM(Tasks_Alphabetical[[#This Row],[Submission deadline]], 2)),"")</f>
        <v>18</v>
      </c>
    </row>
    <row r="122" spans="1:12" x14ac:dyDescent="0.35">
      <c r="A122" s="69" t="s">
        <v>201</v>
      </c>
      <c r="B122" s="17">
        <v>19571</v>
      </c>
      <c r="C122" s="15" t="s">
        <v>225</v>
      </c>
      <c r="D122" s="5" t="s">
        <v>42</v>
      </c>
      <c r="E122" s="5" t="s">
        <v>216</v>
      </c>
      <c r="F122" s="73" t="s">
        <v>212</v>
      </c>
      <c r="G122" s="117">
        <v>45779</v>
      </c>
      <c r="H122" s="120" t="s">
        <v>65</v>
      </c>
      <c r="I122" s="118">
        <v>45779</v>
      </c>
      <c r="J122" s="118">
        <v>45779</v>
      </c>
      <c r="K122" s="71">
        <v>45783</v>
      </c>
      <c r="L122" s="72">
        <f>IFERROR(IF(ISBLANK(Tasks_Alphabetical[[#This Row],[Submission deadline]]), "", WEEKNUM(Tasks_Alphabetical[[#This Row],[Submission deadline]], 2)),"")</f>
        <v>19</v>
      </c>
    </row>
    <row r="123" spans="1:12" x14ac:dyDescent="0.35">
      <c r="A123" s="101" t="s">
        <v>201</v>
      </c>
      <c r="B123" s="75">
        <v>19571</v>
      </c>
      <c r="C123" s="76" t="s">
        <v>226</v>
      </c>
      <c r="D123" s="77" t="s">
        <v>42</v>
      </c>
      <c r="E123" s="77" t="s">
        <v>216</v>
      </c>
      <c r="F123" s="102" t="s">
        <v>213</v>
      </c>
      <c r="G123" s="117">
        <v>45783</v>
      </c>
      <c r="H123" s="120" t="s">
        <v>51</v>
      </c>
      <c r="I123" s="118">
        <v>45783</v>
      </c>
      <c r="J123" s="118">
        <v>45783</v>
      </c>
      <c r="K123" s="103">
        <f>IFERROR(WORKDAY(Tasks_Alphabetical[[#This Row],[Window End]],1),"")</f>
        <v>45784</v>
      </c>
      <c r="L123" s="104">
        <f>IFERROR(IF(ISBLANK(Tasks_Alphabetical[[#This Row],[Submission deadline]]), "", WEEKNUM(Tasks_Alphabetical[[#This Row],[Submission deadline]], 2)),"")</f>
        <v>19</v>
      </c>
    </row>
    <row r="124" spans="1:12" x14ac:dyDescent="0.35">
      <c r="A124" s="69" t="s">
        <v>201</v>
      </c>
      <c r="B124" s="17">
        <v>19571</v>
      </c>
      <c r="C124" s="15" t="s">
        <v>227</v>
      </c>
      <c r="D124" s="5" t="s">
        <v>42</v>
      </c>
      <c r="E124" s="5" t="s">
        <v>216</v>
      </c>
      <c r="F124" s="73">
        <v>6</v>
      </c>
      <c r="G124" s="117">
        <v>45785</v>
      </c>
      <c r="H124" s="120" t="s">
        <v>70</v>
      </c>
      <c r="I124" s="118">
        <v>45785</v>
      </c>
      <c r="J124" s="118">
        <v>45785</v>
      </c>
      <c r="K124" s="100">
        <f>IFERROR(WORKDAY(Tasks_Alphabetical[[#This Row],[Window End]],1),"")</f>
        <v>45786</v>
      </c>
      <c r="L124" s="72">
        <f>IFERROR(IF(ISBLANK(Tasks_Alphabetical[[#This Row],[Submission deadline]]), "", WEEKNUM(Tasks_Alphabetical[[#This Row],[Submission deadline]], 2)),"")</f>
        <v>19</v>
      </c>
    </row>
    <row r="125" spans="1:12" x14ac:dyDescent="0.35">
      <c r="A125" s="69" t="s">
        <v>201</v>
      </c>
      <c r="B125" s="17">
        <v>19567</v>
      </c>
      <c r="C125" s="15" t="s">
        <v>215</v>
      </c>
      <c r="D125" s="5" t="s">
        <v>42</v>
      </c>
      <c r="E125" s="5" t="s">
        <v>228</v>
      </c>
      <c r="F125" s="73" t="s">
        <v>217</v>
      </c>
      <c r="G125" s="117">
        <v>45769</v>
      </c>
      <c r="H125" s="120" t="s">
        <v>70</v>
      </c>
      <c r="I125" s="118">
        <v>45769</v>
      </c>
      <c r="J125" s="118">
        <v>45769</v>
      </c>
      <c r="K125" s="100">
        <f>IFERROR(WORKDAY(Tasks_Alphabetical[[#This Row],[Window End]],1),"")</f>
        <v>45770</v>
      </c>
      <c r="L125" s="72">
        <f>IFERROR(IF(ISBLANK(Tasks_Alphabetical[[#This Row],[Submission deadline]]), "", WEEKNUM(Tasks_Alphabetical[[#This Row],[Submission deadline]], 2)),"")</f>
        <v>17</v>
      </c>
    </row>
    <row r="126" spans="1:12" x14ac:dyDescent="0.35">
      <c r="A126" s="69" t="s">
        <v>201</v>
      </c>
      <c r="B126" s="17">
        <v>19567</v>
      </c>
      <c r="C126" s="15" t="s">
        <v>218</v>
      </c>
      <c r="D126" s="5" t="s">
        <v>42</v>
      </c>
      <c r="E126" s="5" t="s">
        <v>228</v>
      </c>
      <c r="F126" s="73" t="s">
        <v>219</v>
      </c>
      <c r="G126" s="117">
        <v>45771</v>
      </c>
      <c r="H126" s="120" t="s">
        <v>51</v>
      </c>
      <c r="I126" s="118">
        <v>45771</v>
      </c>
      <c r="J126" s="118">
        <v>45771</v>
      </c>
      <c r="K126" s="100">
        <f>IFERROR(WORKDAY(Tasks_Alphabetical[[#This Row],[Window End]],1),"")</f>
        <v>45772</v>
      </c>
      <c r="L126" s="72">
        <f>IFERROR(IF(ISBLANK(Tasks_Alphabetical[[#This Row],[Submission deadline]]), "", WEEKNUM(Tasks_Alphabetical[[#This Row],[Submission deadline]], 2)),"")</f>
        <v>17</v>
      </c>
    </row>
    <row r="127" spans="1:12" x14ac:dyDescent="0.35">
      <c r="A127" s="69" t="s">
        <v>201</v>
      </c>
      <c r="B127" s="17">
        <v>19567</v>
      </c>
      <c r="C127" s="15" t="s">
        <v>220</v>
      </c>
      <c r="D127" s="5" t="s">
        <v>42</v>
      </c>
      <c r="E127" s="5" t="s">
        <v>228</v>
      </c>
      <c r="F127" s="73" t="s">
        <v>221</v>
      </c>
      <c r="G127" s="117">
        <v>45771</v>
      </c>
      <c r="H127" s="120" t="s">
        <v>73</v>
      </c>
      <c r="I127" s="118">
        <v>45771</v>
      </c>
      <c r="J127" s="118">
        <v>45786</v>
      </c>
      <c r="K127" s="100">
        <f>IFERROR(WORKDAY(Tasks_Alphabetical[[#This Row],[Window End]],1),"")</f>
        <v>45789</v>
      </c>
      <c r="L127" s="72">
        <f>IFERROR(IF(ISBLANK(Tasks_Alphabetical[[#This Row],[Submission deadline]]), "", WEEKNUM(Tasks_Alphabetical[[#This Row],[Submission deadline]], 2)),"")</f>
        <v>20</v>
      </c>
    </row>
    <row r="128" spans="1:12" x14ac:dyDescent="0.35">
      <c r="A128" s="69" t="s">
        <v>201</v>
      </c>
      <c r="B128" s="17">
        <v>19567</v>
      </c>
      <c r="C128" s="15" t="s">
        <v>229</v>
      </c>
      <c r="D128" s="5" t="s">
        <v>42</v>
      </c>
      <c r="E128" s="5" t="s">
        <v>228</v>
      </c>
      <c r="F128" s="73">
        <v>2</v>
      </c>
      <c r="G128" s="117">
        <v>45802</v>
      </c>
      <c r="H128" s="120" t="s">
        <v>96</v>
      </c>
      <c r="I128" s="118">
        <v>45772</v>
      </c>
      <c r="J128" s="118">
        <v>45772</v>
      </c>
      <c r="K128" s="100">
        <f>IFERROR(WORKDAY(Tasks_Alphabetical[[#This Row],[Window End]],1),"")</f>
        <v>45775</v>
      </c>
      <c r="L128" s="72">
        <f>IFERROR(IF(ISBLANK(Tasks_Alphabetical[[#This Row],[Submission deadline]]), "", WEEKNUM(Tasks_Alphabetical[[#This Row],[Submission deadline]], 2)),"")</f>
        <v>18</v>
      </c>
    </row>
    <row r="129" spans="1:12" x14ac:dyDescent="0.35">
      <c r="A129" s="69" t="s">
        <v>201</v>
      </c>
      <c r="B129" s="17">
        <v>19567</v>
      </c>
      <c r="C129" s="15" t="s">
        <v>230</v>
      </c>
      <c r="D129" s="5" t="s">
        <v>42</v>
      </c>
      <c r="E129" s="5" t="s">
        <v>228</v>
      </c>
      <c r="F129" s="73">
        <v>3</v>
      </c>
      <c r="G129" s="117">
        <v>45775</v>
      </c>
      <c r="H129" s="120" t="s">
        <v>51</v>
      </c>
      <c r="I129" s="118">
        <v>45775</v>
      </c>
      <c r="J129" s="118">
        <v>45775</v>
      </c>
      <c r="K129" s="100">
        <f>IFERROR(WORKDAY(Tasks_Alphabetical[[#This Row],[Window End]],1),"")</f>
        <v>45776</v>
      </c>
      <c r="L129" s="72">
        <f>IFERROR(IF(ISBLANK(Tasks_Alphabetical[[#This Row],[Submission deadline]]), "", WEEKNUM(Tasks_Alphabetical[[#This Row],[Submission deadline]], 2)),"")</f>
        <v>18</v>
      </c>
    </row>
    <row r="130" spans="1:12" x14ac:dyDescent="0.35">
      <c r="A130" s="69" t="s">
        <v>201</v>
      </c>
      <c r="B130" s="17">
        <v>19567</v>
      </c>
      <c r="C130" s="15" t="s">
        <v>231</v>
      </c>
      <c r="D130" s="5" t="s">
        <v>42</v>
      </c>
      <c r="E130" s="5" t="s">
        <v>228</v>
      </c>
      <c r="F130" s="73">
        <v>4</v>
      </c>
      <c r="G130" s="117">
        <v>45777</v>
      </c>
      <c r="H130" s="120" t="s">
        <v>47</v>
      </c>
      <c r="I130" s="118">
        <v>45777</v>
      </c>
      <c r="J130" s="118">
        <v>45777</v>
      </c>
      <c r="K130" s="100">
        <f>IFERROR(WORKDAY(Tasks_Alphabetical[[#This Row],[Window End]],1),"")</f>
        <v>45778</v>
      </c>
      <c r="L130" s="72">
        <f>IFERROR(IF(ISBLANK(Tasks_Alphabetical[[#This Row],[Submission deadline]]), "", WEEKNUM(Tasks_Alphabetical[[#This Row],[Submission deadline]], 2)),"")</f>
        <v>18</v>
      </c>
    </row>
    <row r="131" spans="1:12" x14ac:dyDescent="0.35">
      <c r="A131" s="69" t="s">
        <v>201</v>
      </c>
      <c r="B131" s="17">
        <v>19567</v>
      </c>
      <c r="C131" s="15" t="s">
        <v>225</v>
      </c>
      <c r="D131" s="5" t="s">
        <v>42</v>
      </c>
      <c r="E131" s="5" t="s">
        <v>228</v>
      </c>
      <c r="F131" s="73" t="s">
        <v>212</v>
      </c>
      <c r="G131" s="117">
        <v>45779</v>
      </c>
      <c r="H131" s="120" t="s">
        <v>65</v>
      </c>
      <c r="I131" s="118">
        <v>45779</v>
      </c>
      <c r="J131" s="118">
        <v>45779</v>
      </c>
      <c r="K131" s="71">
        <v>45814</v>
      </c>
      <c r="L131" s="72">
        <f>IFERROR(IF(ISBLANK(Tasks_Alphabetical[[#This Row],[Submission deadline]]), "", WEEKNUM(Tasks_Alphabetical[[#This Row],[Submission deadline]], 2)),"")</f>
        <v>23</v>
      </c>
    </row>
    <row r="132" spans="1:12" x14ac:dyDescent="0.35">
      <c r="A132" s="69" t="s">
        <v>201</v>
      </c>
      <c r="B132" s="17">
        <v>19567</v>
      </c>
      <c r="C132" s="15" t="s">
        <v>226</v>
      </c>
      <c r="D132" s="5" t="s">
        <v>42</v>
      </c>
      <c r="E132" s="5" t="s">
        <v>228</v>
      </c>
      <c r="F132" s="73" t="s">
        <v>213</v>
      </c>
      <c r="G132" s="117">
        <v>45783</v>
      </c>
      <c r="H132" s="120" t="s">
        <v>51</v>
      </c>
      <c r="I132" s="118">
        <v>45783</v>
      </c>
      <c r="J132" s="118">
        <v>45783</v>
      </c>
      <c r="K132" s="100">
        <f>IFERROR(WORKDAY(Tasks_Alphabetical[[#This Row],[Window End]],1),"")</f>
        <v>45784</v>
      </c>
      <c r="L132" s="72">
        <f>IFERROR(IF(ISBLANK(Tasks_Alphabetical[[#This Row],[Submission deadline]]), "", WEEKNUM(Tasks_Alphabetical[[#This Row],[Submission deadline]], 2)),"")</f>
        <v>19</v>
      </c>
    </row>
    <row r="133" spans="1:12" x14ac:dyDescent="0.35">
      <c r="A133" s="101" t="s">
        <v>201</v>
      </c>
      <c r="B133" s="75">
        <v>19567</v>
      </c>
      <c r="C133" s="76" t="s">
        <v>232</v>
      </c>
      <c r="D133" s="77" t="s">
        <v>42</v>
      </c>
      <c r="E133" s="77" t="s">
        <v>228</v>
      </c>
      <c r="F133" s="102">
        <v>6</v>
      </c>
      <c r="G133" s="117">
        <v>45785</v>
      </c>
      <c r="H133" s="120" t="s">
        <v>70</v>
      </c>
      <c r="I133" s="118">
        <v>45785</v>
      </c>
      <c r="J133" s="118">
        <v>45785</v>
      </c>
      <c r="K133" s="103">
        <f>IFERROR(WORKDAY(Tasks_Alphabetical[[#This Row],[Window End]],1),"")</f>
        <v>45786</v>
      </c>
      <c r="L133" s="104">
        <f>IFERROR(IF(ISBLANK(Tasks_Alphabetical[[#This Row],[Submission deadline]]), "", WEEKNUM(Tasks_Alphabetical[[#This Row],[Submission deadline]], 2)),"")</f>
        <v>19</v>
      </c>
    </row>
    <row r="134" spans="1:12" x14ac:dyDescent="0.35">
      <c r="A134" s="69" t="s">
        <v>233</v>
      </c>
      <c r="B134" s="17">
        <v>19583</v>
      </c>
      <c r="C134" s="15" t="s">
        <v>85</v>
      </c>
      <c r="D134" s="5" t="s">
        <v>67</v>
      </c>
      <c r="E134" s="5" t="s">
        <v>68</v>
      </c>
      <c r="F134" s="73" t="s">
        <v>87</v>
      </c>
      <c r="G134" s="43">
        <v>45784</v>
      </c>
      <c r="H134" s="17" t="s">
        <v>234</v>
      </c>
      <c r="I134" s="70">
        <v>45784</v>
      </c>
      <c r="J134" s="70">
        <v>45800</v>
      </c>
      <c r="K134" s="71">
        <v>45804</v>
      </c>
      <c r="L134" s="72">
        <f>IFERROR(IF(ISBLANK(Tasks_Alphabetical[[#This Row],[Submission deadline]]), "", WEEKNUM(Tasks_Alphabetical[[#This Row],[Submission deadline]], 2)),"")</f>
        <v>22</v>
      </c>
    </row>
  </sheetData>
  <conditionalFormatting sqref="G31:G38">
    <cfRule type="expression" dxfId="22" priority="24">
      <formula>$A31&lt;&gt;""</formula>
    </cfRule>
  </conditionalFormatting>
  <conditionalFormatting sqref="G47:G55">
    <cfRule type="expression" dxfId="21" priority="26">
      <formula>$A47&lt;&gt;""</formula>
    </cfRule>
  </conditionalFormatting>
  <conditionalFormatting sqref="G68:G77">
    <cfRule type="expression" dxfId="20" priority="21">
      <formula>$A68&lt;&gt;""</formula>
    </cfRule>
  </conditionalFormatting>
  <conditionalFormatting sqref="G107:G121 G124:G133">
    <cfRule type="expression" dxfId="19" priority="3">
      <formula>$A107&lt;&gt;""</formula>
    </cfRule>
  </conditionalFormatting>
  <conditionalFormatting sqref="G123">
    <cfRule type="expression" dxfId="18" priority="4">
      <formula>$A122&lt;&gt;""</formula>
    </cfRule>
  </conditionalFormatting>
  <conditionalFormatting sqref="H31:J55">
    <cfRule type="expression" dxfId="17" priority="23">
      <formula>$A31&lt;&gt;""</formula>
    </cfRule>
  </conditionalFormatting>
  <conditionalFormatting sqref="H68:J77">
    <cfRule type="expression" dxfId="16" priority="19">
      <formula>$A68&lt;&gt;""</formula>
    </cfRule>
  </conditionalFormatting>
  <conditionalFormatting sqref="H107:J133">
    <cfRule type="expression" dxfId="15" priority="2">
      <formula>$A107&lt;&gt;""</formula>
    </cfRule>
  </conditionalFormatting>
  <conditionalFormatting sqref="I19:J26 G78:J106">
    <cfRule type="expression" dxfId="14" priority="28">
      <formula>$A19&lt;&gt;""</formula>
    </cfRule>
  </conditionalFormatting>
  <pageMargins left="0.7" right="0.7" top="0.75" bottom="0.75" header="0.3" footer="0.3"/>
  <pageSetup paperSize="9" orientation="portrait" r:id="rId1"/>
  <ignoredErrors>
    <ignoredError sqref="K105:K121 K27:K77 K99:K104 K122:K134 G12 G63:G67 G68:G77 G27:G62 G7:G11 G13 H63:J67 H68:J77 H27:J62 H7:J13 H17:J17 G18:G26 H18:J26 K16 K25 J98 H98 I98 H95:J97 H99:J104 H105:J107 G95:G98 G105:G107 G99:G104 G108:J134 G78:J94 G135:J135 G14:G17 H14:J16" calculatedColumn="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7FB40-28EB-4AF6-AEC3-ABC94AAEEF22}">
  <sheetPr codeName="Sheet2"/>
  <dimension ref="A1:F32"/>
  <sheetViews>
    <sheetView workbookViewId="0">
      <selection activeCell="B9" sqref="B9"/>
    </sheetView>
  </sheetViews>
  <sheetFormatPr defaultColWidth="11.453125" defaultRowHeight="14.5" x14ac:dyDescent="0.35"/>
  <cols>
    <col min="1" max="1" width="68.7265625" customWidth="1"/>
    <col min="2" max="2" width="44.453125" customWidth="1"/>
    <col min="3" max="3" width="32.7265625" customWidth="1"/>
    <col min="4" max="4" width="11.453125" style="11" customWidth="1"/>
    <col min="5" max="5" width="11.453125" style="11"/>
    <col min="6" max="6" width="17.81640625" customWidth="1"/>
  </cols>
  <sheetData>
    <row r="1" spans="1:6" x14ac:dyDescent="0.35">
      <c r="A1" s="124" t="str" cm="1">
        <f t="array" ref="A1:A17">_xlfn.UNIQUE(Tasks_Alphabetical[Component title])</f>
        <v>Assistant Accountant OS</v>
      </c>
      <c r="B1" t="str" cm="1">
        <f t="array" ref="B1:B7">_xlfn.UNIQUE(Tasks_Alphabetical[Subject])</f>
        <v>Accounting</v>
      </c>
      <c r="C1" t="str" cm="1">
        <f t="array" ref="C1:C2">_xlfn.UNIQUE(Tasks_Alphabetical[Component])</f>
        <v>Occupational Specialism</v>
      </c>
      <c r="D1" s="11" t="str" cm="1">
        <f t="array" ref="D1:D32">_xlfn.UNIQUE(Tasks_Alphabetical[Task])</f>
        <v>NA</v>
      </c>
      <c r="E1" s="11" t="s">
        <v>44</v>
      </c>
      <c r="F1" t="e" cm="1">
        <f t="array" ref="F1">_xlfn.UNIQUE(#REF!)</f>
        <v>#REF!</v>
      </c>
    </row>
    <row r="2" spans="1:6" x14ac:dyDescent="0.35">
      <c r="A2" s="124" t="str">
        <v>Employer Set Project</v>
      </c>
      <c r="B2" t="str">
        <v>Craft and Design</v>
      </c>
      <c r="C2" t="str">
        <v>Core</v>
      </c>
      <c r="D2" s="11" t="str">
        <v>1a&amp;b</v>
      </c>
      <c r="E2" s="11">
        <v>1</v>
      </c>
    </row>
    <row r="3" spans="1:6" x14ac:dyDescent="0.35">
      <c r="A3" s="124" t="str">
        <v>Employer Set Project: Ceramics Maker</v>
      </c>
      <c r="B3" t="str">
        <v>Design, Surveying and Planning for Construction</v>
      </c>
      <c r="D3" s="11">
        <v>2</v>
      </c>
      <c r="E3" s="11" t="s">
        <v>217</v>
      </c>
    </row>
    <row r="4" spans="1:6" x14ac:dyDescent="0.35">
      <c r="A4" s="124" t="str">
        <v>Employer Set Project: Textiles and Fashion Maker</v>
      </c>
      <c r="B4" t="str">
        <v>Digital Production, Design and Development</v>
      </c>
      <c r="D4" s="11">
        <v>3</v>
      </c>
      <c r="E4" s="11" t="s">
        <v>219</v>
      </c>
    </row>
    <row r="5" spans="1:6" x14ac:dyDescent="0.35">
      <c r="A5" s="124" t="str">
        <v>Employer Set Project: Jewellery Maker</v>
      </c>
      <c r="B5" t="str">
        <v xml:space="preserve">Finance </v>
      </c>
      <c r="D5" s="11">
        <v>4</v>
      </c>
      <c r="E5" s="11" t="s">
        <v>46</v>
      </c>
    </row>
    <row r="6" spans="1:6" x14ac:dyDescent="0.35">
      <c r="A6" s="124" t="str">
        <v>Employer Set Project: Furniture Maker</v>
      </c>
      <c r="B6" t="str">
        <v>Legal Services</v>
      </c>
      <c r="D6" s="11">
        <v>5</v>
      </c>
      <c r="E6" s="11">
        <v>2</v>
      </c>
    </row>
    <row r="7" spans="1:6" x14ac:dyDescent="0.35">
      <c r="A7" s="124" t="str">
        <v>Hazardous Materials Analysis and Surveying OS</v>
      </c>
      <c r="B7" t="str">
        <v>Media, Broadcast and Production</v>
      </c>
      <c r="D7" s="11">
        <v>6</v>
      </c>
      <c r="E7" s="11" t="s">
        <v>72</v>
      </c>
    </row>
    <row r="8" spans="1:6" x14ac:dyDescent="0.35">
      <c r="A8" s="124" t="str">
        <v>Civil Engineering OS</v>
      </c>
      <c r="D8" s="11">
        <v>7</v>
      </c>
      <c r="E8" s="11" t="s">
        <v>75</v>
      </c>
    </row>
    <row r="9" spans="1:6" x14ac:dyDescent="0.35">
      <c r="A9" s="124" t="str">
        <v>Building Services Design OS</v>
      </c>
      <c r="D9" s="11" t="str">
        <v>8a</v>
      </c>
      <c r="E9" s="11" t="s">
        <v>78</v>
      </c>
    </row>
    <row r="10" spans="1:6" x14ac:dyDescent="0.35">
      <c r="A10" s="124" t="str">
        <v>Surveying and Design for Construction and the Built Environment OS</v>
      </c>
      <c r="D10" s="11" t="str">
        <v>8b-c</v>
      </c>
      <c r="E10" s="11">
        <v>3</v>
      </c>
    </row>
    <row r="11" spans="1:6" x14ac:dyDescent="0.35">
      <c r="A11" s="124" t="str">
        <v>Digital OS</v>
      </c>
      <c r="D11" s="11" t="str">
        <v>8d</v>
      </c>
      <c r="E11" s="11" t="s">
        <v>99</v>
      </c>
    </row>
    <row r="12" spans="1:6" x14ac:dyDescent="0.35">
      <c r="A12" t="str">
        <v>Retail and Commercial Banking Analyst OS</v>
      </c>
      <c r="D12" s="11">
        <v>1</v>
      </c>
      <c r="E12" s="11" t="s">
        <v>102</v>
      </c>
    </row>
    <row r="13" spans="1:6" x14ac:dyDescent="0.35">
      <c r="A13" t="str">
        <v>Financial Compliance/ Risk Analyst OS</v>
      </c>
      <c r="D13" s="11" t="str">
        <v>2a</v>
      </c>
      <c r="E13" s="11">
        <v>4</v>
      </c>
    </row>
    <row r="14" spans="1:6" x14ac:dyDescent="0.35">
      <c r="A14" t="str">
        <v>Investment Banking and Asset and Wealth Management Analyst OS</v>
      </c>
      <c r="D14" s="11" t="str">
        <v>2b</v>
      </c>
      <c r="E14" s="11" t="s">
        <v>105</v>
      </c>
    </row>
    <row r="15" spans="1:6" x14ac:dyDescent="0.35">
      <c r="A15" t="str">
        <v>Insurance Practitioner OS</v>
      </c>
      <c r="D15" s="11" t="str">
        <v>2c</v>
      </c>
      <c r="E15" s="11" t="s">
        <v>107</v>
      </c>
    </row>
    <row r="16" spans="1:6" x14ac:dyDescent="0.35">
      <c r="A16" t="str">
        <v>Legal Services Assistant Business, Finance and Employment OS</v>
      </c>
      <c r="D16" s="11" t="str">
        <v>All</v>
      </c>
      <c r="E16" s="11" t="s">
        <v>210</v>
      </c>
    </row>
    <row r="17" spans="1:5" x14ac:dyDescent="0.35">
      <c r="A17" t="str">
        <v>Legal Services Assistant Crime, Criminal Justice and Social Welfare</v>
      </c>
      <c r="D17" s="11" t="str">
        <v>3a</v>
      </c>
      <c r="E17" s="11" t="s">
        <v>207</v>
      </c>
    </row>
    <row r="18" spans="1:5" x14ac:dyDescent="0.35">
      <c r="D18" s="11" t="str">
        <v>3b</v>
      </c>
      <c r="E18" s="11">
        <v>5</v>
      </c>
    </row>
    <row r="19" spans="1:5" x14ac:dyDescent="0.35">
      <c r="D19" s="11" t="str">
        <v>4a</v>
      </c>
      <c r="E19" s="11" t="s">
        <v>212</v>
      </c>
    </row>
    <row r="20" spans="1:5" x14ac:dyDescent="0.35">
      <c r="A20" t="str" cm="1">
        <f t="array" ref="A20:A22">_xlfn.UNIQUE(Exams_Alphabetical[Component title])</f>
        <v>Paper 1</v>
      </c>
      <c r="D20" s="11" t="str">
        <v>4b</v>
      </c>
      <c r="E20" s="11" t="s">
        <v>213</v>
      </c>
    </row>
    <row r="21" spans="1:5" x14ac:dyDescent="0.35">
      <c r="A21" t="str">
        <v>Paper 2</v>
      </c>
      <c r="D21" s="11">
        <v>8</v>
      </c>
      <c r="E21" s="11" t="s">
        <v>235</v>
      </c>
    </row>
    <row r="22" spans="1:5" x14ac:dyDescent="0.35">
      <c r="A22" t="str">
        <v>Core Paper</v>
      </c>
      <c r="D22" s="11" t="str">
        <v>6a</v>
      </c>
      <c r="E22" s="11" t="s">
        <v>199</v>
      </c>
    </row>
    <row r="23" spans="1:5" x14ac:dyDescent="0.35">
      <c r="D23" s="11" t="str">
        <v>6b</v>
      </c>
      <c r="E23" s="11">
        <v>6</v>
      </c>
    </row>
    <row r="24" spans="1:5" x14ac:dyDescent="0.35">
      <c r="D24" s="11" t="str">
        <v>5a-5c</v>
      </c>
      <c r="E24" s="11" t="s">
        <v>129</v>
      </c>
    </row>
    <row r="25" spans="1:5" x14ac:dyDescent="0.35">
      <c r="D25" s="11" t="str">
        <v>5d</v>
      </c>
      <c r="E25" s="11" t="s">
        <v>131</v>
      </c>
    </row>
    <row r="26" spans="1:5" x14ac:dyDescent="0.35">
      <c r="D26" s="11" t="str">
        <v>4a&amp;b</v>
      </c>
      <c r="E26" s="11" t="s">
        <v>236</v>
      </c>
    </row>
    <row r="27" spans="1:5" x14ac:dyDescent="0.35">
      <c r="D27" s="11" t="str">
        <v>4c</v>
      </c>
      <c r="E27" s="11">
        <v>7</v>
      </c>
    </row>
    <row r="28" spans="1:5" x14ac:dyDescent="0.35">
      <c r="D28" s="11" t="str">
        <v>5a</v>
      </c>
      <c r="E28" s="11">
        <v>8</v>
      </c>
    </row>
    <row r="29" spans="1:5" x14ac:dyDescent="0.35">
      <c r="D29" s="11" t="str">
        <v>5b</v>
      </c>
      <c r="E29" s="11" t="s">
        <v>59</v>
      </c>
    </row>
    <row r="30" spans="1:5" x14ac:dyDescent="0.35">
      <c r="D30" s="11" t="str">
        <v>1a</v>
      </c>
      <c r="E30" s="11" t="s">
        <v>237</v>
      </c>
    </row>
    <row r="31" spans="1:5" x14ac:dyDescent="0.35">
      <c r="D31" s="11" t="str">
        <v>1b</v>
      </c>
      <c r="E31" s="11" t="s">
        <v>238</v>
      </c>
    </row>
    <row r="32" spans="1:5" x14ac:dyDescent="0.35">
      <c r="D32" s="11" t="str">
        <v>1c</v>
      </c>
      <c r="E32" s="11" t="s">
        <v>64</v>
      </c>
    </row>
  </sheetData>
  <sheetProtection algorithmName="SHA-512" hashValue="cUOzp1IFUfqNVZ1udZ2v3bvc8BeFF8LR6uZ3A3swMD0E2+RVXQrfPG3oIqneHc7dcF0OGxAaRIRkp5vNC8Y2nw==" saltValue="zGwhPLuwi0XDwYp+vIHl2Q==" spinCount="100000" sheet="1" objects="1" scenarios="1"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DE63-A2C1-4797-9CF2-D68A24C3B2BC}">
  <sheetPr codeName="Sheet3"/>
  <dimension ref="A1:N34"/>
  <sheetViews>
    <sheetView tabSelected="1" zoomScale="80" workbookViewId="0">
      <selection activeCell="B22" sqref="B22"/>
    </sheetView>
  </sheetViews>
  <sheetFormatPr defaultColWidth="9.1796875" defaultRowHeight="14.5" x14ac:dyDescent="0.35"/>
  <cols>
    <col min="1" max="1" width="49.7265625" style="6" customWidth="1"/>
    <col min="2" max="2" width="20.453125" style="11" customWidth="1"/>
    <col min="3" max="3" width="45.453125" style="6" customWidth="1"/>
    <col min="4" max="4" width="18" style="6" customWidth="1"/>
    <col min="5" max="5" width="18.7265625" style="6" customWidth="1"/>
    <col min="6" max="6" width="15" style="68" customWidth="1"/>
    <col min="7" max="7" width="12.7265625" style="35" customWidth="1"/>
    <col min="8" max="8" width="19.81640625" style="35" customWidth="1"/>
    <col min="9" max="16384" width="9.1796875" style="6"/>
  </cols>
  <sheetData>
    <row r="1" spans="1:14" ht="20.5" x14ac:dyDescent="0.35">
      <c r="A1" s="12" t="s">
        <v>0</v>
      </c>
      <c r="B1" s="16"/>
      <c r="C1" s="2"/>
      <c r="D1" s="2"/>
      <c r="E1" s="2"/>
      <c r="F1" s="54"/>
      <c r="G1" s="55"/>
      <c r="H1" s="55"/>
      <c r="I1" s="2"/>
      <c r="J1" s="2"/>
      <c r="K1" s="2"/>
      <c r="L1" s="2"/>
      <c r="M1" s="2"/>
      <c r="N1" s="2"/>
    </row>
    <row r="2" spans="1:14" ht="20.5" x14ac:dyDescent="0.35">
      <c r="A2" s="13" t="s">
        <v>8</v>
      </c>
      <c r="B2" s="19"/>
      <c r="C2" s="2"/>
      <c r="D2" s="2"/>
      <c r="E2" s="2"/>
      <c r="F2" s="56"/>
      <c r="G2" s="55"/>
      <c r="H2" s="55"/>
      <c r="I2" s="2"/>
      <c r="J2" s="2"/>
      <c r="K2" s="2"/>
      <c r="L2" s="2"/>
      <c r="M2" s="2"/>
      <c r="N2" s="2"/>
    </row>
    <row r="3" spans="1:14" ht="20.5" x14ac:dyDescent="0.35">
      <c r="A3" s="13" t="str">
        <f>Home!$A$3</f>
        <v>Summer 2025</v>
      </c>
      <c r="B3" s="19"/>
      <c r="C3" s="2"/>
      <c r="D3" s="2"/>
      <c r="E3" s="2"/>
      <c r="F3" s="56"/>
      <c r="G3" s="55"/>
      <c r="H3" s="55"/>
      <c r="I3" s="2"/>
      <c r="J3" s="2"/>
      <c r="K3" s="2"/>
      <c r="L3" s="2"/>
      <c r="M3" s="2"/>
      <c r="N3" s="2"/>
    </row>
    <row r="4" spans="1:14" ht="23" x14ac:dyDescent="0.35">
      <c r="A4" s="14" t="s">
        <v>239</v>
      </c>
      <c r="B4" s="9" t="s">
        <v>2</v>
      </c>
      <c r="C4" s="3" t="s">
        <v>2</v>
      </c>
      <c r="D4" s="3" t="s">
        <v>2</v>
      </c>
      <c r="E4" s="3" t="s">
        <v>2</v>
      </c>
      <c r="F4" s="57" t="s">
        <v>2</v>
      </c>
      <c r="G4" s="58" t="s">
        <v>2</v>
      </c>
      <c r="H4" s="58" t="s">
        <v>2</v>
      </c>
      <c r="I4" s="4"/>
      <c r="J4" s="4"/>
      <c r="K4" s="4"/>
      <c r="L4" s="4"/>
      <c r="M4" s="4"/>
      <c r="N4" s="4"/>
    </row>
    <row r="5" spans="1:14" ht="16.5" x14ac:dyDescent="0.35">
      <c r="A5" s="4"/>
      <c r="B5" s="10"/>
      <c r="C5" s="4"/>
      <c r="D5" s="4"/>
      <c r="E5" s="4"/>
      <c r="F5" s="59"/>
      <c r="G5" s="60"/>
      <c r="H5" s="60"/>
      <c r="I5" s="4"/>
      <c r="J5" s="4"/>
      <c r="K5" s="4"/>
      <c r="L5" s="4"/>
      <c r="M5" s="4"/>
      <c r="N5" s="4"/>
    </row>
    <row r="6" spans="1:14" x14ac:dyDescent="0.35">
      <c r="A6" s="21" t="s">
        <v>28</v>
      </c>
      <c r="B6" s="22" t="s">
        <v>29</v>
      </c>
      <c r="C6" s="23" t="s">
        <v>30</v>
      </c>
      <c r="D6" s="24" t="s">
        <v>31</v>
      </c>
      <c r="E6" s="24" t="s">
        <v>32</v>
      </c>
      <c r="F6" s="61" t="s">
        <v>34</v>
      </c>
      <c r="G6" s="62" t="s">
        <v>240</v>
      </c>
      <c r="H6" s="63" t="s">
        <v>35</v>
      </c>
      <c r="I6" s="1"/>
      <c r="J6" s="1"/>
      <c r="K6" s="1"/>
      <c r="L6" s="1"/>
      <c r="M6" s="1"/>
      <c r="N6" s="1"/>
    </row>
    <row r="7" spans="1:14" x14ac:dyDescent="0.35">
      <c r="A7" s="20" t="s">
        <v>40</v>
      </c>
      <c r="B7" s="17">
        <v>19559</v>
      </c>
      <c r="C7" s="15" t="s">
        <v>241</v>
      </c>
      <c r="D7" s="15" t="s">
        <v>67</v>
      </c>
      <c r="E7" s="15" t="s">
        <v>242</v>
      </c>
      <c r="F7" s="64">
        <v>45818</v>
      </c>
      <c r="G7" s="78" t="s">
        <v>243</v>
      </c>
      <c r="H7" s="65" t="s">
        <v>47</v>
      </c>
      <c r="I7" s="1"/>
      <c r="J7" s="1"/>
      <c r="K7" s="1"/>
      <c r="L7" s="1"/>
      <c r="M7" s="1"/>
      <c r="N7" s="1"/>
    </row>
    <row r="8" spans="1:14" x14ac:dyDescent="0.35">
      <c r="A8" s="20" t="s">
        <v>40</v>
      </c>
      <c r="B8" s="17">
        <v>19560</v>
      </c>
      <c r="C8" s="15" t="s">
        <v>244</v>
      </c>
      <c r="D8" s="15" t="s">
        <v>67</v>
      </c>
      <c r="E8" s="15" t="s">
        <v>245</v>
      </c>
      <c r="F8" s="64">
        <v>45820</v>
      </c>
      <c r="G8" s="78" t="s">
        <v>243</v>
      </c>
      <c r="H8" s="65" t="s">
        <v>47</v>
      </c>
      <c r="I8" s="1"/>
      <c r="J8" s="1"/>
      <c r="K8" s="1"/>
      <c r="L8" s="1"/>
      <c r="M8" s="1"/>
      <c r="N8" s="1"/>
    </row>
    <row r="9" spans="1:14" x14ac:dyDescent="0.35">
      <c r="A9" s="105" t="s">
        <v>84</v>
      </c>
      <c r="B9" s="112">
        <v>19572</v>
      </c>
      <c r="C9" s="105" t="s">
        <v>246</v>
      </c>
      <c r="D9" s="105" t="s">
        <v>67</v>
      </c>
      <c r="E9" s="105" t="s">
        <v>247</v>
      </c>
      <c r="F9" s="106">
        <v>45820</v>
      </c>
      <c r="G9" s="78" t="s">
        <v>243</v>
      </c>
      <c r="H9" s="107" t="s">
        <v>47</v>
      </c>
      <c r="I9" s="1"/>
      <c r="J9" s="1"/>
      <c r="K9" s="1"/>
      <c r="L9" s="1"/>
      <c r="M9" s="1"/>
      <c r="N9" s="1"/>
    </row>
    <row r="10" spans="1:14" x14ac:dyDescent="0.35">
      <c r="A10" s="20" t="s">
        <v>92</v>
      </c>
      <c r="B10" s="17">
        <v>19529</v>
      </c>
      <c r="C10" s="15" t="s">
        <v>248</v>
      </c>
      <c r="D10" s="15" t="s">
        <v>249</v>
      </c>
      <c r="E10" s="15" t="s">
        <v>242</v>
      </c>
      <c r="F10" s="64">
        <v>45811</v>
      </c>
      <c r="G10" s="78" t="s">
        <v>243</v>
      </c>
      <c r="H10" s="121" t="s">
        <v>47</v>
      </c>
      <c r="I10" s="1"/>
      <c r="J10" s="1"/>
      <c r="K10" s="1"/>
      <c r="L10" s="1"/>
      <c r="M10" s="1"/>
      <c r="N10" s="1"/>
    </row>
    <row r="11" spans="1:14" x14ac:dyDescent="0.35">
      <c r="A11" s="20" t="s">
        <v>92</v>
      </c>
      <c r="B11" s="17">
        <v>19530</v>
      </c>
      <c r="C11" s="15" t="s">
        <v>250</v>
      </c>
      <c r="D11" s="15" t="s">
        <v>249</v>
      </c>
      <c r="E11" s="15" t="s">
        <v>245</v>
      </c>
      <c r="F11" s="64">
        <v>45813</v>
      </c>
      <c r="G11" s="78" t="s">
        <v>243</v>
      </c>
      <c r="H11" s="107" t="s">
        <v>47</v>
      </c>
      <c r="I11" s="1"/>
      <c r="J11" s="1"/>
      <c r="K11" s="1"/>
      <c r="L11" s="1"/>
      <c r="M11" s="1"/>
      <c r="N11" s="1"/>
    </row>
    <row r="12" spans="1:14" x14ac:dyDescent="0.35">
      <c r="A12" s="20" t="s">
        <v>148</v>
      </c>
      <c r="B12" s="17">
        <v>19536</v>
      </c>
      <c r="C12" s="15" t="s">
        <v>251</v>
      </c>
      <c r="D12" s="15" t="s">
        <v>249</v>
      </c>
      <c r="E12" s="15" t="s">
        <v>242</v>
      </c>
      <c r="F12" s="64">
        <v>45811</v>
      </c>
      <c r="G12" s="78" t="s">
        <v>243</v>
      </c>
      <c r="H12" s="121" t="s">
        <v>47</v>
      </c>
      <c r="I12" s="1"/>
      <c r="J12" s="1"/>
      <c r="K12" s="1"/>
      <c r="L12" s="1"/>
      <c r="M12" s="1"/>
      <c r="N12" s="1"/>
    </row>
    <row r="13" spans="1:14" x14ac:dyDescent="0.35">
      <c r="A13" s="20" t="s">
        <v>148</v>
      </c>
      <c r="B13" s="17">
        <v>19537</v>
      </c>
      <c r="C13" s="15" t="s">
        <v>252</v>
      </c>
      <c r="D13" s="15" t="s">
        <v>249</v>
      </c>
      <c r="E13" s="15" t="s">
        <v>245</v>
      </c>
      <c r="F13" s="64">
        <v>45813</v>
      </c>
      <c r="G13" s="78" t="s">
        <v>243</v>
      </c>
      <c r="H13" s="107" t="s">
        <v>47</v>
      </c>
      <c r="I13" s="1"/>
      <c r="J13" s="1"/>
      <c r="K13" s="1"/>
      <c r="L13" s="1"/>
      <c r="M13" s="1"/>
      <c r="N13" s="1"/>
    </row>
    <row r="14" spans="1:14" x14ac:dyDescent="0.35">
      <c r="A14" s="20" t="s">
        <v>163</v>
      </c>
      <c r="B14" s="17">
        <v>19552</v>
      </c>
      <c r="C14" s="15" t="s">
        <v>253</v>
      </c>
      <c r="D14" s="15" t="s">
        <v>249</v>
      </c>
      <c r="E14" s="15" t="s">
        <v>242</v>
      </c>
      <c r="F14" s="64">
        <v>45818</v>
      </c>
      <c r="G14" s="78" t="s">
        <v>243</v>
      </c>
      <c r="H14" s="65" t="s">
        <v>47</v>
      </c>
      <c r="I14" s="1"/>
      <c r="J14" s="1"/>
      <c r="K14" s="1"/>
      <c r="L14" s="1"/>
      <c r="M14" s="1"/>
      <c r="N14" s="1"/>
    </row>
    <row r="15" spans="1:14" x14ac:dyDescent="0.35">
      <c r="A15" s="74" t="s">
        <v>163</v>
      </c>
      <c r="B15" s="75">
        <v>19553</v>
      </c>
      <c r="C15" s="76" t="s">
        <v>254</v>
      </c>
      <c r="D15" s="76" t="s">
        <v>249</v>
      </c>
      <c r="E15" s="76" t="s">
        <v>245</v>
      </c>
      <c r="F15" s="64">
        <v>45820</v>
      </c>
      <c r="G15" s="78" t="s">
        <v>243</v>
      </c>
      <c r="H15" s="65" t="s">
        <v>47</v>
      </c>
      <c r="I15" s="1"/>
      <c r="J15" s="1"/>
      <c r="K15" s="1"/>
      <c r="L15" s="1"/>
      <c r="M15" s="1"/>
      <c r="N15" s="1"/>
    </row>
    <row r="16" spans="1:14" x14ac:dyDescent="0.35">
      <c r="A16" s="20" t="s">
        <v>201</v>
      </c>
      <c r="B16" s="75">
        <v>19564</v>
      </c>
      <c r="C16" s="20" t="s">
        <v>255</v>
      </c>
      <c r="D16" s="20" t="s">
        <v>67</v>
      </c>
      <c r="E16" s="20" t="s">
        <v>242</v>
      </c>
      <c r="F16" s="64">
        <v>45818</v>
      </c>
      <c r="G16" s="20" t="s">
        <v>243</v>
      </c>
      <c r="H16" s="20" t="s">
        <v>47</v>
      </c>
      <c r="I16" s="1"/>
      <c r="J16" s="1"/>
      <c r="K16" s="1"/>
      <c r="L16" s="1"/>
      <c r="M16" s="1"/>
      <c r="N16" s="1"/>
    </row>
    <row r="17" spans="1:14" ht="15" customHeight="1" x14ac:dyDescent="0.35">
      <c r="A17" s="74" t="s">
        <v>256</v>
      </c>
      <c r="B17" s="123">
        <v>19565</v>
      </c>
      <c r="C17" s="74" t="s">
        <v>257</v>
      </c>
      <c r="D17" s="74" t="s">
        <v>67</v>
      </c>
      <c r="E17" s="74" t="s">
        <v>245</v>
      </c>
      <c r="F17" s="64">
        <v>45820</v>
      </c>
      <c r="G17" s="74" t="s">
        <v>243</v>
      </c>
      <c r="H17" s="74" t="s">
        <v>47</v>
      </c>
      <c r="I17" s="1"/>
      <c r="J17" s="1"/>
      <c r="K17" s="1"/>
      <c r="L17" s="1"/>
      <c r="M17" s="1"/>
      <c r="N17" s="1"/>
    </row>
    <row r="18" spans="1:14" x14ac:dyDescent="0.35">
      <c r="A18" s="74" t="s">
        <v>233</v>
      </c>
      <c r="B18" s="75">
        <v>19582</v>
      </c>
      <c r="C18" s="76" t="s">
        <v>246</v>
      </c>
      <c r="D18" s="76" t="s">
        <v>67</v>
      </c>
      <c r="E18" s="76" t="s">
        <v>247</v>
      </c>
      <c r="F18" s="64">
        <v>45820</v>
      </c>
      <c r="G18" s="78" t="s">
        <v>243</v>
      </c>
      <c r="H18" s="121" t="s">
        <v>47</v>
      </c>
      <c r="I18" s="1"/>
      <c r="J18" s="1"/>
      <c r="K18" s="1"/>
      <c r="L18" s="1"/>
      <c r="M18" s="1"/>
      <c r="N18" s="1"/>
    </row>
    <row r="19" spans="1:14" x14ac:dyDescent="0.35">
      <c r="A19" s="1"/>
      <c r="B19" s="7"/>
      <c r="C19" s="1"/>
      <c r="D19" s="1"/>
      <c r="E19" s="1"/>
      <c r="F19" s="66"/>
      <c r="G19" s="67"/>
      <c r="H19" s="67"/>
      <c r="I19" s="1"/>
      <c r="J19" s="1"/>
      <c r="K19" s="1"/>
      <c r="L19" s="1"/>
      <c r="M19" s="1"/>
      <c r="N19" s="1"/>
    </row>
    <row r="20" spans="1:14" x14ac:dyDescent="0.35">
      <c r="A20" s="1"/>
      <c r="B20" s="7"/>
      <c r="C20" s="1"/>
      <c r="D20" s="1"/>
      <c r="E20" s="1"/>
      <c r="F20" s="66"/>
      <c r="G20" s="67"/>
      <c r="H20" s="67"/>
      <c r="I20" s="1"/>
      <c r="J20" s="1"/>
      <c r="K20" s="1"/>
      <c r="L20" s="1"/>
      <c r="M20" s="1"/>
      <c r="N20" s="1"/>
    </row>
    <row r="21" spans="1:14" x14ac:dyDescent="0.35">
      <c r="A21" s="1"/>
      <c r="B21" s="7"/>
      <c r="C21" s="1"/>
      <c r="D21" s="1"/>
      <c r="E21" s="1"/>
      <c r="F21" s="66"/>
      <c r="G21" s="67"/>
      <c r="H21" s="67"/>
      <c r="I21" s="1"/>
      <c r="J21" s="1"/>
      <c r="K21" s="1"/>
      <c r="L21" s="1"/>
      <c r="M21" s="1"/>
      <c r="N21" s="1"/>
    </row>
    <row r="22" spans="1:14" x14ac:dyDescent="0.35">
      <c r="A22" s="1"/>
      <c r="B22" s="7"/>
      <c r="C22" s="1"/>
      <c r="D22" s="1"/>
      <c r="E22" s="1"/>
      <c r="F22" s="66"/>
      <c r="G22" s="67"/>
      <c r="H22" s="67"/>
      <c r="I22" s="1"/>
      <c r="J22" s="1"/>
      <c r="K22" s="1"/>
      <c r="L22" s="1"/>
      <c r="M22" s="1"/>
      <c r="N22" s="1"/>
    </row>
    <row r="23" spans="1:14" x14ac:dyDescent="0.35">
      <c r="A23" s="1"/>
      <c r="B23" s="7"/>
      <c r="C23" s="1"/>
      <c r="D23" s="1"/>
      <c r="E23" s="1"/>
      <c r="F23" s="66"/>
      <c r="G23" s="67"/>
      <c r="H23" s="67"/>
      <c r="I23" s="1"/>
      <c r="J23" s="1"/>
      <c r="K23" s="1"/>
      <c r="L23" s="1"/>
      <c r="M23" s="1"/>
      <c r="N23" s="1"/>
    </row>
    <row r="24" spans="1:14" x14ac:dyDescent="0.35">
      <c r="A24" s="1"/>
      <c r="B24" s="7"/>
      <c r="C24" s="1"/>
      <c r="D24" s="1"/>
      <c r="E24" s="1"/>
      <c r="F24" s="66"/>
      <c r="G24" s="67"/>
      <c r="H24" s="67"/>
      <c r="I24" s="1"/>
      <c r="J24" s="1"/>
      <c r="K24" s="1"/>
      <c r="L24" s="1"/>
      <c r="M24" s="1"/>
      <c r="N24" s="1"/>
    </row>
    <row r="25" spans="1:14" x14ac:dyDescent="0.35">
      <c r="A25" s="1"/>
      <c r="B25" s="7"/>
      <c r="C25" s="1"/>
      <c r="D25" s="1"/>
      <c r="E25" s="1"/>
      <c r="F25" s="66"/>
      <c r="G25" s="67"/>
      <c r="H25" s="67"/>
      <c r="I25" s="1"/>
      <c r="J25" s="1"/>
      <c r="K25" s="1"/>
      <c r="L25" s="1"/>
      <c r="M25" s="1"/>
      <c r="N25" s="1"/>
    </row>
    <row r="26" spans="1:14" x14ac:dyDescent="0.35">
      <c r="A26" s="1"/>
      <c r="B26" s="7"/>
      <c r="C26" s="1"/>
      <c r="D26" s="1"/>
      <c r="E26" s="1"/>
      <c r="F26" s="66"/>
      <c r="G26" s="67"/>
      <c r="H26" s="67"/>
      <c r="I26" s="1"/>
      <c r="J26" s="1"/>
      <c r="K26" s="1"/>
      <c r="L26" s="1"/>
      <c r="M26" s="1"/>
      <c r="N26" s="1"/>
    </row>
    <row r="27" spans="1:14" x14ac:dyDescent="0.35">
      <c r="A27" s="1"/>
      <c r="B27" s="7"/>
      <c r="C27" s="1"/>
      <c r="D27" s="1"/>
      <c r="E27" s="1"/>
      <c r="F27" s="66"/>
      <c r="G27" s="67"/>
      <c r="H27" s="67"/>
      <c r="I27" s="1"/>
      <c r="J27" s="1"/>
      <c r="K27" s="1"/>
      <c r="L27" s="1"/>
      <c r="M27" s="1"/>
      <c r="N27" s="1"/>
    </row>
    <row r="28" spans="1:14" x14ac:dyDescent="0.35">
      <c r="A28" s="1"/>
      <c r="B28" s="7"/>
      <c r="C28" s="1"/>
      <c r="D28" s="1"/>
      <c r="E28" s="1"/>
      <c r="F28" s="66"/>
      <c r="G28" s="67"/>
      <c r="H28" s="67"/>
      <c r="I28" s="1"/>
      <c r="J28" s="1"/>
      <c r="K28" s="1"/>
      <c r="L28" s="1"/>
      <c r="M28" s="1"/>
      <c r="N28" s="1"/>
    </row>
    <row r="29" spans="1:14" x14ac:dyDescent="0.35">
      <c r="A29" s="1"/>
      <c r="B29" s="7"/>
      <c r="C29" s="1"/>
      <c r="D29" s="1"/>
      <c r="E29" s="1"/>
      <c r="F29" s="66"/>
      <c r="G29" s="67"/>
      <c r="H29" s="67"/>
      <c r="I29" s="1"/>
      <c r="J29" s="1"/>
      <c r="K29" s="1"/>
      <c r="L29" s="1"/>
      <c r="M29" s="1"/>
      <c r="N29" s="1"/>
    </row>
    <row r="30" spans="1:14" x14ac:dyDescent="0.35">
      <c r="A30" s="1"/>
      <c r="B30" s="7"/>
      <c r="C30" s="1"/>
      <c r="D30" s="1"/>
      <c r="E30" s="1"/>
      <c r="F30" s="66"/>
      <c r="G30" s="67"/>
      <c r="H30" s="67"/>
      <c r="I30" s="1"/>
      <c r="J30" s="1"/>
      <c r="K30" s="1"/>
      <c r="L30" s="1"/>
      <c r="M30" s="1"/>
      <c r="N30" s="1"/>
    </row>
    <row r="31" spans="1:14" x14ac:dyDescent="0.35">
      <c r="A31" s="1"/>
      <c r="B31" s="7"/>
      <c r="C31" s="1"/>
      <c r="D31" s="1"/>
      <c r="E31" s="1"/>
      <c r="F31" s="66"/>
      <c r="G31" s="67"/>
      <c r="H31" s="67"/>
      <c r="I31" s="1"/>
      <c r="J31" s="1"/>
      <c r="K31" s="1"/>
      <c r="L31" s="1"/>
      <c r="M31" s="1"/>
      <c r="N31" s="1"/>
    </row>
    <row r="32" spans="1:14" x14ac:dyDescent="0.35">
      <c r="A32" s="1"/>
      <c r="B32" s="7"/>
      <c r="C32" s="1"/>
      <c r="D32" s="1"/>
      <c r="E32" s="1"/>
      <c r="F32" s="66"/>
      <c r="G32" s="67"/>
      <c r="H32" s="67"/>
      <c r="I32" s="1"/>
      <c r="J32" s="1"/>
      <c r="K32" s="1"/>
      <c r="L32" s="1"/>
      <c r="M32" s="1"/>
      <c r="N32" s="1"/>
    </row>
    <row r="33" spans="1:14" x14ac:dyDescent="0.35">
      <c r="A33" s="1"/>
      <c r="B33" s="7"/>
      <c r="C33" s="1"/>
      <c r="D33" s="1"/>
      <c r="E33" s="1"/>
      <c r="F33" s="66"/>
      <c r="G33" s="67"/>
      <c r="H33" s="67"/>
      <c r="I33" s="1"/>
      <c r="J33" s="1"/>
      <c r="K33" s="1"/>
      <c r="L33" s="1"/>
      <c r="M33" s="1"/>
      <c r="N33" s="1"/>
    </row>
    <row r="34" spans="1:14" x14ac:dyDescent="0.35">
      <c r="A34" s="1"/>
      <c r="B34" s="7"/>
      <c r="C34" s="1"/>
      <c r="D34" s="1"/>
      <c r="E34" s="1"/>
      <c r="F34" s="66"/>
      <c r="G34" s="67"/>
      <c r="H34" s="67"/>
      <c r="I34" s="1"/>
      <c r="J34" s="1"/>
      <c r="K34" s="1"/>
      <c r="L34" s="1"/>
      <c r="M34" s="1"/>
      <c r="N34" s="1"/>
    </row>
  </sheetData>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7FC65-1301-4599-8DAF-991A00D61D88}">
  <sheetPr codeName="Sheet6"/>
  <dimension ref="A1:O185"/>
  <sheetViews>
    <sheetView zoomScale="80" zoomScaleNormal="100" workbookViewId="0">
      <pane ySplit="1" topLeftCell="A9" activePane="bottomLeft" state="frozen"/>
      <selection activeCell="C25" sqref="C25"/>
      <selection pane="bottomLeft" activeCell="D24" sqref="D24"/>
    </sheetView>
  </sheetViews>
  <sheetFormatPr defaultColWidth="8.81640625" defaultRowHeight="14.5" x14ac:dyDescent="0.35"/>
  <cols>
    <col min="1" max="1" width="17" style="35" customWidth="1"/>
    <col min="2" max="2" width="13.453125" style="36" customWidth="1"/>
    <col min="3" max="3" width="15" style="37" customWidth="1"/>
    <col min="4" max="4" width="41.453125" style="35" customWidth="1"/>
    <col min="5" max="5" width="22.81640625" style="35" customWidth="1"/>
    <col min="6" max="6" width="41.26953125" style="35" customWidth="1"/>
    <col min="7" max="7" width="9.1796875" style="11" customWidth="1"/>
    <col min="8" max="8" width="51.81640625" style="35" customWidth="1"/>
    <col min="9" max="9" width="13.7265625" style="35" customWidth="1"/>
    <col min="10" max="10" width="17.1796875" style="35" customWidth="1"/>
    <col min="11" max="11" width="32.1796875" style="38" customWidth="1"/>
    <col min="12" max="12" width="30.453125" style="38" customWidth="1"/>
    <col min="13" max="13" width="11.453125" style="35" customWidth="1"/>
    <col min="14" max="14" width="15.1796875" style="36" customWidth="1"/>
    <col min="15" max="15" width="11.453125" style="35" customWidth="1"/>
    <col min="16" max="25" width="9.1796875" style="35" bestFit="1" customWidth="1"/>
    <col min="26" max="26" width="8.7265625" style="35" customWidth="1"/>
    <col min="27" max="16384" width="8.81640625" style="35"/>
  </cols>
  <sheetData>
    <row r="1" spans="1:15" s="34" customFormat="1" ht="39.75" customHeight="1" x14ac:dyDescent="0.35">
      <c r="A1" s="33" t="s">
        <v>258</v>
      </c>
      <c r="B1" s="33" t="s">
        <v>34</v>
      </c>
      <c r="C1" s="33" t="s">
        <v>29</v>
      </c>
      <c r="D1" s="33" t="s">
        <v>28</v>
      </c>
      <c r="E1" s="33" t="s">
        <v>31</v>
      </c>
      <c r="F1" s="33" t="s">
        <v>32</v>
      </c>
      <c r="G1" s="32" t="s">
        <v>33</v>
      </c>
      <c r="H1" s="39" t="s">
        <v>30</v>
      </c>
      <c r="I1" s="33" t="s">
        <v>240</v>
      </c>
      <c r="J1" s="33" t="s">
        <v>35</v>
      </c>
      <c r="K1" s="33" t="s">
        <v>259</v>
      </c>
      <c r="L1" s="33" t="s">
        <v>260</v>
      </c>
      <c r="M1" s="33" t="s">
        <v>261</v>
      </c>
      <c r="N1" s="33" t="s">
        <v>38</v>
      </c>
      <c r="O1" s="33" t="s">
        <v>39</v>
      </c>
    </row>
    <row r="2" spans="1:15" x14ac:dyDescent="0.35">
      <c r="A2" s="35" t="s">
        <v>3</v>
      </c>
      <c r="B2" s="108">
        <v>45818</v>
      </c>
      <c r="C2" s="37">
        <v>19559</v>
      </c>
      <c r="D2" s="109" t="s">
        <v>40</v>
      </c>
      <c r="E2" s="109" t="s">
        <v>67</v>
      </c>
      <c r="F2" s="35" t="s">
        <v>242</v>
      </c>
      <c r="G2" s="11" t="s">
        <v>44</v>
      </c>
      <c r="H2" s="35" t="s">
        <v>262</v>
      </c>
      <c r="I2" s="35" t="s">
        <v>243</v>
      </c>
      <c r="J2" s="35" t="s">
        <v>47</v>
      </c>
      <c r="K2" s="38">
        <v>45818</v>
      </c>
      <c r="L2" s="38">
        <v>45818</v>
      </c>
      <c r="M2" s="35">
        <f t="shared" ref="M2:M33" si="0">IF(NETWORKDAYS(K2,L2)=0,"",NETWORKDAYS(K2,L2))</f>
        <v>1</v>
      </c>
      <c r="N2" s="36">
        <f t="shared" ref="N2:N27" si="1">IF(F2="", "", IF(F2&lt;&gt;"Employer Set Project", K2, IF(L2="", "", WORKDAY(L2, 1))))</f>
        <v>45818</v>
      </c>
      <c r="O2" s="35">
        <v>24</v>
      </c>
    </row>
    <row r="3" spans="1:15" x14ac:dyDescent="0.35">
      <c r="A3" s="35" t="s">
        <v>3</v>
      </c>
      <c r="B3" s="36">
        <v>45820</v>
      </c>
      <c r="C3" s="37">
        <v>19560</v>
      </c>
      <c r="D3" s="109" t="s">
        <v>40</v>
      </c>
      <c r="E3" s="109" t="s">
        <v>67</v>
      </c>
      <c r="F3" s="35" t="s">
        <v>245</v>
      </c>
      <c r="G3" s="11" t="s">
        <v>44</v>
      </c>
      <c r="H3" s="35" t="s">
        <v>244</v>
      </c>
      <c r="I3" s="35" t="s">
        <v>243</v>
      </c>
      <c r="J3" s="35" t="s">
        <v>47</v>
      </c>
      <c r="K3" s="38">
        <v>45820</v>
      </c>
      <c r="L3" s="38">
        <v>45820</v>
      </c>
      <c r="M3" s="35">
        <f t="shared" si="0"/>
        <v>1</v>
      </c>
      <c r="N3" s="36">
        <f t="shared" si="1"/>
        <v>45820</v>
      </c>
      <c r="O3" s="35">
        <f t="shared" ref="O3:O27" si="2">IF(ISBLANK(B3), "", WEEKNUM(B3, 2))</f>
        <v>24</v>
      </c>
    </row>
    <row r="4" spans="1:15" x14ac:dyDescent="0.35">
      <c r="A4" s="35" t="s">
        <v>3</v>
      </c>
      <c r="B4" s="36">
        <v>45790</v>
      </c>
      <c r="C4" s="37">
        <v>19561</v>
      </c>
      <c r="D4" s="109" t="s">
        <v>40</v>
      </c>
      <c r="E4" s="109" t="s">
        <v>67</v>
      </c>
      <c r="F4" s="35" t="s">
        <v>68</v>
      </c>
      <c r="G4" s="11" t="s">
        <v>44</v>
      </c>
      <c r="H4" s="35" t="s">
        <v>263</v>
      </c>
      <c r="J4" s="35" t="s">
        <v>44</v>
      </c>
      <c r="K4" s="38">
        <v>45790</v>
      </c>
      <c r="L4" s="38">
        <v>45791</v>
      </c>
      <c r="M4" s="35">
        <f t="shared" si="0"/>
        <v>2</v>
      </c>
      <c r="N4" s="36">
        <v>45792</v>
      </c>
      <c r="O4" s="35">
        <v>20</v>
      </c>
    </row>
    <row r="5" spans="1:15" ht="29" x14ac:dyDescent="0.35">
      <c r="A5" s="35" t="s">
        <v>3</v>
      </c>
      <c r="B5" s="36">
        <v>45792</v>
      </c>
      <c r="C5" s="37">
        <v>19561</v>
      </c>
      <c r="D5" s="109" t="s">
        <v>40</v>
      </c>
      <c r="E5" s="109" t="s">
        <v>67</v>
      </c>
      <c r="F5" s="35" t="s">
        <v>68</v>
      </c>
      <c r="G5" s="11">
        <v>1</v>
      </c>
      <c r="H5" s="128" t="s">
        <v>69</v>
      </c>
      <c r="J5" s="35" t="s">
        <v>70</v>
      </c>
      <c r="K5" s="38">
        <v>45792</v>
      </c>
      <c r="L5" s="38">
        <v>45792</v>
      </c>
      <c r="M5" s="35">
        <f t="shared" si="0"/>
        <v>1</v>
      </c>
      <c r="N5" s="36">
        <v>45793</v>
      </c>
      <c r="O5" s="35">
        <v>20</v>
      </c>
    </row>
    <row r="6" spans="1:15" x14ac:dyDescent="0.35">
      <c r="A6" s="35" t="s">
        <v>3</v>
      </c>
      <c r="B6" s="36">
        <v>45796</v>
      </c>
      <c r="C6" s="37">
        <v>19561</v>
      </c>
      <c r="D6" s="109" t="s">
        <v>40</v>
      </c>
      <c r="E6" s="109" t="s">
        <v>67</v>
      </c>
      <c r="F6" s="35" t="s">
        <v>68</v>
      </c>
      <c r="G6" s="11" t="s">
        <v>72</v>
      </c>
      <c r="H6" s="35" t="s">
        <v>71</v>
      </c>
      <c r="J6" s="35" t="s">
        <v>73</v>
      </c>
      <c r="K6" s="38">
        <v>45796</v>
      </c>
      <c r="L6" s="38">
        <v>45796</v>
      </c>
      <c r="M6" s="35">
        <f t="shared" si="0"/>
        <v>1</v>
      </c>
      <c r="N6" s="36">
        <v>45797</v>
      </c>
      <c r="O6" s="35">
        <v>21</v>
      </c>
    </row>
    <row r="7" spans="1:15" x14ac:dyDescent="0.35">
      <c r="A7" s="35" t="s">
        <v>3</v>
      </c>
      <c r="B7" s="36">
        <v>45796</v>
      </c>
      <c r="C7" s="37">
        <v>19561</v>
      </c>
      <c r="D7" s="109" t="s">
        <v>40</v>
      </c>
      <c r="E7" s="109" t="s">
        <v>67</v>
      </c>
      <c r="F7" s="35" t="s">
        <v>68</v>
      </c>
      <c r="G7" s="11" t="s">
        <v>75</v>
      </c>
      <c r="H7" s="35" t="s">
        <v>74</v>
      </c>
      <c r="J7" s="35" t="s">
        <v>76</v>
      </c>
      <c r="K7" s="38">
        <v>45796</v>
      </c>
      <c r="L7" s="38">
        <v>45796</v>
      </c>
      <c r="M7" s="35">
        <f t="shared" si="0"/>
        <v>1</v>
      </c>
      <c r="N7" s="36">
        <v>45797</v>
      </c>
      <c r="O7" s="35">
        <v>21</v>
      </c>
    </row>
    <row r="8" spans="1:15" x14ac:dyDescent="0.35">
      <c r="A8" s="35" t="s">
        <v>3</v>
      </c>
      <c r="B8" s="36">
        <v>45797</v>
      </c>
      <c r="C8" s="37">
        <v>19561</v>
      </c>
      <c r="D8" s="109" t="s">
        <v>40</v>
      </c>
      <c r="E8" s="109" t="s">
        <v>67</v>
      </c>
      <c r="F8" s="35" t="s">
        <v>68</v>
      </c>
      <c r="G8" s="11" t="s">
        <v>78</v>
      </c>
      <c r="H8" s="35" t="s">
        <v>77</v>
      </c>
      <c r="J8" s="35" t="s">
        <v>79</v>
      </c>
      <c r="K8" s="38">
        <v>45797</v>
      </c>
      <c r="L8" s="38">
        <v>45811</v>
      </c>
      <c r="M8" s="35">
        <f t="shared" si="0"/>
        <v>11</v>
      </c>
      <c r="N8" s="36">
        <v>45812</v>
      </c>
      <c r="O8" s="35">
        <v>23</v>
      </c>
    </row>
    <row r="9" spans="1:15" x14ac:dyDescent="0.35">
      <c r="A9" s="35" t="s">
        <v>3</v>
      </c>
      <c r="B9" s="36">
        <v>45798</v>
      </c>
      <c r="C9" s="37">
        <v>19561</v>
      </c>
      <c r="D9" s="109" t="s">
        <v>40</v>
      </c>
      <c r="E9" s="109" t="s">
        <v>67</v>
      </c>
      <c r="F9" s="35" t="s">
        <v>68</v>
      </c>
      <c r="G9" s="11">
        <v>3</v>
      </c>
      <c r="H9" s="35" t="s">
        <v>264</v>
      </c>
      <c r="J9" s="35" t="s">
        <v>81</v>
      </c>
      <c r="K9" s="38">
        <v>45798</v>
      </c>
      <c r="L9" s="38">
        <v>45798</v>
      </c>
      <c r="M9" s="35">
        <f t="shared" si="0"/>
        <v>1</v>
      </c>
      <c r="N9" s="36">
        <v>45799</v>
      </c>
      <c r="O9" s="35">
        <v>21</v>
      </c>
    </row>
    <row r="10" spans="1:15" x14ac:dyDescent="0.35">
      <c r="A10" s="35" t="s">
        <v>3</v>
      </c>
      <c r="B10" s="36">
        <v>45800</v>
      </c>
      <c r="C10" s="37">
        <v>19561</v>
      </c>
      <c r="D10" s="109" t="s">
        <v>40</v>
      </c>
      <c r="E10" s="109" t="s">
        <v>67</v>
      </c>
      <c r="F10" s="35" t="s">
        <v>68</v>
      </c>
      <c r="G10" s="11">
        <v>4</v>
      </c>
      <c r="H10" s="35" t="s">
        <v>82</v>
      </c>
      <c r="J10" s="35" t="s">
        <v>76</v>
      </c>
      <c r="K10" s="38">
        <v>45800</v>
      </c>
      <c r="L10" s="38">
        <v>45800</v>
      </c>
      <c r="M10" s="35">
        <f t="shared" si="0"/>
        <v>1</v>
      </c>
      <c r="N10" s="36">
        <v>45804</v>
      </c>
      <c r="O10" s="35">
        <v>22</v>
      </c>
    </row>
    <row r="11" spans="1:15" x14ac:dyDescent="0.35">
      <c r="A11" s="35" t="s">
        <v>3</v>
      </c>
      <c r="B11" s="36">
        <v>45810</v>
      </c>
      <c r="C11" s="37">
        <v>19561</v>
      </c>
      <c r="D11" s="109" t="s">
        <v>40</v>
      </c>
      <c r="E11" s="109" t="s">
        <v>67</v>
      </c>
      <c r="F11" s="35" t="s">
        <v>68</v>
      </c>
      <c r="G11" s="11">
        <v>5</v>
      </c>
      <c r="H11" s="128" t="s">
        <v>83</v>
      </c>
      <c r="J11" s="35" t="s">
        <v>65</v>
      </c>
      <c r="K11" s="38">
        <v>45810</v>
      </c>
      <c r="L11" s="38">
        <v>45810</v>
      </c>
      <c r="M11" s="35">
        <f t="shared" si="0"/>
        <v>1</v>
      </c>
      <c r="N11" s="36">
        <v>45812</v>
      </c>
      <c r="O11" s="35">
        <v>23</v>
      </c>
    </row>
    <row r="12" spans="1:15" x14ac:dyDescent="0.35">
      <c r="A12" s="35" t="s">
        <v>3</v>
      </c>
      <c r="B12" s="36">
        <v>45740</v>
      </c>
      <c r="C12" s="37">
        <v>19562</v>
      </c>
      <c r="D12" s="35" t="s">
        <v>40</v>
      </c>
      <c r="E12" s="35" t="s">
        <v>42</v>
      </c>
      <c r="F12" s="35" t="s">
        <v>43</v>
      </c>
      <c r="G12" s="11" t="s">
        <v>44</v>
      </c>
      <c r="H12" s="35" t="str" cm="1">
        <f t="array" ref="H12">IF(AND('All Papers'!D12&lt;&gt;"", 'All Papers'!E12&lt;&gt;"", 'All Papers'!F12&lt;&gt;"", 'All Papers'!G12&lt;&gt;""),
    IF(NOT(LEFT('All Papers'!F12,5)="Paper"),
        INDEX('Tasks Alphabetical'!C:C, MATCH(1,
        ('Tasks Alphabetical'!A:A='All Papers'!D12) *
        ('Tasks Alphabetical'!D:D='All Papers'!E12) *
        ('Tasks Alphabetical'!E:E='All Papers'!F12) *
        ('Tasks Alphabetical'!F:F='All Papers'!G12), 0)),
        IF(LEFT('All Papers'!F12,5)="Paper",
            INDEX('Exams Alphabetical'!C:C, MATCH(1,
            ('Exams Alphabetical'!A:A='All Papers'!D12) *
            ('Exams Alphabetical'!E:E='All Papers'!F12), 0)),
    "")),
"")</f>
        <v>Task 1a Pre-release</v>
      </c>
      <c r="J12" s="35" t="s">
        <v>44</v>
      </c>
      <c r="K12" s="38">
        <v>45740</v>
      </c>
      <c r="L12" s="38">
        <v>45744</v>
      </c>
      <c r="M12" s="35">
        <f t="shared" si="0"/>
        <v>5</v>
      </c>
      <c r="N12" s="36">
        <v>45747</v>
      </c>
      <c r="O12" s="35">
        <v>14</v>
      </c>
    </row>
    <row r="13" spans="1:15" x14ac:dyDescent="0.35">
      <c r="A13" s="35" t="s">
        <v>3</v>
      </c>
      <c r="B13" s="36">
        <v>45747</v>
      </c>
      <c r="C13" s="37">
        <v>19562</v>
      </c>
      <c r="D13" s="35" t="s">
        <v>40</v>
      </c>
      <c r="E13" s="35" t="s">
        <v>42</v>
      </c>
      <c r="F13" s="35" t="s">
        <v>43</v>
      </c>
      <c r="G13" s="11">
        <v>1</v>
      </c>
      <c r="H13" s="35" t="s">
        <v>265</v>
      </c>
      <c r="J13" s="35" t="s">
        <v>47</v>
      </c>
      <c r="K13" s="38">
        <v>45747</v>
      </c>
      <c r="L13" s="38">
        <v>45747</v>
      </c>
      <c r="M13" s="35">
        <f t="shared" si="0"/>
        <v>1</v>
      </c>
      <c r="N13" s="36">
        <v>45748</v>
      </c>
      <c r="O13" s="35">
        <f t="shared" si="2"/>
        <v>14</v>
      </c>
    </row>
    <row r="14" spans="1:15" x14ac:dyDescent="0.35">
      <c r="A14" s="35" t="s">
        <v>3</v>
      </c>
      <c r="B14" s="36">
        <v>45749</v>
      </c>
      <c r="C14" s="37">
        <v>19562</v>
      </c>
      <c r="D14" s="35" t="s">
        <v>40</v>
      </c>
      <c r="E14" s="35" t="s">
        <v>42</v>
      </c>
      <c r="F14" s="35" t="s">
        <v>43</v>
      </c>
      <c r="G14" s="11">
        <v>2</v>
      </c>
      <c r="H14" s="35" t="s">
        <v>48</v>
      </c>
      <c r="J14" s="35" t="s">
        <v>49</v>
      </c>
      <c r="K14" s="38">
        <v>45749</v>
      </c>
      <c r="L14" s="38">
        <v>45749</v>
      </c>
      <c r="M14" s="35">
        <f t="shared" si="0"/>
        <v>1</v>
      </c>
      <c r="N14" s="36">
        <v>45750</v>
      </c>
      <c r="O14" s="35">
        <f t="shared" si="2"/>
        <v>14</v>
      </c>
    </row>
    <row r="15" spans="1:15" x14ac:dyDescent="0.35">
      <c r="A15" s="35" t="s">
        <v>3</v>
      </c>
      <c r="B15" s="36">
        <v>45751</v>
      </c>
      <c r="C15" s="37">
        <v>19562</v>
      </c>
      <c r="D15" s="35" t="s">
        <v>40</v>
      </c>
      <c r="E15" s="35" t="s">
        <v>42</v>
      </c>
      <c r="F15" s="35" t="s">
        <v>43</v>
      </c>
      <c r="G15" s="11">
        <v>3</v>
      </c>
      <c r="H15" s="35" t="s">
        <v>50</v>
      </c>
      <c r="J15" s="35" t="s">
        <v>51</v>
      </c>
      <c r="K15" s="38">
        <v>45751</v>
      </c>
      <c r="L15" s="38">
        <v>45751</v>
      </c>
      <c r="M15" s="35">
        <f t="shared" si="0"/>
        <v>1</v>
      </c>
      <c r="N15" s="36">
        <v>45754</v>
      </c>
      <c r="O15" s="35">
        <v>15</v>
      </c>
    </row>
    <row r="16" spans="1:15" x14ac:dyDescent="0.35">
      <c r="A16" s="35" t="s">
        <v>3</v>
      </c>
      <c r="B16" s="36">
        <v>45770</v>
      </c>
      <c r="C16" s="37">
        <v>19562</v>
      </c>
      <c r="D16" s="35" t="s">
        <v>40</v>
      </c>
      <c r="E16" s="35" t="s">
        <v>42</v>
      </c>
      <c r="F16" s="35" t="s">
        <v>43</v>
      </c>
      <c r="G16" s="11">
        <v>4</v>
      </c>
      <c r="H16" s="35" t="s">
        <v>52</v>
      </c>
      <c r="J16" s="35" t="s">
        <v>47</v>
      </c>
      <c r="K16" s="38">
        <v>45770</v>
      </c>
      <c r="L16" s="38">
        <v>45770</v>
      </c>
      <c r="M16" s="35">
        <f t="shared" si="0"/>
        <v>1</v>
      </c>
      <c r="N16" s="36">
        <v>45771</v>
      </c>
      <c r="O16" s="35">
        <f t="shared" si="2"/>
        <v>17</v>
      </c>
    </row>
    <row r="17" spans="1:15" x14ac:dyDescent="0.35">
      <c r="A17" s="35" t="s">
        <v>3</v>
      </c>
      <c r="B17" s="36">
        <v>45747</v>
      </c>
      <c r="C17" s="37">
        <v>19562</v>
      </c>
      <c r="D17" s="35" t="s">
        <v>40</v>
      </c>
      <c r="E17" s="35" t="s">
        <v>42</v>
      </c>
      <c r="F17" s="35" t="s">
        <v>43</v>
      </c>
      <c r="G17" s="11" t="s">
        <v>44</v>
      </c>
      <c r="H17" s="35" t="s">
        <v>53</v>
      </c>
      <c r="J17" s="35" t="s">
        <v>44</v>
      </c>
      <c r="K17" s="38">
        <v>45747</v>
      </c>
      <c r="L17" s="38">
        <v>45751</v>
      </c>
      <c r="M17" s="35">
        <f t="shared" si="0"/>
        <v>5</v>
      </c>
      <c r="N17" s="36">
        <v>45754</v>
      </c>
      <c r="O17" s="35">
        <v>15</v>
      </c>
    </row>
    <row r="18" spans="1:15" x14ac:dyDescent="0.35">
      <c r="A18" s="35" t="s">
        <v>3</v>
      </c>
      <c r="B18" s="36">
        <v>45772</v>
      </c>
      <c r="C18" s="37">
        <v>19562</v>
      </c>
      <c r="D18" s="35" t="s">
        <v>40</v>
      </c>
      <c r="E18" s="35" t="s">
        <v>42</v>
      </c>
      <c r="F18" s="35" t="s">
        <v>43</v>
      </c>
      <c r="G18" s="11">
        <v>5</v>
      </c>
      <c r="H18" s="35" t="s">
        <v>266</v>
      </c>
      <c r="J18" s="35" t="s">
        <v>51</v>
      </c>
      <c r="K18" s="38">
        <v>45772</v>
      </c>
      <c r="L18" s="38">
        <v>45772</v>
      </c>
      <c r="M18" s="35">
        <f t="shared" si="0"/>
        <v>1</v>
      </c>
      <c r="N18" s="36">
        <v>45775</v>
      </c>
      <c r="O18" s="35">
        <v>18</v>
      </c>
    </row>
    <row r="19" spans="1:15" x14ac:dyDescent="0.35">
      <c r="A19" s="35" t="s">
        <v>3</v>
      </c>
      <c r="B19" s="36">
        <v>45775</v>
      </c>
      <c r="C19" s="37">
        <v>19562</v>
      </c>
      <c r="D19" s="35" t="s">
        <v>40</v>
      </c>
      <c r="E19" s="35" t="s">
        <v>42</v>
      </c>
      <c r="F19" s="35" t="s">
        <v>43</v>
      </c>
      <c r="G19" s="11">
        <v>6</v>
      </c>
      <c r="H19" s="35" t="s">
        <v>55</v>
      </c>
      <c r="J19" s="35" t="s">
        <v>51</v>
      </c>
      <c r="K19" s="38">
        <v>45775</v>
      </c>
      <c r="L19" s="38">
        <v>45776</v>
      </c>
      <c r="M19" s="35">
        <f t="shared" si="0"/>
        <v>2</v>
      </c>
      <c r="N19" s="36">
        <v>45777</v>
      </c>
      <c r="O19" s="35">
        <f t="shared" si="2"/>
        <v>18</v>
      </c>
    </row>
    <row r="20" spans="1:15" x14ac:dyDescent="0.35">
      <c r="A20" s="35" t="s">
        <v>3</v>
      </c>
      <c r="B20" s="36">
        <v>45777</v>
      </c>
      <c r="C20" s="37">
        <v>19562</v>
      </c>
      <c r="D20" s="35" t="s">
        <v>40</v>
      </c>
      <c r="E20" s="35" t="s">
        <v>42</v>
      </c>
      <c r="F20" s="35" t="s">
        <v>43</v>
      </c>
      <c r="G20" s="11">
        <v>7</v>
      </c>
      <c r="H20" s="35" t="s">
        <v>56</v>
      </c>
      <c r="J20" s="35" t="s">
        <v>57</v>
      </c>
      <c r="K20" s="38">
        <v>45777</v>
      </c>
      <c r="L20" s="38">
        <v>45777</v>
      </c>
      <c r="M20" s="35">
        <f t="shared" si="0"/>
        <v>1</v>
      </c>
      <c r="N20" s="36">
        <v>45778</v>
      </c>
      <c r="O20" s="35">
        <f t="shared" si="2"/>
        <v>18</v>
      </c>
    </row>
    <row r="21" spans="1:15" x14ac:dyDescent="0.35">
      <c r="A21" s="35" t="s">
        <v>3</v>
      </c>
      <c r="B21" s="36">
        <v>45779</v>
      </c>
      <c r="C21" s="37">
        <v>19562</v>
      </c>
      <c r="D21" s="35" t="s">
        <v>40</v>
      </c>
      <c r="E21" s="35" t="s">
        <v>42</v>
      </c>
      <c r="F21" s="35" t="s">
        <v>43</v>
      </c>
      <c r="G21" s="11" t="s">
        <v>59</v>
      </c>
      <c r="H21" s="35" t="s">
        <v>58</v>
      </c>
      <c r="J21" s="35" t="s">
        <v>51</v>
      </c>
      <c r="K21" s="38">
        <v>45779</v>
      </c>
      <c r="L21" s="38">
        <v>45779</v>
      </c>
      <c r="M21" s="35">
        <f t="shared" si="0"/>
        <v>1</v>
      </c>
      <c r="N21" s="36">
        <v>45783</v>
      </c>
      <c r="O21" s="35">
        <v>19</v>
      </c>
    </row>
    <row r="22" spans="1:15" x14ac:dyDescent="0.35">
      <c r="A22" s="35" t="s">
        <v>3</v>
      </c>
      <c r="B22" s="36">
        <v>45784</v>
      </c>
      <c r="C22" s="37">
        <v>19562</v>
      </c>
      <c r="D22" s="35" t="s">
        <v>40</v>
      </c>
      <c r="E22" s="35" t="s">
        <v>42</v>
      </c>
      <c r="F22" s="35" t="s">
        <v>43</v>
      </c>
      <c r="G22" s="11" t="s">
        <v>61</v>
      </c>
      <c r="H22" s="35" t="s">
        <v>60</v>
      </c>
      <c r="J22" s="35" t="s">
        <v>62</v>
      </c>
      <c r="K22" s="38">
        <v>45784</v>
      </c>
      <c r="L22" s="38">
        <v>45784</v>
      </c>
      <c r="M22" s="35">
        <f t="shared" si="0"/>
        <v>1</v>
      </c>
      <c r="N22" s="36">
        <v>45785</v>
      </c>
      <c r="O22" s="35">
        <f t="shared" si="2"/>
        <v>19</v>
      </c>
    </row>
    <row r="23" spans="1:15" x14ac:dyDescent="0.35">
      <c r="A23" s="35" t="s">
        <v>3</v>
      </c>
      <c r="B23" s="36">
        <v>45786</v>
      </c>
      <c r="C23" s="37">
        <v>19562</v>
      </c>
      <c r="D23" s="35" t="s">
        <v>40</v>
      </c>
      <c r="E23" s="35" t="s">
        <v>42</v>
      </c>
      <c r="F23" s="35" t="s">
        <v>43</v>
      </c>
      <c r="G23" s="11" t="s">
        <v>64</v>
      </c>
      <c r="H23" s="35" t="s">
        <v>63</v>
      </c>
      <c r="J23" s="35" t="s">
        <v>65</v>
      </c>
      <c r="K23" s="38">
        <v>45786</v>
      </c>
      <c r="L23" s="38">
        <v>45786</v>
      </c>
      <c r="M23" s="35">
        <f t="shared" si="0"/>
        <v>1</v>
      </c>
      <c r="N23" s="36">
        <v>45789</v>
      </c>
      <c r="O23" s="35">
        <v>20</v>
      </c>
    </row>
    <row r="24" spans="1:15" x14ac:dyDescent="0.35">
      <c r="A24" s="35" t="s">
        <v>3</v>
      </c>
      <c r="B24" s="36">
        <v>45820</v>
      </c>
      <c r="C24" s="37">
        <v>19572</v>
      </c>
      <c r="D24" s="35" t="s">
        <v>84</v>
      </c>
      <c r="E24" s="35" t="s">
        <v>67</v>
      </c>
      <c r="F24" s="35" t="s">
        <v>247</v>
      </c>
      <c r="G24" s="11" t="s">
        <v>44</v>
      </c>
      <c r="H24" s="35" t="s">
        <v>267</v>
      </c>
      <c r="I24" s="35" t="s">
        <v>243</v>
      </c>
      <c r="J24" s="35" t="s">
        <v>47</v>
      </c>
      <c r="K24" s="38">
        <v>45820</v>
      </c>
      <c r="L24" s="38">
        <v>45820</v>
      </c>
      <c r="M24" s="35">
        <f t="shared" si="0"/>
        <v>1</v>
      </c>
      <c r="N24" s="36">
        <f>IF(F24="", "", IF(F24&lt;&gt;"Employer Set Project", K24, IF(L24="", "", WORKDAY(L24, 1))))</f>
        <v>45820</v>
      </c>
      <c r="O24" s="35">
        <f t="shared" si="2"/>
        <v>24</v>
      </c>
    </row>
    <row r="25" spans="1:15" x14ac:dyDescent="0.35">
      <c r="A25" s="35" t="s">
        <v>3</v>
      </c>
      <c r="B25" s="36">
        <v>45784</v>
      </c>
      <c r="C25" s="37">
        <v>19573</v>
      </c>
      <c r="D25" s="35" t="s">
        <v>84</v>
      </c>
      <c r="E25" s="35" t="s">
        <v>67</v>
      </c>
      <c r="F25" s="35" t="s">
        <v>86</v>
      </c>
      <c r="G25" s="11" t="s">
        <v>87</v>
      </c>
      <c r="H25" s="35" t="s">
        <v>268</v>
      </c>
      <c r="J25" s="35" t="s">
        <v>88</v>
      </c>
      <c r="K25" s="38">
        <v>45784</v>
      </c>
      <c r="L25" s="38">
        <v>45800</v>
      </c>
      <c r="M25" s="35">
        <f t="shared" si="0"/>
        <v>13</v>
      </c>
      <c r="N25" s="36">
        <v>45804</v>
      </c>
      <c r="O25" s="35">
        <v>22</v>
      </c>
    </row>
    <row r="26" spans="1:15" x14ac:dyDescent="0.35">
      <c r="A26" s="35" t="s">
        <v>3</v>
      </c>
      <c r="B26" s="36">
        <v>45811</v>
      </c>
      <c r="C26" s="37">
        <v>19529</v>
      </c>
      <c r="D26" s="35" t="s">
        <v>92</v>
      </c>
      <c r="E26" s="35" t="s">
        <v>67</v>
      </c>
      <c r="F26" s="35" t="s">
        <v>242</v>
      </c>
      <c r="G26" s="11" t="s">
        <v>44</v>
      </c>
      <c r="H26" s="35" t="str" cm="1">
        <f t="array" ref="H26">IF(AND('All Papers'!D26&lt;&gt;"", 'All Papers'!E26&lt;&gt;"", 'All Papers'!F26&lt;&gt;"", 'All Papers'!G26&lt;&gt;""),
    IF(NOT(LEFT('All Papers'!F26,5)="Paper"),
        INDEX('Tasks Alphabetical'!C:C, MATCH(1,
        ('Tasks Alphabetical'!A:A='All Papers'!D26) *
        ('Tasks Alphabetical'!D:D='All Papers'!E26) *
        ('Tasks Alphabetical'!E:E='All Papers'!F26) *
        ('Tasks Alphabetical'!F:F='All Papers'!G26), 0)),
        IF(LEFT('All Papers'!F26,5)="Paper",
            INDEX('Exams Alphabetical'!C:C, MATCH(1,
            ('Exams Alphabetical'!A:A='All Papers'!D26) *
            ('Exams Alphabetical'!E:E='All Papers'!F26), 0)),
    "")),
"")</f>
        <v xml:space="preserve">Science and Building Technology  </v>
      </c>
      <c r="I26" s="35" t="s">
        <v>243</v>
      </c>
      <c r="J26" s="35" t="s">
        <v>47</v>
      </c>
      <c r="K26" s="38">
        <v>45811</v>
      </c>
      <c r="L26" s="38">
        <v>45811</v>
      </c>
      <c r="M26" s="35">
        <f t="shared" si="0"/>
        <v>1</v>
      </c>
      <c r="N26" s="36">
        <f t="shared" si="1"/>
        <v>45811</v>
      </c>
      <c r="O26" s="35">
        <f t="shared" si="2"/>
        <v>23</v>
      </c>
    </row>
    <row r="27" spans="1:15" x14ac:dyDescent="0.35">
      <c r="A27" s="35" t="s">
        <v>3</v>
      </c>
      <c r="B27" s="36">
        <v>45813</v>
      </c>
      <c r="C27" s="37">
        <v>19530</v>
      </c>
      <c r="D27" s="35" t="s">
        <v>92</v>
      </c>
      <c r="E27" s="35" t="s">
        <v>67</v>
      </c>
      <c r="F27" s="35" t="s">
        <v>245</v>
      </c>
      <c r="G27" s="11" t="s">
        <v>44</v>
      </c>
      <c r="H27" s="35" t="s">
        <v>269</v>
      </c>
      <c r="I27" s="35" t="s">
        <v>243</v>
      </c>
      <c r="J27" s="35" t="s">
        <v>47</v>
      </c>
      <c r="K27" s="38">
        <v>45813</v>
      </c>
      <c r="L27" s="38">
        <v>45813</v>
      </c>
      <c r="M27" s="35">
        <f t="shared" si="0"/>
        <v>1</v>
      </c>
      <c r="N27" s="36">
        <f t="shared" si="1"/>
        <v>45813</v>
      </c>
      <c r="O27" s="35">
        <f t="shared" si="2"/>
        <v>23</v>
      </c>
    </row>
    <row r="28" spans="1:15" x14ac:dyDescent="0.35">
      <c r="A28" s="35" t="s">
        <v>3</v>
      </c>
      <c r="B28" s="36">
        <v>45784</v>
      </c>
      <c r="C28" s="37">
        <v>19575</v>
      </c>
      <c r="D28" s="35" t="s">
        <v>84</v>
      </c>
      <c r="E28" s="35" t="s">
        <v>67</v>
      </c>
      <c r="F28" s="35" t="s">
        <v>89</v>
      </c>
      <c r="G28" s="11" t="s">
        <v>87</v>
      </c>
      <c r="H28" s="35" t="s">
        <v>268</v>
      </c>
      <c r="J28" s="35" t="s">
        <v>88</v>
      </c>
      <c r="K28" s="38">
        <v>45784</v>
      </c>
      <c r="L28" s="38">
        <v>45800</v>
      </c>
      <c r="M28" s="35">
        <f t="shared" ref="M28:M30" si="3">IF(NETWORKDAYS(K28,L28)=0,"",NETWORKDAYS(K28,L28))</f>
        <v>13</v>
      </c>
      <c r="N28" s="36">
        <v>45804</v>
      </c>
      <c r="O28" s="35">
        <v>22</v>
      </c>
    </row>
    <row r="29" spans="1:15" x14ac:dyDescent="0.35">
      <c r="A29" s="35" t="s">
        <v>3</v>
      </c>
      <c r="B29" s="36">
        <v>45784</v>
      </c>
      <c r="C29" s="37">
        <v>19576</v>
      </c>
      <c r="D29" s="35" t="s">
        <v>84</v>
      </c>
      <c r="E29" s="35" t="s">
        <v>67</v>
      </c>
      <c r="F29" s="35" t="s">
        <v>90</v>
      </c>
      <c r="G29" s="11" t="s">
        <v>87</v>
      </c>
      <c r="H29" s="35" t="s">
        <v>268</v>
      </c>
      <c r="J29" s="35" t="s">
        <v>88</v>
      </c>
      <c r="K29" s="38">
        <v>45784</v>
      </c>
      <c r="L29" s="38">
        <v>45800</v>
      </c>
      <c r="M29" s="35">
        <f t="shared" si="3"/>
        <v>13</v>
      </c>
      <c r="N29" s="36">
        <v>45804</v>
      </c>
      <c r="O29" s="35">
        <v>22</v>
      </c>
    </row>
    <row r="30" spans="1:15" x14ac:dyDescent="0.35">
      <c r="A30" s="35" t="s">
        <v>3</v>
      </c>
      <c r="B30" s="36">
        <v>45784</v>
      </c>
      <c r="C30" s="37">
        <v>19577</v>
      </c>
      <c r="D30" s="35" t="s">
        <v>84</v>
      </c>
      <c r="E30" s="35" t="s">
        <v>67</v>
      </c>
      <c r="F30" s="35" t="s">
        <v>91</v>
      </c>
      <c r="G30" s="11" t="s">
        <v>87</v>
      </c>
      <c r="H30" s="35" t="s">
        <v>268</v>
      </c>
      <c r="J30" s="35" t="s">
        <v>88</v>
      </c>
      <c r="K30" s="38">
        <v>45784</v>
      </c>
      <c r="L30" s="38">
        <v>45800</v>
      </c>
      <c r="M30" s="35">
        <f t="shared" si="3"/>
        <v>13</v>
      </c>
      <c r="N30" s="36">
        <v>45804</v>
      </c>
      <c r="O30" s="35">
        <v>22</v>
      </c>
    </row>
    <row r="31" spans="1:15" x14ac:dyDescent="0.35">
      <c r="A31" s="35" t="s">
        <v>3</v>
      </c>
      <c r="B31" s="36">
        <v>45783</v>
      </c>
      <c r="C31" s="37">
        <v>19531</v>
      </c>
      <c r="D31" s="35" t="s">
        <v>92</v>
      </c>
      <c r="E31" s="35" t="s">
        <v>67</v>
      </c>
      <c r="F31" s="35" t="s">
        <v>270</v>
      </c>
      <c r="G31" s="11" t="s">
        <v>44</v>
      </c>
      <c r="H31" s="35" t="s">
        <v>263</v>
      </c>
      <c r="J31" s="35" t="s">
        <v>44</v>
      </c>
      <c r="K31" s="38">
        <v>45783</v>
      </c>
      <c r="L31" s="38">
        <v>45784</v>
      </c>
      <c r="M31" s="35">
        <f t="shared" si="0"/>
        <v>2</v>
      </c>
      <c r="N31" s="36">
        <v>45785</v>
      </c>
      <c r="O31" s="35">
        <v>19</v>
      </c>
    </row>
    <row r="32" spans="1:15" x14ac:dyDescent="0.35">
      <c r="A32" s="35" t="s">
        <v>3</v>
      </c>
      <c r="B32" s="36">
        <v>45785</v>
      </c>
      <c r="C32" s="37">
        <v>19531</v>
      </c>
      <c r="D32" s="35" t="s">
        <v>92</v>
      </c>
      <c r="E32" s="35" t="s">
        <v>67</v>
      </c>
      <c r="F32" s="35" t="s">
        <v>270</v>
      </c>
      <c r="G32" s="11">
        <v>1</v>
      </c>
      <c r="H32" s="35" t="s">
        <v>271</v>
      </c>
      <c r="J32" s="35" t="s">
        <v>47</v>
      </c>
      <c r="K32" s="38">
        <v>45785</v>
      </c>
      <c r="L32" s="38">
        <v>45793</v>
      </c>
      <c r="M32" s="35">
        <f t="shared" si="0"/>
        <v>7</v>
      </c>
      <c r="N32" s="36">
        <v>45796</v>
      </c>
      <c r="O32" s="35">
        <v>21</v>
      </c>
    </row>
    <row r="33" spans="1:15" x14ac:dyDescent="0.35">
      <c r="A33" s="35" t="s">
        <v>3</v>
      </c>
      <c r="B33" s="36">
        <v>45785</v>
      </c>
      <c r="C33" s="37">
        <v>19531</v>
      </c>
      <c r="D33" s="35" t="s">
        <v>92</v>
      </c>
      <c r="E33" s="35" t="s">
        <v>67</v>
      </c>
      <c r="F33" s="35" t="s">
        <v>270</v>
      </c>
      <c r="G33" s="11">
        <v>2</v>
      </c>
      <c r="H33" s="35" t="s">
        <v>272</v>
      </c>
      <c r="J33" s="35" t="s">
        <v>145</v>
      </c>
      <c r="K33" s="38">
        <v>45785</v>
      </c>
      <c r="L33" s="38">
        <v>45793</v>
      </c>
      <c r="M33" s="35">
        <f t="shared" si="0"/>
        <v>7</v>
      </c>
      <c r="N33" s="36">
        <v>45796</v>
      </c>
      <c r="O33" s="35">
        <v>21</v>
      </c>
    </row>
    <row r="34" spans="1:15" x14ac:dyDescent="0.35">
      <c r="A34" s="35" t="s">
        <v>3</v>
      </c>
      <c r="B34" s="36">
        <v>45796</v>
      </c>
      <c r="C34" s="37">
        <v>19531</v>
      </c>
      <c r="D34" s="35" t="s">
        <v>92</v>
      </c>
      <c r="E34" s="35" t="s">
        <v>67</v>
      </c>
      <c r="F34" s="35" t="s">
        <v>270</v>
      </c>
      <c r="G34" s="11">
        <v>3</v>
      </c>
      <c r="H34" s="35" t="s">
        <v>146</v>
      </c>
      <c r="J34" s="35" t="s">
        <v>65</v>
      </c>
      <c r="K34" s="38">
        <v>45796</v>
      </c>
      <c r="L34" s="38">
        <v>45796</v>
      </c>
      <c r="M34" s="35">
        <f t="shared" ref="M34:M65" si="4">IF(NETWORKDAYS(K34,L34)=0,"",NETWORKDAYS(K34,L34))</f>
        <v>1</v>
      </c>
      <c r="N34" s="36">
        <v>45797</v>
      </c>
      <c r="O34" s="35">
        <v>21</v>
      </c>
    </row>
    <row r="35" spans="1:15" x14ac:dyDescent="0.35">
      <c r="A35" s="35" t="s">
        <v>3</v>
      </c>
      <c r="B35" s="36">
        <v>45797</v>
      </c>
      <c r="C35" s="37">
        <v>19531</v>
      </c>
      <c r="D35" s="35" t="s">
        <v>92</v>
      </c>
      <c r="E35" s="35" t="s">
        <v>67</v>
      </c>
      <c r="F35" s="35" t="s">
        <v>270</v>
      </c>
      <c r="G35" s="11">
        <v>4</v>
      </c>
      <c r="H35" s="35" t="s">
        <v>273</v>
      </c>
      <c r="J35" s="35" t="s">
        <v>96</v>
      </c>
      <c r="K35" s="38">
        <v>45797</v>
      </c>
      <c r="L35" s="38">
        <v>45800</v>
      </c>
      <c r="M35" s="35">
        <f t="shared" si="4"/>
        <v>4</v>
      </c>
      <c r="N35" s="36">
        <v>45804</v>
      </c>
      <c r="O35" s="35">
        <v>22</v>
      </c>
    </row>
    <row r="36" spans="1:15" ht="29" x14ac:dyDescent="0.35">
      <c r="A36" s="35" t="s">
        <v>3</v>
      </c>
      <c r="B36" s="36">
        <v>45747</v>
      </c>
      <c r="C36" s="113">
        <v>19532</v>
      </c>
      <c r="D36" s="109" t="s">
        <v>92</v>
      </c>
      <c r="E36" s="109" t="s">
        <v>42</v>
      </c>
      <c r="F36" s="114" t="s">
        <v>134</v>
      </c>
      <c r="G36" s="115">
        <v>1</v>
      </c>
      <c r="H36" s="109" t="str" cm="1">
        <f t="array" ref="H36">IF(AND('All Papers'!D36&lt;&gt;"", 'All Papers'!E36&lt;&gt;"", 'All Papers'!F36&lt;&gt;"", 'All Papers'!G36&lt;&gt;""),
    IF(NOT(LEFT('All Papers'!F36,5)="Paper"),
        INDEX('Tasks Alphabetical'!C:C, MATCH(1,
        ('Tasks Alphabetical'!A:A='All Papers'!D36) *
        ('Tasks Alphabetical'!D:D='All Papers'!E36) *
        ('Tasks Alphabetical'!E:E='All Papers'!F36) *
        ('Tasks Alphabetical'!F:F='All Papers'!G36), 0)),
        IF(LEFT('All Papers'!F36,5)="Paper",
            INDEX('Exams Alphabetical'!C:C, MATCH(1,
            ('Exams Alphabetical'!A:A='All Papers'!D36) *
            ('Exams Alphabetical'!E:E='All Papers'!F36), 0)),
    "")),
"")</f>
        <v>Planning a survey</v>
      </c>
      <c r="I36" s="109"/>
      <c r="J36" s="109" t="s">
        <v>70</v>
      </c>
      <c r="K36" s="116">
        <v>45747</v>
      </c>
      <c r="L36" s="116">
        <v>45751</v>
      </c>
      <c r="M36" s="109">
        <f t="shared" si="4"/>
        <v>5</v>
      </c>
      <c r="N36" s="108">
        <v>45754</v>
      </c>
      <c r="O36" s="109">
        <v>15</v>
      </c>
    </row>
    <row r="37" spans="1:15" ht="29" x14ac:dyDescent="0.35">
      <c r="A37" s="35" t="s">
        <v>3</v>
      </c>
      <c r="B37" s="36">
        <v>45747</v>
      </c>
      <c r="C37" s="113">
        <v>19532</v>
      </c>
      <c r="D37" s="109" t="s">
        <v>92</v>
      </c>
      <c r="E37" s="109" t="s">
        <v>42</v>
      </c>
      <c r="F37" s="114" t="s">
        <v>134</v>
      </c>
      <c r="G37" s="11">
        <v>2</v>
      </c>
      <c r="H37" s="35" t="str" cm="1">
        <f t="array" ref="H37">IF(AND('All Papers'!D37&lt;&gt;"", 'All Papers'!E37&lt;&gt;"", 'All Papers'!F37&lt;&gt;"", 'All Papers'!G37&lt;&gt;""),
    IF(NOT(LEFT('All Papers'!F37,5)="Paper"),
        INDEX('Tasks Alphabetical'!C:C, MATCH(1,
        ('Tasks Alphabetical'!A:A='All Papers'!D37) *
        ('Tasks Alphabetical'!D:D='All Papers'!E37) *
        ('Tasks Alphabetical'!E:E='All Papers'!F37) *
        ('Tasks Alphabetical'!F:F='All Papers'!G37), 0)),
        IF(LEFT('All Papers'!F37,5)="Paper",
            INDEX('Exams Alphabetical'!C:C, MATCH(1,
            ('Exams Alphabetical'!A:A='All Papers'!D37) *
            ('Exams Alphabetical'!E:E='All Papers'!F37), 0)),
    "")),
"")</f>
        <v>Practical surveying</v>
      </c>
      <c r="J37" s="35" t="s">
        <v>70</v>
      </c>
      <c r="K37" s="38">
        <v>45747</v>
      </c>
      <c r="L37" s="38">
        <v>45751</v>
      </c>
      <c r="M37" s="35">
        <f t="shared" si="4"/>
        <v>5</v>
      </c>
      <c r="N37" s="36">
        <v>45754</v>
      </c>
      <c r="O37" s="35">
        <v>15</v>
      </c>
    </row>
    <row r="38" spans="1:15" ht="29" x14ac:dyDescent="0.35">
      <c r="A38" s="35" t="s">
        <v>3</v>
      </c>
      <c r="B38" s="36">
        <v>45770</v>
      </c>
      <c r="C38" s="113">
        <v>19532</v>
      </c>
      <c r="D38" s="109" t="s">
        <v>92</v>
      </c>
      <c r="E38" s="109" t="s">
        <v>42</v>
      </c>
      <c r="F38" s="114" t="s">
        <v>134</v>
      </c>
      <c r="G38" s="11">
        <v>3</v>
      </c>
      <c r="H38" s="35" t="str" cm="1">
        <f t="array" ref="H38">IF(AND('All Papers'!D38&lt;&gt;"", 'All Papers'!E38&lt;&gt;"", 'All Papers'!F38&lt;&gt;"", 'All Papers'!G38&lt;&gt;""),
    IF(NOT(LEFT('All Papers'!F38,5)="Paper"),
        INDEX('Tasks Alphabetical'!C:C, MATCH(1,
        ('Tasks Alphabetical'!A:A='All Papers'!D38) *
        ('Tasks Alphabetical'!D:D='All Papers'!E38) *
        ('Tasks Alphabetical'!E:E='All Papers'!F38) *
        ('Tasks Alphabetical'!F:F='All Papers'!G38), 0)),
        IF(LEFT('All Papers'!F38,5)="Paper",
            INDEX('Exams Alphabetical'!C:C, MATCH(1,
            ('Exams Alphabetical'!A:A='All Papers'!D38) *
            ('Exams Alphabetical'!E:E='All Papers'!F38), 0)),
    "")),
"")</f>
        <v>Calculating and managing waste on the site</v>
      </c>
      <c r="J38" s="35" t="s">
        <v>47</v>
      </c>
      <c r="K38" s="38">
        <v>45770</v>
      </c>
      <c r="L38" s="38">
        <v>45770</v>
      </c>
      <c r="M38" s="35">
        <f t="shared" si="4"/>
        <v>1</v>
      </c>
      <c r="N38" s="36">
        <v>45771</v>
      </c>
      <c r="O38" s="35">
        <v>17</v>
      </c>
    </row>
    <row r="39" spans="1:15" ht="29" x14ac:dyDescent="0.35">
      <c r="A39" s="35" t="s">
        <v>3</v>
      </c>
      <c r="B39" s="36">
        <v>45772</v>
      </c>
      <c r="C39" s="113">
        <v>19532</v>
      </c>
      <c r="D39" s="109" t="s">
        <v>92</v>
      </c>
      <c r="E39" s="109" t="s">
        <v>42</v>
      </c>
      <c r="F39" s="114" t="s">
        <v>134</v>
      </c>
      <c r="G39" s="11">
        <v>4</v>
      </c>
      <c r="H39" s="35" t="str" cm="1">
        <f t="array" ref="H39">IF(AND('All Papers'!D39&lt;&gt;"", 'All Papers'!E39&lt;&gt;"", 'All Papers'!F39&lt;&gt;"", 'All Papers'!G39&lt;&gt;""),
    IF(NOT(LEFT('All Papers'!F39,5)="Paper"),
        INDEX('Tasks Alphabetical'!C:C, MATCH(1,
        ('Tasks Alphabetical'!A:A='All Papers'!D39) *
        ('Tasks Alphabetical'!D:D='All Papers'!E39) *
        ('Tasks Alphabetical'!E:E='All Papers'!F39) *
        ('Tasks Alphabetical'!F:F='All Papers'!G39), 0)),
        IF(LEFT('All Papers'!F39,5)="Paper",
            INDEX('Exams Alphabetical'!C:C, MATCH(1,
            ('Exams Alphabetical'!A:A='All Papers'!D39) *
            ('Exams Alphabetical'!E:E='All Papers'!F39), 0)),
    "")),
"")</f>
        <v>Quantity surveying</v>
      </c>
      <c r="J39" s="35" t="s">
        <v>70</v>
      </c>
      <c r="K39" s="38">
        <v>45772</v>
      </c>
      <c r="L39" s="38">
        <v>45772</v>
      </c>
      <c r="M39" s="35">
        <f t="shared" si="4"/>
        <v>1</v>
      </c>
      <c r="N39" s="36">
        <v>45775</v>
      </c>
      <c r="O39" s="35">
        <v>18</v>
      </c>
    </row>
    <row r="40" spans="1:15" ht="29" x14ac:dyDescent="0.35">
      <c r="A40" s="35" t="s">
        <v>3</v>
      </c>
      <c r="B40" s="36">
        <v>45775</v>
      </c>
      <c r="C40" s="113">
        <v>19532</v>
      </c>
      <c r="D40" s="109" t="s">
        <v>92</v>
      </c>
      <c r="E40" s="109" t="s">
        <v>42</v>
      </c>
      <c r="F40" s="114" t="s">
        <v>134</v>
      </c>
      <c r="G40" s="11">
        <v>5</v>
      </c>
      <c r="H40" s="35" t="str" cm="1">
        <f t="array" ref="H40">IF(AND('All Papers'!D40&lt;&gt;"", 'All Papers'!E40&lt;&gt;"", 'All Papers'!F40&lt;&gt;"", 'All Papers'!G40&lt;&gt;""),
    IF(NOT(LEFT('All Papers'!F40,5)="Paper"),
        INDEX('Tasks Alphabetical'!C:C, MATCH(1,
        ('Tasks Alphabetical'!A:A='All Papers'!D40) *
        ('Tasks Alphabetical'!D:D='All Papers'!E40) *
        ('Tasks Alphabetical'!E:E='All Papers'!F40) *
        ('Tasks Alphabetical'!F:F='All Papers'!G40), 0)),
        IF(LEFT('All Papers'!F40,5)="Paper",
            INDEX('Exams Alphabetical'!C:C, MATCH(1,
            ('Exams Alphabetical'!A:A='All Papers'!D40) *
            ('Exams Alphabetical'!E:E='All Papers'!F40), 0)),
    "")),
"")</f>
        <v>Redesign of given buildings</v>
      </c>
      <c r="J40" s="35" t="s">
        <v>70</v>
      </c>
      <c r="K40" s="38">
        <v>45775</v>
      </c>
      <c r="L40" s="38">
        <v>45786</v>
      </c>
      <c r="M40" s="35">
        <f t="shared" si="4"/>
        <v>10</v>
      </c>
      <c r="N40" s="36">
        <v>45789</v>
      </c>
      <c r="O40" s="35">
        <v>20</v>
      </c>
    </row>
    <row r="41" spans="1:15" ht="29" x14ac:dyDescent="0.35">
      <c r="A41" s="35" t="s">
        <v>3</v>
      </c>
      <c r="B41" s="36">
        <v>45775</v>
      </c>
      <c r="C41" s="113">
        <v>19532</v>
      </c>
      <c r="D41" s="109" t="s">
        <v>92</v>
      </c>
      <c r="E41" s="109" t="s">
        <v>42</v>
      </c>
      <c r="F41" s="114" t="s">
        <v>134</v>
      </c>
      <c r="G41" s="11">
        <v>6</v>
      </c>
      <c r="H41" s="35" t="str" cm="1">
        <f t="array" ref="H41">IF(AND('All Papers'!D41&lt;&gt;"", 'All Papers'!E41&lt;&gt;"", 'All Papers'!F41&lt;&gt;"", 'All Papers'!G41&lt;&gt;""),
    IF(NOT(LEFT('All Papers'!F41,5)="Paper"),
        INDEX('Tasks Alphabetical'!C:C, MATCH(1,
        ('Tasks Alphabetical'!A:A='All Papers'!D41) *
        ('Tasks Alphabetical'!D:D='All Papers'!E41) *
        ('Tasks Alphabetical'!E:E='All Papers'!F41) *
        ('Tasks Alphabetical'!F:F='All Papers'!G41), 0)),
        IF(LEFT('All Papers'!F41,5)="Paper",
            INDEX('Exams Alphabetical'!C:C, MATCH(1,
            ('Exams Alphabetical'!A:A='All Papers'!D41) *
            ('Exams Alphabetical'!E:E='All Papers'!F41), 0)),
    "")),
"")</f>
        <v xml:space="preserve">Project management &amp; stakeholder management </v>
      </c>
      <c r="J41" s="35" t="s">
        <v>70</v>
      </c>
      <c r="K41" s="38">
        <v>45775</v>
      </c>
      <c r="L41" s="38">
        <v>45786</v>
      </c>
      <c r="M41" s="35">
        <f t="shared" si="4"/>
        <v>10</v>
      </c>
      <c r="N41" s="36">
        <v>45789</v>
      </c>
      <c r="O41" s="35">
        <v>20</v>
      </c>
    </row>
    <row r="42" spans="1:15" ht="29" x14ac:dyDescent="0.35">
      <c r="A42" s="35" t="s">
        <v>3</v>
      </c>
      <c r="B42" s="36">
        <v>45775</v>
      </c>
      <c r="C42" s="113">
        <v>19532</v>
      </c>
      <c r="D42" s="109" t="s">
        <v>92</v>
      </c>
      <c r="E42" s="109" t="s">
        <v>42</v>
      </c>
      <c r="F42" s="114" t="s">
        <v>134</v>
      </c>
      <c r="G42" s="11">
        <v>7</v>
      </c>
      <c r="H42" s="35" t="str" cm="1">
        <f t="array" ref="H42">IF(AND('All Papers'!D42&lt;&gt;"", 'All Papers'!E42&lt;&gt;"", 'All Papers'!F42&lt;&gt;"", 'All Papers'!G42&lt;&gt;""),
    IF(NOT(LEFT('All Papers'!F42,5)="Paper"),
        INDEX('Tasks Alphabetical'!C:C, MATCH(1,
        ('Tasks Alphabetical'!A:A='All Papers'!D42) *
        ('Tasks Alphabetical'!D:D='All Papers'!E42) *
        ('Tasks Alphabetical'!E:E='All Papers'!F42) *
        ('Tasks Alphabetical'!F:F='All Papers'!G42), 0)),
        IF(LEFT('All Papers'!F42,5)="Paper",
            INDEX('Exams Alphabetical'!C:C, MATCH(1,
            ('Exams Alphabetical'!A:A='All Papers'!D42) *
            ('Exams Alphabetical'!E:E='All Papers'!F42), 0)),
    "")),
"")</f>
        <v>Design</v>
      </c>
      <c r="J42" s="35" t="s">
        <v>141</v>
      </c>
      <c r="K42" s="38">
        <v>45775</v>
      </c>
      <c r="L42" s="38">
        <v>45786</v>
      </c>
      <c r="M42" s="35">
        <f t="shared" si="4"/>
        <v>10</v>
      </c>
      <c r="N42" s="36">
        <v>45789</v>
      </c>
      <c r="O42" s="35">
        <v>20</v>
      </c>
    </row>
    <row r="43" spans="1:15" x14ac:dyDescent="0.35">
      <c r="A43" s="35" t="s">
        <v>3</v>
      </c>
      <c r="B43" s="36">
        <v>45748</v>
      </c>
      <c r="C43" s="37">
        <v>19533</v>
      </c>
      <c r="D43" s="109" t="s">
        <v>92</v>
      </c>
      <c r="E43" s="109" t="s">
        <v>42</v>
      </c>
      <c r="F43" s="35" t="s">
        <v>121</v>
      </c>
      <c r="G43" s="11">
        <v>1</v>
      </c>
      <c r="H43" s="35" t="str" cm="1">
        <f t="array" ref="H43">IF(AND('All Papers'!D43&lt;&gt;"", 'All Papers'!E43&lt;&gt;"", 'All Papers'!F43&lt;&gt;"", 'All Papers'!G43&lt;&gt;""),
    IF(NOT(LEFT('All Papers'!F43,5)="Paper"),
        INDEX('Tasks Alphabetical'!C:C, MATCH(1,
        ('Tasks Alphabetical'!A:A='All Papers'!D43) *
        ('Tasks Alphabetical'!D:D='All Papers'!E43) *
        ('Tasks Alphabetical'!E:E='All Papers'!F43) *
        ('Tasks Alphabetical'!F:F='All Papers'!G43), 0)),
        IF(LEFT('All Papers'!F43,5)="Paper",
            INDEX('Exams Alphabetical'!C:C, MATCH(1,
            ('Exams Alphabetical'!A:A='All Papers'!D43) *
            ('Exams Alphabetical'!E:E='All Papers'!F43), 0)),
    "")),
"")</f>
        <v xml:space="preserve">Project Planning </v>
      </c>
      <c r="J43" s="35" t="s">
        <v>70</v>
      </c>
      <c r="K43" s="38">
        <v>45748</v>
      </c>
      <c r="L43" s="38">
        <v>45748</v>
      </c>
      <c r="M43" s="35">
        <f t="shared" si="4"/>
        <v>1</v>
      </c>
      <c r="N43" s="36">
        <v>45749</v>
      </c>
      <c r="O43" s="35">
        <v>14</v>
      </c>
    </row>
    <row r="44" spans="1:15" x14ac:dyDescent="0.35">
      <c r="A44" s="35" t="s">
        <v>3</v>
      </c>
      <c r="B44" s="36">
        <v>45750</v>
      </c>
      <c r="C44" s="37">
        <v>19533</v>
      </c>
      <c r="D44" s="109" t="s">
        <v>92</v>
      </c>
      <c r="E44" s="109" t="s">
        <v>42</v>
      </c>
      <c r="F44" s="35" t="s">
        <v>121</v>
      </c>
      <c r="G44" s="11" t="s">
        <v>72</v>
      </c>
      <c r="H44" s="35" t="str" cm="1">
        <f t="array" ref="H44">IF(AND('All Papers'!D44&lt;&gt;"", 'All Papers'!E44&lt;&gt;"", 'All Papers'!F44&lt;&gt;"", 'All Papers'!G44&lt;&gt;""),
    IF(NOT(LEFT('All Papers'!F44,5)="Paper"),
        INDEX('Tasks Alphabetical'!C:C, MATCH(1,
        ('Tasks Alphabetical'!A:A='All Papers'!D44) *
        ('Tasks Alphabetical'!D:D='All Papers'!E44) *
        ('Tasks Alphabetical'!E:E='All Papers'!F44) *
        ('Tasks Alphabetical'!F:F='All Papers'!G44), 0)),
        IF(LEFT('All Papers'!F44,5)="Paper",
            INDEX('Exams Alphabetical'!C:C, MATCH(1,
            ('Exams Alphabetical'!A:A='All Papers'!D44) *
            ('Exams Alphabetical'!E:E='All Papers'!F44), 0)),
    "")),
"")</f>
        <v>Design Service 1, 2a</v>
      </c>
      <c r="J44" s="35" t="s">
        <v>96</v>
      </c>
      <c r="K44" s="38">
        <v>45750</v>
      </c>
      <c r="L44" s="38">
        <v>45750</v>
      </c>
      <c r="M44" s="35">
        <f t="shared" si="4"/>
        <v>1</v>
      </c>
      <c r="N44" s="36">
        <v>45751</v>
      </c>
      <c r="O44" s="35">
        <v>14</v>
      </c>
    </row>
    <row r="45" spans="1:15" x14ac:dyDescent="0.35">
      <c r="A45" s="35" t="s">
        <v>3</v>
      </c>
      <c r="B45" s="36">
        <v>45770</v>
      </c>
      <c r="C45" s="37">
        <v>19533</v>
      </c>
      <c r="D45" s="109" t="s">
        <v>92</v>
      </c>
      <c r="E45" s="109" t="s">
        <v>42</v>
      </c>
      <c r="F45" s="35" t="s">
        <v>121</v>
      </c>
      <c r="G45" s="11" t="s">
        <v>75</v>
      </c>
      <c r="H45" s="35" t="str" cm="1">
        <f t="array" ref="H45">IF(AND('All Papers'!D45&lt;&gt;"", 'All Papers'!E45&lt;&gt;"", 'All Papers'!F45&lt;&gt;"", 'All Papers'!G45&lt;&gt;""),
    IF(NOT(LEFT('All Papers'!F45,5)="Paper"),
        INDEX('Tasks Alphabetical'!C:C, MATCH(1,
        ('Tasks Alphabetical'!A:A='All Papers'!D45) *
        ('Tasks Alphabetical'!D:D='All Papers'!E45) *
        ('Tasks Alphabetical'!E:E='All Papers'!F45) *
        ('Tasks Alphabetical'!F:F='All Papers'!G45), 0)),
        IF(LEFT('All Papers'!F45,5)="Paper",
            INDEX('Exams Alphabetical'!C:C, MATCH(1,
            ('Exams Alphabetical'!A:A='All Papers'!D45) *
            ('Exams Alphabetical'!E:E='All Papers'!F45), 0)),
    "")),
"")</f>
        <v>Design Service 1, 2b</v>
      </c>
      <c r="J45" s="35" t="s">
        <v>96</v>
      </c>
      <c r="K45" s="38">
        <v>45770</v>
      </c>
      <c r="L45" s="38">
        <v>45770</v>
      </c>
      <c r="M45" s="35">
        <f t="shared" si="4"/>
        <v>1</v>
      </c>
      <c r="N45" s="36">
        <v>45771</v>
      </c>
      <c r="O45" s="35">
        <v>17</v>
      </c>
    </row>
    <row r="46" spans="1:15" x14ac:dyDescent="0.35">
      <c r="A46" s="35" t="s">
        <v>3</v>
      </c>
      <c r="B46" s="36">
        <v>45770</v>
      </c>
      <c r="C46" s="37">
        <v>19533</v>
      </c>
      <c r="D46" s="109" t="s">
        <v>92</v>
      </c>
      <c r="E46" s="109" t="s">
        <v>42</v>
      </c>
      <c r="F46" s="35" t="s">
        <v>121</v>
      </c>
      <c r="G46" s="11" t="s">
        <v>78</v>
      </c>
      <c r="H46" s="35" t="str" cm="1">
        <f t="array" ref="H46">IF(AND('All Papers'!D46&lt;&gt;"", 'All Papers'!E46&lt;&gt;"", 'All Papers'!F46&lt;&gt;"", 'All Papers'!G46&lt;&gt;""),
    IF(NOT(LEFT('All Papers'!F46,5)="Paper"),
        INDEX('Tasks Alphabetical'!C:C, MATCH(1,
        ('Tasks Alphabetical'!A:A='All Papers'!D46) *
        ('Tasks Alphabetical'!D:D='All Papers'!E46) *
        ('Tasks Alphabetical'!E:E='All Papers'!F46) *
        ('Tasks Alphabetical'!F:F='All Papers'!G46), 0)),
        IF(LEFT('All Papers'!F46,5)="Paper",
            INDEX('Exams Alphabetical'!C:C, MATCH(1,
            ('Exams Alphabetical'!A:A='All Papers'!D46) *
            ('Exams Alphabetical'!E:E='All Papers'!F46), 0)),
    "")),
"")</f>
        <v>Design Service 1, 2c</v>
      </c>
      <c r="J46" s="35" t="s">
        <v>51</v>
      </c>
      <c r="K46" s="38">
        <v>45770</v>
      </c>
      <c r="L46" s="38">
        <v>45779</v>
      </c>
      <c r="M46" s="35">
        <f t="shared" si="4"/>
        <v>8</v>
      </c>
      <c r="N46" s="36">
        <v>45783</v>
      </c>
      <c r="O46" s="35">
        <v>19</v>
      </c>
    </row>
    <row r="47" spans="1:15" x14ac:dyDescent="0.35">
      <c r="A47" s="35" t="s">
        <v>3</v>
      </c>
      <c r="B47" s="36">
        <v>45771</v>
      </c>
      <c r="C47" s="37">
        <v>19533</v>
      </c>
      <c r="D47" s="109" t="s">
        <v>92</v>
      </c>
      <c r="E47" s="109" t="s">
        <v>42</v>
      </c>
      <c r="F47" s="35" t="s">
        <v>121</v>
      </c>
      <c r="G47" s="11">
        <v>3</v>
      </c>
      <c r="H47" s="35" t="str" cm="1">
        <f t="array" ref="H47">IF(AND('All Papers'!D47&lt;&gt;"", 'All Papers'!E47&lt;&gt;"", 'All Papers'!F47&lt;&gt;"", 'All Papers'!G47&lt;&gt;""),
    IF(NOT(LEFT('All Papers'!F47,5)="Paper"),
        INDEX('Tasks Alphabetical'!C:C, MATCH(1,
        ('Tasks Alphabetical'!A:A='All Papers'!D47) *
        ('Tasks Alphabetical'!D:D='All Papers'!E47) *
        ('Tasks Alphabetical'!E:E='All Papers'!F47) *
        ('Tasks Alphabetical'!F:F='All Papers'!G47), 0)),
        IF(LEFT('All Papers'!F47,5)="Paper",
            INDEX('Exams Alphabetical'!C:C, MATCH(1,
            ('Exams Alphabetical'!A:A='All Papers'!D47) *
            ('Exams Alphabetical'!E:E='All Papers'!F47), 0)),
    "")),
"")</f>
        <v>Design Service 2</v>
      </c>
      <c r="J47" s="35" t="s">
        <v>70</v>
      </c>
      <c r="K47" s="38">
        <v>45771</v>
      </c>
      <c r="L47" s="38">
        <v>45771</v>
      </c>
      <c r="M47" s="35">
        <f t="shared" si="4"/>
        <v>1</v>
      </c>
      <c r="N47" s="36">
        <v>45772</v>
      </c>
      <c r="O47" s="35">
        <v>17</v>
      </c>
    </row>
    <row r="48" spans="1:15" x14ac:dyDescent="0.35">
      <c r="A48" s="35" t="s">
        <v>3</v>
      </c>
      <c r="B48" s="36">
        <v>45775</v>
      </c>
      <c r="C48" s="37">
        <v>19533</v>
      </c>
      <c r="D48" s="109" t="s">
        <v>92</v>
      </c>
      <c r="E48" s="109" t="s">
        <v>42</v>
      </c>
      <c r="F48" s="35" t="s">
        <v>121</v>
      </c>
      <c r="G48" s="11">
        <v>4</v>
      </c>
      <c r="H48" s="35" t="str" cm="1">
        <f t="array" ref="H48">IF(AND('All Papers'!D48&lt;&gt;"", 'All Papers'!E48&lt;&gt;"", 'All Papers'!F48&lt;&gt;"", 'All Papers'!G48&lt;&gt;""),
    IF(NOT(LEFT('All Papers'!F48,5)="Paper"),
        INDEX('Tasks Alphabetical'!C:C, MATCH(1,
        ('Tasks Alphabetical'!A:A='All Papers'!D48) *
        ('Tasks Alphabetical'!D:D='All Papers'!E48) *
        ('Tasks Alphabetical'!E:E='All Papers'!F48) *
        ('Tasks Alphabetical'!F:F='All Papers'!G48), 0)),
        IF(LEFT('All Papers'!F48,5)="Paper",
            INDEX('Exams Alphabetical'!C:C, MATCH(1,
            ('Exams Alphabetical'!A:A='All Papers'!D48) *
            ('Exams Alphabetical'!E:E='All Papers'!F48), 0)),
    "")),
"")</f>
        <v>Design Service 3</v>
      </c>
      <c r="J48" s="35" t="s">
        <v>70</v>
      </c>
      <c r="K48" s="38">
        <v>45775</v>
      </c>
      <c r="L48" s="38">
        <v>45777</v>
      </c>
      <c r="M48" s="35">
        <f t="shared" si="4"/>
        <v>3</v>
      </c>
      <c r="N48" s="36">
        <v>45778</v>
      </c>
      <c r="O48" s="35">
        <v>18</v>
      </c>
    </row>
    <row r="49" spans="1:15" x14ac:dyDescent="0.35">
      <c r="A49" s="35" t="s">
        <v>3</v>
      </c>
      <c r="B49" s="36">
        <v>45778</v>
      </c>
      <c r="C49" s="37">
        <v>19533</v>
      </c>
      <c r="D49" s="109" t="s">
        <v>92</v>
      </c>
      <c r="E49" s="109" t="s">
        <v>42</v>
      </c>
      <c r="F49" s="35" t="s">
        <v>121</v>
      </c>
      <c r="G49" s="11">
        <v>5</v>
      </c>
      <c r="H49" s="35" t="str" cm="1">
        <f t="array" ref="H49">IF(AND('All Papers'!D49&lt;&gt;"", 'All Papers'!E49&lt;&gt;"", 'All Papers'!F49&lt;&gt;"", 'All Papers'!G49&lt;&gt;""),
    IF(NOT(LEFT('All Papers'!F49,5)="Paper"),
        INDEX('Tasks Alphabetical'!C:C, MATCH(1,
        ('Tasks Alphabetical'!A:A='All Papers'!D49) *
        ('Tasks Alphabetical'!D:D='All Papers'!E49) *
        ('Tasks Alphabetical'!E:E='All Papers'!F49) *
        ('Tasks Alphabetical'!F:F='All Papers'!G49), 0)),
        IF(LEFT('All Papers'!F49,5)="Paper",
            INDEX('Exams Alphabetical'!C:C, MATCH(1,
            ('Exams Alphabetical'!A:A='All Papers'!D49) *
            ('Exams Alphabetical'!E:E='All Papers'!F49), 0)),
    "")),
"")</f>
        <v>Servicing and maintenance</v>
      </c>
      <c r="J49" s="35" t="s">
        <v>70</v>
      </c>
      <c r="K49" s="38">
        <v>45778</v>
      </c>
      <c r="L49" s="38">
        <v>45778</v>
      </c>
      <c r="M49" s="35">
        <f t="shared" si="4"/>
        <v>1</v>
      </c>
      <c r="N49" s="36">
        <v>45779</v>
      </c>
      <c r="O49" s="35">
        <v>18</v>
      </c>
    </row>
    <row r="50" spans="1:15" x14ac:dyDescent="0.35">
      <c r="A50" s="35" t="s">
        <v>3</v>
      </c>
      <c r="B50" s="36">
        <v>45783</v>
      </c>
      <c r="C50" s="37">
        <v>19533</v>
      </c>
      <c r="D50" s="109" t="s">
        <v>92</v>
      </c>
      <c r="E50" s="109" t="s">
        <v>42</v>
      </c>
      <c r="F50" s="35" t="s">
        <v>121</v>
      </c>
      <c r="G50" s="11" t="s">
        <v>129</v>
      </c>
      <c r="H50" s="35" t="str" cm="1">
        <f t="array" ref="H50">IF(AND('All Papers'!D50&lt;&gt;"", 'All Papers'!E50&lt;&gt;"", 'All Papers'!F50&lt;&gt;"", 'All Papers'!G50&lt;&gt;""),
    IF(NOT(LEFT('All Papers'!F50,5)="Paper"),
        INDEX('Tasks Alphabetical'!C:C, MATCH(1,
        ('Tasks Alphabetical'!A:A='All Papers'!D50) *
        ('Tasks Alphabetical'!D:D='All Papers'!E50) *
        ('Tasks Alphabetical'!E:E='All Papers'!F50) *
        ('Tasks Alphabetical'!F:F='All Papers'!G50), 0)),
        IF(LEFT('All Papers'!F50,5)="Paper",
            INDEX('Exams Alphabetical'!C:C, MATCH(1,
            ('Exams Alphabetical'!A:A='All Papers'!D50) *
            ('Exams Alphabetical'!E:E='All Papers'!F50), 0)),
    "")),
"")</f>
        <v>Tender and price services, 6a</v>
      </c>
      <c r="J50" s="35" t="s">
        <v>70</v>
      </c>
      <c r="K50" s="38">
        <v>45783</v>
      </c>
      <c r="L50" s="38">
        <v>45783</v>
      </c>
      <c r="M50" s="35">
        <f t="shared" si="4"/>
        <v>1</v>
      </c>
      <c r="N50" s="36">
        <v>45784</v>
      </c>
      <c r="O50" s="35">
        <v>19</v>
      </c>
    </row>
    <row r="51" spans="1:15" x14ac:dyDescent="0.35">
      <c r="A51" s="35" t="s">
        <v>3</v>
      </c>
      <c r="B51" s="36">
        <v>45784</v>
      </c>
      <c r="C51" s="37">
        <v>19533</v>
      </c>
      <c r="D51" s="109" t="s">
        <v>92</v>
      </c>
      <c r="E51" s="109" t="s">
        <v>42</v>
      </c>
      <c r="F51" s="35" t="s">
        <v>121</v>
      </c>
      <c r="G51" s="11" t="s">
        <v>131</v>
      </c>
      <c r="H51" s="35" t="str" cm="1">
        <f t="array" ref="H51">IF(AND('All Papers'!D51&lt;&gt;"", 'All Papers'!E51&lt;&gt;"", 'All Papers'!F51&lt;&gt;"", 'All Papers'!G51&lt;&gt;""),
    IF(NOT(LEFT('All Papers'!F51,5)="Paper"),
        INDEX('Tasks Alphabetical'!C:C, MATCH(1,
        ('Tasks Alphabetical'!A:A='All Papers'!D51) *
        ('Tasks Alphabetical'!D:D='All Papers'!E51) *
        ('Tasks Alphabetical'!E:E='All Papers'!F51) *
        ('Tasks Alphabetical'!F:F='All Papers'!G51), 0)),
        IF(LEFT('All Papers'!F51,5)="Paper",
            INDEX('Exams Alphabetical'!C:C, MATCH(1,
            ('Exams Alphabetical'!A:A='All Papers'!D51) *
            ('Exams Alphabetical'!E:E='All Papers'!F51), 0)),
    "")),
"")</f>
        <v>Tender and price services, 6b</v>
      </c>
      <c r="J51" s="35" t="s">
        <v>132</v>
      </c>
      <c r="K51" s="38">
        <v>45784</v>
      </c>
      <c r="L51" s="38">
        <v>45785</v>
      </c>
      <c r="M51" s="35">
        <f t="shared" si="4"/>
        <v>2</v>
      </c>
      <c r="N51" s="36">
        <v>45786</v>
      </c>
      <c r="O51" s="35">
        <v>19</v>
      </c>
    </row>
    <row r="52" spans="1:15" x14ac:dyDescent="0.35">
      <c r="A52" s="35" t="s">
        <v>3</v>
      </c>
      <c r="B52" s="36">
        <v>45769</v>
      </c>
      <c r="C52" s="37">
        <v>19534</v>
      </c>
      <c r="D52" s="109" t="s">
        <v>92</v>
      </c>
      <c r="E52" s="109" t="s">
        <v>42</v>
      </c>
      <c r="F52" s="35" t="s">
        <v>110</v>
      </c>
      <c r="G52" s="11">
        <v>1</v>
      </c>
      <c r="H52" s="35" t="str" cm="1">
        <f t="array" ref="H52">IF(AND('All Papers'!D52&lt;&gt;"", 'All Papers'!E52&lt;&gt;"", 'All Papers'!F52&lt;&gt;"", 'All Papers'!G52&lt;&gt;""),
    IF(NOT(LEFT('All Papers'!F52,5)="Paper"),
        INDEX('Tasks Alphabetical'!C:C, MATCH(1,
        ('Tasks Alphabetical'!A:A='All Papers'!D52) *
        ('Tasks Alphabetical'!D:D='All Papers'!E52) *
        ('Tasks Alphabetical'!E:E='All Papers'!F52) *
        ('Tasks Alphabetical'!F:F='All Papers'!G52), 0)),
        IF(LEFT('All Papers'!F52,5)="Paper",
            INDEX('Exams Alphabetical'!C:C, MATCH(1,
            ('Exams Alphabetical'!A:A='All Papers'!D52) *
            ('Exams Alphabetical'!E:E='All Papers'!F52), 0)),
    "")),
"")</f>
        <v>Project analysis</v>
      </c>
      <c r="J52" s="35" t="s">
        <v>70</v>
      </c>
      <c r="K52" s="38">
        <v>45769</v>
      </c>
      <c r="L52" s="38">
        <v>45769</v>
      </c>
      <c r="M52" s="35">
        <f t="shared" si="4"/>
        <v>1</v>
      </c>
      <c r="N52" s="36">
        <v>45770</v>
      </c>
      <c r="O52" s="35">
        <v>17</v>
      </c>
    </row>
    <row r="53" spans="1:15" x14ac:dyDescent="0.35">
      <c r="A53" s="35" t="s">
        <v>3</v>
      </c>
      <c r="B53" s="36">
        <v>45770</v>
      </c>
      <c r="C53" s="37">
        <v>19534</v>
      </c>
      <c r="D53" s="109" t="s">
        <v>92</v>
      </c>
      <c r="E53" s="109" t="s">
        <v>42</v>
      </c>
      <c r="F53" s="35" t="s">
        <v>110</v>
      </c>
      <c r="G53" s="11">
        <v>2</v>
      </c>
      <c r="H53" s="35" t="str" cm="1">
        <f t="array" ref="H53">IF(AND('All Papers'!D53&lt;&gt;"", 'All Papers'!E53&lt;&gt;"", 'All Papers'!F53&lt;&gt;"", 'All Papers'!G53&lt;&gt;""),
    IF(NOT(LEFT('All Papers'!F53,5)="Paper"),
        INDEX('Tasks Alphabetical'!C:C, MATCH(1,
        ('Tasks Alphabetical'!A:A='All Papers'!D53) *
        ('Tasks Alphabetical'!D:D='All Papers'!E53) *
        ('Tasks Alphabetical'!E:E='All Papers'!F53) *
        ('Tasks Alphabetical'!F:F='All Papers'!G53), 0)),
        IF(LEFT('All Papers'!F53,5)="Paper",
            INDEX('Exams Alphabetical'!C:C, MATCH(1,
            ('Exams Alphabetical'!A:A='All Papers'!D53) *
            ('Exams Alphabetical'!E:E='All Papers'!F53), 0)),
    "")),
"")</f>
        <v>Report of structural detail</v>
      </c>
      <c r="J53" s="35" t="s">
        <v>70</v>
      </c>
      <c r="K53" s="38">
        <v>45770</v>
      </c>
      <c r="L53" s="38">
        <v>45779</v>
      </c>
      <c r="M53" s="35">
        <f t="shared" si="4"/>
        <v>8</v>
      </c>
      <c r="N53" s="36">
        <v>45783</v>
      </c>
      <c r="O53" s="35">
        <v>19</v>
      </c>
    </row>
    <row r="54" spans="1:15" x14ac:dyDescent="0.35">
      <c r="A54" s="35" t="s">
        <v>3</v>
      </c>
      <c r="B54" s="36">
        <v>45770</v>
      </c>
      <c r="C54" s="37">
        <v>19534</v>
      </c>
      <c r="D54" s="109" t="s">
        <v>92</v>
      </c>
      <c r="E54" s="109" t="s">
        <v>42</v>
      </c>
      <c r="F54" s="35" t="s">
        <v>110</v>
      </c>
      <c r="G54" s="11">
        <v>3</v>
      </c>
      <c r="H54" s="35" t="str" cm="1">
        <f t="array" ref="H54">IF(AND('All Papers'!D54&lt;&gt;"", 'All Papers'!E54&lt;&gt;"", 'All Papers'!F54&lt;&gt;"", 'All Papers'!G54&lt;&gt;""),
    IF(NOT(LEFT('All Papers'!F54,5)="Paper"),
        INDEX('Tasks Alphabetical'!C:C, MATCH(1,
        ('Tasks Alphabetical'!A:A='All Papers'!D54) *
        ('Tasks Alphabetical'!D:D='All Papers'!E54) *
        ('Tasks Alphabetical'!E:E='All Papers'!F54) *
        ('Tasks Alphabetical'!F:F='All Papers'!G54), 0)),
        IF(LEFT('All Papers'!F54,5)="Paper",
            INDEX('Exams Alphabetical'!C:C, MATCH(1,
            ('Exams Alphabetical'!A:A='All Papers'!D54) *
            ('Exams Alphabetical'!E:E='All Papers'!F54), 0)),
    "")),
"")</f>
        <v>Column and beam design with related mathematics</v>
      </c>
      <c r="J54" s="35" t="s">
        <v>113</v>
      </c>
      <c r="K54" s="38">
        <v>45770</v>
      </c>
      <c r="L54" s="38">
        <v>45779</v>
      </c>
      <c r="M54" s="35">
        <f t="shared" si="4"/>
        <v>8</v>
      </c>
      <c r="N54" s="36">
        <v>45783</v>
      </c>
      <c r="O54" s="35">
        <v>19</v>
      </c>
    </row>
    <row r="55" spans="1:15" x14ac:dyDescent="0.35">
      <c r="A55" s="35" t="s">
        <v>3</v>
      </c>
      <c r="B55" s="36">
        <v>45770</v>
      </c>
      <c r="C55" s="37">
        <v>19534</v>
      </c>
      <c r="D55" s="109" t="s">
        <v>92</v>
      </c>
      <c r="E55" s="109" t="s">
        <v>42</v>
      </c>
      <c r="F55" s="35" t="s">
        <v>110</v>
      </c>
      <c r="G55" s="11">
        <v>4</v>
      </c>
      <c r="H55" s="35" t="str" cm="1">
        <f t="array" ref="H55">IF(AND('All Papers'!D55&lt;&gt;"", 'All Papers'!E55&lt;&gt;"", 'All Papers'!F55&lt;&gt;"", 'All Papers'!G55&lt;&gt;""),
    IF(NOT(LEFT('All Papers'!F55,5)="Paper"),
        INDEX('Tasks Alphabetical'!C:C, MATCH(1,
        ('Tasks Alphabetical'!A:A='All Papers'!D55) *
        ('Tasks Alphabetical'!D:D='All Papers'!E55) *
        ('Tasks Alphabetical'!E:E='All Papers'!F55) *
        ('Tasks Alphabetical'!F:F='All Papers'!G55), 0)),
        IF(LEFT('All Papers'!F55,5)="Paper",
            INDEX('Exams Alphabetical'!C:C, MATCH(1,
            ('Exams Alphabetical'!A:A='All Papers'!D55) *
            ('Exams Alphabetical'!E:E='All Papers'!F55), 0)),
    "")),
"")</f>
        <v>External works deign</v>
      </c>
      <c r="J55" s="35" t="s">
        <v>115</v>
      </c>
      <c r="K55" s="38">
        <v>45770</v>
      </c>
      <c r="L55" s="38">
        <v>45779</v>
      </c>
      <c r="M55" s="35">
        <f t="shared" si="4"/>
        <v>8</v>
      </c>
      <c r="N55" s="36">
        <v>45783</v>
      </c>
      <c r="O55" s="35">
        <v>19</v>
      </c>
    </row>
    <row r="56" spans="1:15" x14ac:dyDescent="0.35">
      <c r="A56" s="35" t="s">
        <v>3</v>
      </c>
      <c r="B56" s="36">
        <v>45770</v>
      </c>
      <c r="C56" s="37">
        <v>19534</v>
      </c>
      <c r="D56" s="109" t="s">
        <v>92</v>
      </c>
      <c r="E56" s="109" t="s">
        <v>42</v>
      </c>
      <c r="F56" s="35" t="s">
        <v>110</v>
      </c>
      <c r="G56" s="11">
        <v>5</v>
      </c>
      <c r="H56" s="35" t="str" cm="1">
        <f t="array" ref="H56">IF(AND('All Papers'!D56&lt;&gt;"", 'All Papers'!E56&lt;&gt;"", 'All Papers'!F56&lt;&gt;"", 'All Papers'!G56&lt;&gt;""),
    IF(NOT(LEFT('All Papers'!F56,5)="Paper"),
        INDEX('Tasks Alphabetical'!C:C, MATCH(1,
        ('Tasks Alphabetical'!A:A='All Papers'!D56) *
        ('Tasks Alphabetical'!D:D='All Papers'!E56) *
        ('Tasks Alphabetical'!E:E='All Papers'!F56) *
        ('Tasks Alphabetical'!F:F='All Papers'!G56), 0)),
        IF(LEFT('All Papers'!F56,5)="Paper",
            INDEX('Exams Alphabetical'!C:C, MATCH(1,
            ('Exams Alphabetical'!A:A='All Papers'!D56) *
            ('Exams Alphabetical'!E:E='All Papers'!F56), 0)),
    "")),
"")</f>
        <v>External works presentation and risk assessment</v>
      </c>
      <c r="J56" s="35" t="s">
        <v>70</v>
      </c>
      <c r="K56" s="38">
        <v>45770</v>
      </c>
      <c r="L56" s="38">
        <v>45779</v>
      </c>
      <c r="M56" s="35">
        <f t="shared" si="4"/>
        <v>8</v>
      </c>
      <c r="N56" s="36">
        <v>45783</v>
      </c>
      <c r="O56" s="35">
        <v>19</v>
      </c>
    </row>
    <row r="57" spans="1:15" x14ac:dyDescent="0.35">
      <c r="A57" s="35" t="s">
        <v>3</v>
      </c>
      <c r="B57" s="36">
        <v>45770</v>
      </c>
      <c r="C57" s="37">
        <v>19534</v>
      </c>
      <c r="D57" s="109" t="s">
        <v>92</v>
      </c>
      <c r="E57" s="109" t="s">
        <v>42</v>
      </c>
      <c r="F57" s="35" t="s">
        <v>110</v>
      </c>
      <c r="G57" s="11">
        <v>6</v>
      </c>
      <c r="H57" s="35" t="str" cm="1">
        <f t="array" ref="H57">IF(AND('All Papers'!D57&lt;&gt;"", 'All Papers'!E57&lt;&gt;"", 'All Papers'!F57&lt;&gt;"", 'All Papers'!G57&lt;&gt;""),
    IF(NOT(LEFT('All Papers'!F57,5)="Paper"),
        INDEX('Tasks Alphabetical'!C:C, MATCH(1,
        ('Tasks Alphabetical'!A:A='All Papers'!D57) *
        ('Tasks Alphabetical'!D:D='All Papers'!E57) *
        ('Tasks Alphabetical'!E:E='All Papers'!F57) *
        ('Tasks Alphabetical'!F:F='All Papers'!G57), 0)),
        IF(LEFT('All Papers'!F57,5)="Paper",
            INDEX('Exams Alphabetical'!C:C, MATCH(1,
            ('Exams Alphabetical'!A:A='All Papers'!D57) *
            ('Exams Alphabetical'!E:E='All Papers'!F57), 0)),
    "")),
"")</f>
        <v>Practical setting out</v>
      </c>
      <c r="J57" s="35" t="s">
        <v>96</v>
      </c>
      <c r="K57" s="38">
        <v>45770</v>
      </c>
      <c r="L57" s="38">
        <v>45779</v>
      </c>
      <c r="M57" s="35">
        <f t="shared" si="4"/>
        <v>8</v>
      </c>
      <c r="N57" s="36">
        <v>45783</v>
      </c>
      <c r="O57" s="35">
        <v>19</v>
      </c>
    </row>
    <row r="58" spans="1:15" x14ac:dyDescent="0.35">
      <c r="A58" s="35" t="s">
        <v>3</v>
      </c>
      <c r="B58" s="36">
        <v>45783</v>
      </c>
      <c r="C58" s="37">
        <v>19534</v>
      </c>
      <c r="D58" s="109" t="s">
        <v>92</v>
      </c>
      <c r="E58" s="109" t="s">
        <v>42</v>
      </c>
      <c r="F58" s="35" t="s">
        <v>110</v>
      </c>
      <c r="G58" s="11">
        <v>7</v>
      </c>
      <c r="H58" s="35" t="str" cm="1">
        <f t="array" ref="H58">IF(AND('All Papers'!D58&lt;&gt;"", 'All Papers'!E58&lt;&gt;"", 'All Papers'!F58&lt;&gt;"", 'All Papers'!G58&lt;&gt;""),
    IF(NOT(LEFT('All Papers'!F58,5)="Paper"),
        INDEX('Tasks Alphabetical'!C:C, MATCH(1,
        ('Tasks Alphabetical'!A:A='All Papers'!D58) *
        ('Tasks Alphabetical'!D:D='All Papers'!E58) *
        ('Tasks Alphabetical'!E:E='All Papers'!F58) *
        ('Tasks Alphabetical'!F:F='All Papers'!G58), 0)),
        IF(LEFT('All Papers'!F58,5)="Paper",
            INDEX('Exams Alphabetical'!C:C, MATCH(1,
            ('Exams Alphabetical'!A:A='All Papers'!D58) *
            ('Exams Alphabetical'!E:E='All Papers'!F58), 0)),
    "")),
"")</f>
        <v>Tender and price comparison</v>
      </c>
      <c r="J58" s="35" t="s">
        <v>96</v>
      </c>
      <c r="K58" s="38">
        <v>45783</v>
      </c>
      <c r="L58" s="38">
        <v>45783</v>
      </c>
      <c r="M58" s="35">
        <f t="shared" si="4"/>
        <v>1</v>
      </c>
      <c r="N58" s="36">
        <v>45784</v>
      </c>
      <c r="O58" s="35">
        <v>19</v>
      </c>
    </row>
    <row r="59" spans="1:15" x14ac:dyDescent="0.35">
      <c r="A59" s="35" t="s">
        <v>3</v>
      </c>
      <c r="B59" s="36">
        <v>45785</v>
      </c>
      <c r="C59" s="37">
        <v>19534</v>
      </c>
      <c r="D59" s="109" t="s">
        <v>92</v>
      </c>
      <c r="E59" s="109" t="s">
        <v>42</v>
      </c>
      <c r="F59" s="35" t="s">
        <v>110</v>
      </c>
      <c r="G59" s="11">
        <v>8</v>
      </c>
      <c r="H59" s="35" t="str" cm="1">
        <f t="array" ref="H59">IF(AND('All Papers'!D59&lt;&gt;"", 'All Papers'!E59&lt;&gt;"", 'All Papers'!F59&lt;&gt;"", 'All Papers'!G59&lt;&gt;""),
    IF(NOT(LEFT('All Papers'!F59,5)="Paper"),
        INDEX('Tasks Alphabetical'!C:C, MATCH(1,
        ('Tasks Alphabetical'!A:A='All Papers'!D59) *
        ('Tasks Alphabetical'!D:D='All Papers'!E59) *
        ('Tasks Alphabetical'!E:E='All Papers'!F59) *
        ('Tasks Alphabetical'!F:F='All Papers'!G59), 0)),
        IF(LEFT('All Papers'!F59,5)="Paper",
            INDEX('Exams Alphabetical'!C:C, MATCH(1,
            ('Exams Alphabetical'!A:A='All Papers'!D59) *
            ('Exams Alphabetical'!E:E='All Papers'!F59), 0)),
    "")),
"")</f>
        <v>Quality assurance and data analysis</v>
      </c>
      <c r="J59" s="35" t="s">
        <v>70</v>
      </c>
      <c r="K59" s="38">
        <v>45785</v>
      </c>
      <c r="L59" s="38">
        <v>45785</v>
      </c>
      <c r="M59" s="35">
        <f t="shared" si="4"/>
        <v>1</v>
      </c>
      <c r="N59" s="36">
        <v>45786</v>
      </c>
      <c r="O59" s="35">
        <v>19</v>
      </c>
    </row>
    <row r="60" spans="1:15" x14ac:dyDescent="0.35">
      <c r="A60" s="35" t="s">
        <v>3</v>
      </c>
      <c r="B60" s="36">
        <v>45770</v>
      </c>
      <c r="C60" s="37">
        <v>19535</v>
      </c>
      <c r="D60" s="109" t="s">
        <v>92</v>
      </c>
      <c r="E60" s="109" t="s">
        <v>42</v>
      </c>
      <c r="F60" s="35" t="s">
        <v>94</v>
      </c>
      <c r="G60" s="11">
        <v>1</v>
      </c>
      <c r="H60" s="35" t="str" cm="1">
        <f t="array" ref="H60">IF(AND('All Papers'!D60&lt;&gt;"", 'All Papers'!E60&lt;&gt;"", 'All Papers'!F60&lt;&gt;"", 'All Papers'!G60&lt;&gt;""),
    IF(NOT(LEFT('All Papers'!F60,5)="Paper"),
        INDEX('Tasks Alphabetical'!C:C, MATCH(1,
        ('Tasks Alphabetical'!A:A='All Papers'!D60) *
        ('Tasks Alphabetical'!D:D='All Papers'!E60) *
        ('Tasks Alphabetical'!E:E='All Papers'!F60) *
        ('Tasks Alphabetical'!F:F='All Papers'!G60), 0)),
        IF(LEFT('All Papers'!F60,5)="Paper",
            INDEX('Exams Alphabetical'!C:C, MATCH(1,
            ('Exams Alphabetical'!A:A='All Papers'!D60) *
            ('Exams Alphabetical'!E:E='All Papers'!F60), 0)),
    "")),
"")</f>
        <v>Initial risk and hazard review</v>
      </c>
      <c r="J60" s="35" t="s">
        <v>70</v>
      </c>
      <c r="K60" s="38">
        <v>45770</v>
      </c>
      <c r="L60" s="38">
        <v>45770</v>
      </c>
      <c r="M60" s="35">
        <f t="shared" si="4"/>
        <v>1</v>
      </c>
      <c r="N60" s="36">
        <v>45771</v>
      </c>
      <c r="O60" s="35">
        <v>17</v>
      </c>
    </row>
    <row r="61" spans="1:15" x14ac:dyDescent="0.35">
      <c r="A61" s="35" t="s">
        <v>3</v>
      </c>
      <c r="B61" s="36">
        <v>45772</v>
      </c>
      <c r="C61" s="37">
        <v>19535</v>
      </c>
      <c r="D61" s="109" t="s">
        <v>92</v>
      </c>
      <c r="E61" s="109" t="s">
        <v>42</v>
      </c>
      <c r="F61" s="35" t="s">
        <v>94</v>
      </c>
      <c r="G61" s="11" t="s">
        <v>72</v>
      </c>
      <c r="H61" s="35" t="str" cm="1">
        <f t="array" ref="H61">IF(AND('All Papers'!D61&lt;&gt;"", 'All Papers'!E61&lt;&gt;"", 'All Papers'!F61&lt;&gt;"", 'All Papers'!G61&lt;&gt;""),
    IF(NOT(LEFT('All Papers'!F61,5)="Paper"),
        INDEX('Tasks Alphabetical'!C:C, MATCH(1,
        ('Tasks Alphabetical'!A:A='All Papers'!D61) *
        ('Tasks Alphabetical'!D:D='All Papers'!E61) *
        ('Tasks Alphabetical'!E:E='All Papers'!F61) *
        ('Tasks Alphabetical'!F:F='All Papers'!G61), 0)),
        IF(LEFT('All Papers'!F61,5)="Paper",
            INDEX('Exams Alphabetical'!C:C, MATCH(1,
            ('Exams Alphabetical'!A:A='All Papers'!D61) *
            ('Exams Alphabetical'!E:E='All Papers'!F61), 0)),
    "")),
"")</f>
        <v>Risk assessment and inspection method, 2a</v>
      </c>
      <c r="J61" s="35" t="s">
        <v>96</v>
      </c>
      <c r="K61" s="38">
        <v>45772</v>
      </c>
      <c r="L61" s="38">
        <v>45772</v>
      </c>
      <c r="M61" s="35">
        <f t="shared" si="4"/>
        <v>1</v>
      </c>
      <c r="N61" s="36">
        <v>45775</v>
      </c>
      <c r="O61" s="35">
        <v>18</v>
      </c>
    </row>
    <row r="62" spans="1:15" x14ac:dyDescent="0.35">
      <c r="A62" s="35" t="s">
        <v>3</v>
      </c>
      <c r="B62" s="36">
        <v>45775</v>
      </c>
      <c r="C62" s="37">
        <v>19535</v>
      </c>
      <c r="D62" s="109" t="s">
        <v>92</v>
      </c>
      <c r="E62" s="109" t="s">
        <v>42</v>
      </c>
      <c r="F62" s="35" t="s">
        <v>94</v>
      </c>
      <c r="G62" s="11" t="s">
        <v>75</v>
      </c>
      <c r="H62" s="35" t="str" cm="1">
        <f t="array" ref="H62">IF(AND('All Papers'!D62&lt;&gt;"", 'All Papers'!E62&lt;&gt;"", 'All Papers'!F62&lt;&gt;"", 'All Papers'!G62&lt;&gt;""),
    IF(NOT(LEFT('All Papers'!F62,5)="Paper"),
        INDEX('Tasks Alphabetical'!C:C, MATCH(1,
        ('Tasks Alphabetical'!A:A='All Papers'!D62) *
        ('Tasks Alphabetical'!D:D='All Papers'!E62) *
        ('Tasks Alphabetical'!E:E='All Papers'!F62) *
        ('Tasks Alphabetical'!F:F='All Papers'!G62), 0)),
        IF(LEFT('All Papers'!F62,5)="Paper",
            INDEX('Exams Alphabetical'!C:C, MATCH(1,
            ('Exams Alphabetical'!A:A='All Papers'!D62) *
            ('Exams Alphabetical'!E:E='All Papers'!F62), 0)),
    "")),
"")</f>
        <v>Risk assessment and inspection method, 2b</v>
      </c>
      <c r="J62" s="35" t="s">
        <v>70</v>
      </c>
      <c r="K62" s="38">
        <v>45775</v>
      </c>
      <c r="L62" s="38">
        <v>45775</v>
      </c>
      <c r="M62" s="35">
        <f t="shared" si="4"/>
        <v>1</v>
      </c>
      <c r="N62" s="36">
        <v>45776</v>
      </c>
      <c r="O62" s="35">
        <v>18</v>
      </c>
    </row>
    <row r="63" spans="1:15" x14ac:dyDescent="0.35">
      <c r="A63" s="35" t="s">
        <v>3</v>
      </c>
      <c r="B63" s="36">
        <v>45777</v>
      </c>
      <c r="C63" s="37">
        <v>19535</v>
      </c>
      <c r="D63" s="109" t="s">
        <v>92</v>
      </c>
      <c r="E63" s="109" t="s">
        <v>42</v>
      </c>
      <c r="F63" s="35" t="s">
        <v>94</v>
      </c>
      <c r="G63" s="11" t="s">
        <v>99</v>
      </c>
      <c r="H63" s="35" t="str" cm="1">
        <f t="array" ref="H63">IF(AND('All Papers'!D63&lt;&gt;"", 'All Papers'!E63&lt;&gt;"", 'All Papers'!F63&lt;&gt;"", 'All Papers'!G63&lt;&gt;""),
    IF(NOT(LEFT('All Papers'!F63,5)="Paper"),
        INDEX('Tasks Alphabetical'!C:C, MATCH(1,
        ('Tasks Alphabetical'!A:A='All Papers'!D63) *
        ('Tasks Alphabetical'!D:D='All Papers'!E63) *
        ('Tasks Alphabetical'!E:E='All Papers'!F63) *
        ('Tasks Alphabetical'!F:F='All Papers'!G63), 0)),
        IF(LEFT('All Papers'!F63,5)="Paper",
            INDEX('Exams Alphabetical'!C:C, MATCH(1,
            ('Exams Alphabetical'!A:A='All Papers'!D63) *
            ('Exams Alphabetical'!E:E='All Papers'!F63), 0)),
    "")),
"")</f>
        <v>Sampling of hazardous materials, 3a</v>
      </c>
      <c r="J63" s="35" t="s">
        <v>100</v>
      </c>
      <c r="K63" s="38">
        <v>45777</v>
      </c>
      <c r="L63" s="38">
        <v>45777</v>
      </c>
      <c r="M63" s="35">
        <f t="shared" si="4"/>
        <v>1</v>
      </c>
      <c r="N63" s="36">
        <v>45778</v>
      </c>
      <c r="O63" s="35">
        <v>18</v>
      </c>
    </row>
    <row r="64" spans="1:15" x14ac:dyDescent="0.35">
      <c r="A64" s="35" t="s">
        <v>3</v>
      </c>
      <c r="B64" s="36">
        <v>45778</v>
      </c>
      <c r="C64" s="37">
        <v>19535</v>
      </c>
      <c r="D64" s="109" t="s">
        <v>92</v>
      </c>
      <c r="E64" s="109" t="s">
        <v>42</v>
      </c>
      <c r="F64" s="35" t="s">
        <v>94</v>
      </c>
      <c r="G64" s="11" t="s">
        <v>102</v>
      </c>
      <c r="H64" s="35" t="str" cm="1">
        <f t="array" ref="H64">IF(AND('All Papers'!D64&lt;&gt;"", 'All Papers'!E64&lt;&gt;"", 'All Papers'!F64&lt;&gt;"", 'All Papers'!G64&lt;&gt;""),
    IF(NOT(LEFT('All Papers'!F64,5)="Paper"),
        INDEX('Tasks Alphabetical'!C:C, MATCH(1,
        ('Tasks Alphabetical'!A:A='All Papers'!D64) *
        ('Tasks Alphabetical'!D:D='All Papers'!E64) *
        ('Tasks Alphabetical'!E:E='All Papers'!F64) *
        ('Tasks Alphabetical'!F:F='All Papers'!G64), 0)),
        IF(LEFT('All Papers'!F64,5)="Paper",
            INDEX('Exams Alphabetical'!C:C, MATCH(1,
            ('Exams Alphabetical'!A:A='All Papers'!D64) *
            ('Exams Alphabetical'!E:E='All Papers'!F64), 0)),
    "")),
"")</f>
        <v>Sampling of hazardous materials, 3b</v>
      </c>
      <c r="J64" s="35" t="s">
        <v>103</v>
      </c>
      <c r="K64" s="38">
        <v>45778</v>
      </c>
      <c r="L64" s="38">
        <v>45783</v>
      </c>
      <c r="M64" s="35">
        <f t="shared" si="4"/>
        <v>4</v>
      </c>
      <c r="N64" s="36">
        <v>45784</v>
      </c>
      <c r="O64" s="35">
        <v>19</v>
      </c>
    </row>
    <row r="65" spans="1:15" x14ac:dyDescent="0.35">
      <c r="A65" s="35" t="s">
        <v>3</v>
      </c>
      <c r="B65" s="36">
        <v>45783</v>
      </c>
      <c r="C65" s="37">
        <v>19535</v>
      </c>
      <c r="D65" s="109" t="s">
        <v>92</v>
      </c>
      <c r="E65" s="109" t="s">
        <v>42</v>
      </c>
      <c r="F65" s="35" t="s">
        <v>94</v>
      </c>
      <c r="G65" s="11" t="s">
        <v>105</v>
      </c>
      <c r="H65" s="35" t="str" cm="1">
        <f t="array" ref="H65">IF(AND('All Papers'!D65&lt;&gt;"", 'All Papers'!E65&lt;&gt;"", 'All Papers'!F65&lt;&gt;"", 'All Papers'!G65&lt;&gt;""),
    IF(NOT(LEFT('All Papers'!F65,5)="Paper"),
        INDEX('Tasks Alphabetical'!C:C, MATCH(1,
        ('Tasks Alphabetical'!A:A='All Papers'!D65) *
        ('Tasks Alphabetical'!D:D='All Papers'!E65) *
        ('Tasks Alphabetical'!E:E='All Papers'!F65) *
        ('Tasks Alphabetical'!F:F='All Papers'!G65), 0)),
        IF(LEFT('All Papers'!F65,5)="Paper",
            INDEX('Exams Alphabetical'!C:C, MATCH(1,
            ('Exams Alphabetical'!A:A='All Papers'!D65) *
            ('Exams Alphabetical'!E:E='All Papers'!F65), 0)),
    "")),
"")</f>
        <v>Analysis of hazardous materials, 4a</v>
      </c>
      <c r="J65" s="35" t="s">
        <v>65</v>
      </c>
      <c r="K65" s="38">
        <v>45783</v>
      </c>
      <c r="L65" s="38">
        <v>45784</v>
      </c>
      <c r="M65" s="35">
        <f t="shared" si="4"/>
        <v>2</v>
      </c>
      <c r="N65" s="36">
        <v>45785</v>
      </c>
      <c r="O65" s="35">
        <v>19</v>
      </c>
    </row>
    <row r="66" spans="1:15" x14ac:dyDescent="0.35">
      <c r="A66" s="35" t="s">
        <v>3</v>
      </c>
      <c r="B66" s="36">
        <v>45785</v>
      </c>
      <c r="C66" s="37">
        <v>19535</v>
      </c>
      <c r="D66" s="109" t="s">
        <v>92</v>
      </c>
      <c r="E66" s="109" t="s">
        <v>42</v>
      </c>
      <c r="F66" s="35" t="s">
        <v>94</v>
      </c>
      <c r="G66" s="11" t="s">
        <v>107</v>
      </c>
      <c r="H66" s="35" t="str" cm="1">
        <f t="array" ref="H66">IF(AND('All Papers'!D66&lt;&gt;"", 'All Papers'!E66&lt;&gt;"", 'All Papers'!F66&lt;&gt;"", 'All Papers'!G66&lt;&gt;""),
    IF(NOT(LEFT('All Papers'!F66,5)="Paper"),
        INDEX('Tasks Alphabetical'!C:C, MATCH(1,
        ('Tasks Alphabetical'!A:A='All Papers'!D66) *
        ('Tasks Alphabetical'!D:D='All Papers'!E66) *
        ('Tasks Alphabetical'!E:E='All Papers'!F66) *
        ('Tasks Alphabetical'!F:F='All Papers'!G66), 0)),
        IF(LEFT('All Papers'!F66,5)="Paper",
            INDEX('Exams Alphabetical'!C:C, MATCH(1,
            ('Exams Alphabetical'!A:A='All Papers'!D66) *
            ('Exams Alphabetical'!E:E='All Papers'!F66), 0)),
    "")),
"")</f>
        <v>Analysis of hazardous materials, 4b</v>
      </c>
      <c r="J66" s="35" t="s">
        <v>96</v>
      </c>
      <c r="K66" s="38">
        <v>45785</v>
      </c>
      <c r="L66" s="38">
        <v>45785</v>
      </c>
      <c r="M66" s="35">
        <f t="shared" ref="M66:M93" si="5">IF(NETWORKDAYS(K66,L66)=0,"",NETWORKDAYS(K66,L66))</f>
        <v>1</v>
      </c>
      <c r="N66" s="36">
        <v>45786</v>
      </c>
      <c r="O66" s="35">
        <v>19</v>
      </c>
    </row>
    <row r="67" spans="1:15" x14ac:dyDescent="0.35">
      <c r="A67" s="35" t="s">
        <v>3</v>
      </c>
      <c r="B67" s="36">
        <v>45786</v>
      </c>
      <c r="C67" s="37">
        <v>19535</v>
      </c>
      <c r="D67" s="109" t="s">
        <v>92</v>
      </c>
      <c r="E67" s="109" t="s">
        <v>42</v>
      </c>
      <c r="F67" s="35" t="s">
        <v>94</v>
      </c>
      <c r="G67" s="11">
        <v>5</v>
      </c>
      <c r="H67" s="35" t="str" cm="1">
        <f t="array" ref="H67">IF(AND('All Papers'!D67&lt;&gt;"", 'All Papers'!E67&lt;&gt;"", 'All Papers'!F67&lt;&gt;"", 'All Papers'!G67&lt;&gt;""),
    IF(NOT(LEFT('All Papers'!F67,5)="Paper"),
        INDEX('Tasks Alphabetical'!C:C, MATCH(1,
        ('Tasks Alphabetical'!A:A='All Papers'!D67) *
        ('Tasks Alphabetical'!D:D='All Papers'!E67) *
        ('Tasks Alphabetical'!E:E='All Papers'!F67) *
        ('Tasks Alphabetical'!F:F='All Papers'!G67), 0)),
        IF(LEFT('All Papers'!F67,5)="Paper",
            INDEX('Exams Alphabetical'!C:C, MATCH(1,
            ('Exams Alphabetical'!A:A='All Papers'!D67) *
            ('Exams Alphabetical'!E:E='All Papers'!F67), 0)),
    "")),
"")</f>
        <v>Management of hazardous materials</v>
      </c>
      <c r="J67" s="35" t="s">
        <v>70</v>
      </c>
      <c r="K67" s="38">
        <v>45786</v>
      </c>
      <c r="L67" s="38">
        <v>45786</v>
      </c>
      <c r="M67" s="35">
        <f t="shared" si="5"/>
        <v>1</v>
      </c>
      <c r="N67" s="36">
        <v>45789</v>
      </c>
      <c r="O67" s="35">
        <v>20</v>
      </c>
    </row>
    <row r="68" spans="1:15" x14ac:dyDescent="0.35">
      <c r="A68" s="35" t="s">
        <v>3</v>
      </c>
      <c r="B68" s="36">
        <v>45811</v>
      </c>
      <c r="C68" s="37">
        <v>19536</v>
      </c>
      <c r="D68" s="35" t="s">
        <v>274</v>
      </c>
      <c r="E68" s="35" t="s">
        <v>67</v>
      </c>
      <c r="F68" s="35" t="s">
        <v>242</v>
      </c>
      <c r="G68" s="11" t="s">
        <v>44</v>
      </c>
      <c r="H68" s="35" t="s">
        <v>251</v>
      </c>
      <c r="I68" s="35" t="s">
        <v>243</v>
      </c>
      <c r="J68" s="35" t="s">
        <v>47</v>
      </c>
      <c r="K68" s="38">
        <v>45811</v>
      </c>
      <c r="L68" s="38">
        <v>45811</v>
      </c>
      <c r="M68" s="35">
        <f t="shared" si="5"/>
        <v>1</v>
      </c>
      <c r="N68" s="36">
        <f t="shared" ref="N68:N82" si="6">IF(F68="", "", IF(F68&lt;&gt;"Employer Set Project", K68, IF(L68="", "", WORKDAY(L68, 1))))</f>
        <v>45811</v>
      </c>
      <c r="O68" s="35">
        <f t="shared" ref="O68:O81" si="7">IF(ISBLANK(B68), "", WEEKNUM(B68, 2))</f>
        <v>23</v>
      </c>
    </row>
    <row r="69" spans="1:15" x14ac:dyDescent="0.35">
      <c r="A69" s="35" t="s">
        <v>3</v>
      </c>
      <c r="B69" s="36">
        <v>45813</v>
      </c>
      <c r="C69" s="37">
        <v>19537</v>
      </c>
      <c r="D69" s="35" t="s">
        <v>274</v>
      </c>
      <c r="E69" s="35" t="s">
        <v>67</v>
      </c>
      <c r="F69" s="35" t="s">
        <v>245</v>
      </c>
      <c r="G69" s="11" t="s">
        <v>44</v>
      </c>
      <c r="H69" s="35" t="s">
        <v>275</v>
      </c>
      <c r="I69" s="35" t="s">
        <v>243</v>
      </c>
      <c r="J69" s="35" t="s">
        <v>47</v>
      </c>
      <c r="K69" s="38">
        <v>45813</v>
      </c>
      <c r="L69" s="38">
        <v>45813</v>
      </c>
      <c r="M69" s="35">
        <f t="shared" si="5"/>
        <v>1</v>
      </c>
      <c r="N69" s="36">
        <f t="shared" si="6"/>
        <v>45813</v>
      </c>
      <c r="O69" s="35">
        <f t="shared" si="7"/>
        <v>23</v>
      </c>
    </row>
    <row r="70" spans="1:15" x14ac:dyDescent="0.35">
      <c r="A70" s="35" t="s">
        <v>3</v>
      </c>
      <c r="B70" s="36">
        <v>45789</v>
      </c>
      <c r="C70" s="37">
        <v>19538</v>
      </c>
      <c r="D70" s="35" t="s">
        <v>274</v>
      </c>
      <c r="E70" s="35" t="s">
        <v>67</v>
      </c>
      <c r="F70" s="35" t="s">
        <v>68</v>
      </c>
      <c r="G70" s="11" t="s">
        <v>44</v>
      </c>
      <c r="H70" s="35" t="s">
        <v>263</v>
      </c>
      <c r="J70" s="35" t="s">
        <v>44</v>
      </c>
      <c r="K70" s="38">
        <v>45789</v>
      </c>
      <c r="L70" s="38">
        <v>45790</v>
      </c>
      <c r="M70" s="35">
        <f t="shared" si="5"/>
        <v>2</v>
      </c>
      <c r="N70" s="36">
        <v>45791</v>
      </c>
      <c r="O70" s="35">
        <v>20</v>
      </c>
    </row>
    <row r="71" spans="1:15" x14ac:dyDescent="0.35">
      <c r="A71" s="35" t="s">
        <v>3</v>
      </c>
      <c r="B71" s="36">
        <v>45791</v>
      </c>
      <c r="C71" s="37">
        <v>19538</v>
      </c>
      <c r="D71" s="35" t="s">
        <v>274</v>
      </c>
      <c r="E71" s="35" t="s">
        <v>67</v>
      </c>
      <c r="F71" s="35" t="s">
        <v>68</v>
      </c>
      <c r="G71" s="11">
        <v>1</v>
      </c>
      <c r="H71" s="35" t="s">
        <v>276</v>
      </c>
      <c r="J71" s="35" t="s">
        <v>70</v>
      </c>
      <c r="K71" s="38">
        <v>45791</v>
      </c>
      <c r="L71" s="38">
        <v>45791</v>
      </c>
      <c r="M71" s="35">
        <f t="shared" si="5"/>
        <v>1</v>
      </c>
      <c r="N71" s="36">
        <v>45792</v>
      </c>
      <c r="O71" s="35">
        <v>20</v>
      </c>
    </row>
    <row r="72" spans="1:15" x14ac:dyDescent="0.35">
      <c r="A72" s="35" t="s">
        <v>3</v>
      </c>
      <c r="B72" s="36">
        <v>45793</v>
      </c>
      <c r="C72" s="37">
        <v>19538</v>
      </c>
      <c r="D72" s="35" t="s">
        <v>274</v>
      </c>
      <c r="E72" s="35" t="s">
        <v>67</v>
      </c>
      <c r="F72" s="35" t="s">
        <v>68</v>
      </c>
      <c r="G72" s="11">
        <v>2</v>
      </c>
      <c r="H72" s="35" t="s">
        <v>159</v>
      </c>
      <c r="J72" s="35" t="s">
        <v>70</v>
      </c>
      <c r="K72" s="38">
        <v>45793</v>
      </c>
      <c r="L72" s="38">
        <v>45793</v>
      </c>
      <c r="M72" s="35">
        <f t="shared" si="5"/>
        <v>1</v>
      </c>
      <c r="N72" s="36">
        <v>45796</v>
      </c>
      <c r="O72" s="35">
        <v>21</v>
      </c>
    </row>
    <row r="73" spans="1:15" x14ac:dyDescent="0.35">
      <c r="A73" s="35" t="s">
        <v>3</v>
      </c>
      <c r="B73" s="36">
        <v>45796</v>
      </c>
      <c r="C73" s="37">
        <v>19538</v>
      </c>
      <c r="D73" s="35" t="s">
        <v>274</v>
      </c>
      <c r="E73" s="35" t="s">
        <v>67</v>
      </c>
      <c r="F73" s="35" t="s">
        <v>68</v>
      </c>
      <c r="G73" s="11">
        <v>3</v>
      </c>
      <c r="H73" s="35" t="s">
        <v>160</v>
      </c>
      <c r="J73" s="35" t="s">
        <v>70</v>
      </c>
      <c r="K73" s="38">
        <v>45796</v>
      </c>
      <c r="L73" s="38">
        <v>45796</v>
      </c>
      <c r="M73" s="35">
        <f t="shared" si="5"/>
        <v>1</v>
      </c>
      <c r="N73" s="36">
        <v>45797</v>
      </c>
      <c r="O73" s="35">
        <v>21</v>
      </c>
    </row>
    <row r="74" spans="1:15" x14ac:dyDescent="0.35">
      <c r="A74" s="35" t="s">
        <v>3</v>
      </c>
      <c r="B74" s="36">
        <v>45798</v>
      </c>
      <c r="C74" s="37">
        <v>19538</v>
      </c>
      <c r="D74" s="35" t="s">
        <v>274</v>
      </c>
      <c r="E74" s="35" t="s">
        <v>67</v>
      </c>
      <c r="F74" s="35" t="s">
        <v>68</v>
      </c>
      <c r="G74" s="11" t="s">
        <v>105</v>
      </c>
      <c r="H74" s="35" t="s">
        <v>161</v>
      </c>
      <c r="J74" s="35" t="s">
        <v>115</v>
      </c>
      <c r="K74" s="38">
        <v>45798</v>
      </c>
      <c r="L74" s="38">
        <v>45798</v>
      </c>
      <c r="M74" s="35">
        <f t="shared" si="5"/>
        <v>1</v>
      </c>
      <c r="N74" s="36">
        <v>45799</v>
      </c>
      <c r="O74" s="35">
        <v>21</v>
      </c>
    </row>
    <row r="75" spans="1:15" x14ac:dyDescent="0.35">
      <c r="A75" s="35" t="s">
        <v>3</v>
      </c>
      <c r="B75" s="36">
        <v>45800</v>
      </c>
      <c r="C75" s="37">
        <v>19538</v>
      </c>
      <c r="D75" s="35" t="s">
        <v>274</v>
      </c>
      <c r="E75" s="35" t="s">
        <v>67</v>
      </c>
      <c r="F75" s="35" t="s">
        <v>68</v>
      </c>
      <c r="G75" s="11" t="s">
        <v>107</v>
      </c>
      <c r="H75" s="35" t="s">
        <v>162</v>
      </c>
      <c r="J75" s="35" t="s">
        <v>51</v>
      </c>
      <c r="K75" s="38">
        <v>45800</v>
      </c>
      <c r="L75" s="38">
        <v>45800</v>
      </c>
      <c r="M75" s="35">
        <f t="shared" si="5"/>
        <v>1</v>
      </c>
      <c r="N75" s="36">
        <v>45804</v>
      </c>
      <c r="O75" s="35">
        <v>22</v>
      </c>
    </row>
    <row r="76" spans="1:15" x14ac:dyDescent="0.35">
      <c r="A76" s="35" t="s">
        <v>3</v>
      </c>
      <c r="B76" s="36">
        <v>45726</v>
      </c>
      <c r="C76" s="37">
        <v>19540</v>
      </c>
      <c r="D76" s="35" t="s">
        <v>274</v>
      </c>
      <c r="E76" s="35" t="s">
        <v>42</v>
      </c>
      <c r="F76" s="35" t="s">
        <v>150</v>
      </c>
      <c r="G76" s="11">
        <v>1</v>
      </c>
      <c r="H76" s="35" t="s">
        <v>149</v>
      </c>
      <c r="J76" s="35" t="s">
        <v>151</v>
      </c>
      <c r="K76" s="38">
        <v>45726</v>
      </c>
      <c r="L76" s="38">
        <v>45737</v>
      </c>
      <c r="M76" s="35">
        <f t="shared" si="5"/>
        <v>10</v>
      </c>
      <c r="N76" s="36">
        <v>45740</v>
      </c>
      <c r="O76" s="35">
        <v>13</v>
      </c>
    </row>
    <row r="77" spans="1:15" x14ac:dyDescent="0.35">
      <c r="A77" s="35" t="s">
        <v>3</v>
      </c>
      <c r="B77" s="36">
        <v>45740</v>
      </c>
      <c r="C77" s="37">
        <v>19540</v>
      </c>
      <c r="D77" s="35" t="s">
        <v>274</v>
      </c>
      <c r="E77" s="35" t="s">
        <v>42</v>
      </c>
      <c r="F77" s="35" t="s">
        <v>150</v>
      </c>
      <c r="G77" s="11">
        <v>2</v>
      </c>
      <c r="H77" s="35" t="s">
        <v>277</v>
      </c>
      <c r="J77" s="35" t="s">
        <v>153</v>
      </c>
      <c r="K77" s="38">
        <v>45740</v>
      </c>
      <c r="L77" s="38">
        <v>45772</v>
      </c>
      <c r="M77" s="35">
        <f t="shared" si="5"/>
        <v>25</v>
      </c>
      <c r="N77" s="36">
        <v>45775</v>
      </c>
      <c r="O77" s="35">
        <v>18</v>
      </c>
    </row>
    <row r="78" spans="1:15" x14ac:dyDescent="0.35">
      <c r="A78" s="35" t="s">
        <v>3</v>
      </c>
      <c r="B78" s="36">
        <v>45775</v>
      </c>
      <c r="C78" s="37">
        <v>19540</v>
      </c>
      <c r="D78" s="35" t="s">
        <v>274</v>
      </c>
      <c r="E78" s="35" t="s">
        <v>42</v>
      </c>
      <c r="F78" s="35" t="s">
        <v>150</v>
      </c>
      <c r="G78" s="11" t="s">
        <v>99</v>
      </c>
      <c r="H78" s="35" t="s">
        <v>154</v>
      </c>
      <c r="J78" s="35" t="s">
        <v>155</v>
      </c>
      <c r="K78" s="38">
        <v>45775</v>
      </c>
      <c r="L78" s="38">
        <v>45784</v>
      </c>
      <c r="M78" s="35">
        <f t="shared" si="5"/>
        <v>8</v>
      </c>
      <c r="N78" s="36">
        <v>45785</v>
      </c>
      <c r="O78" s="35">
        <v>19</v>
      </c>
    </row>
    <row r="79" spans="1:15" x14ac:dyDescent="0.35">
      <c r="A79" s="35" t="s">
        <v>3</v>
      </c>
      <c r="B79" s="36">
        <v>45785</v>
      </c>
      <c r="C79" s="37">
        <v>19540</v>
      </c>
      <c r="D79" s="35" t="s">
        <v>274</v>
      </c>
      <c r="E79" s="35" t="s">
        <v>42</v>
      </c>
      <c r="F79" s="35" t="s">
        <v>150</v>
      </c>
      <c r="G79" s="11" t="s">
        <v>102</v>
      </c>
      <c r="H79" s="35" t="s">
        <v>156</v>
      </c>
      <c r="J79" s="35" t="s">
        <v>157</v>
      </c>
      <c r="K79" s="38">
        <v>45785</v>
      </c>
      <c r="L79" s="38">
        <v>45786</v>
      </c>
      <c r="M79" s="35">
        <f t="shared" si="5"/>
        <v>2</v>
      </c>
      <c r="N79" s="36">
        <v>45789</v>
      </c>
      <c r="O79" s="35">
        <v>20</v>
      </c>
    </row>
    <row r="80" spans="1:15" x14ac:dyDescent="0.35">
      <c r="A80" s="35" t="s">
        <v>3</v>
      </c>
      <c r="B80" s="36">
        <v>45818</v>
      </c>
      <c r="C80" s="37">
        <v>19552</v>
      </c>
      <c r="D80" s="35" t="s">
        <v>278</v>
      </c>
      <c r="E80" s="35" t="s">
        <v>67</v>
      </c>
      <c r="F80" s="35" t="s">
        <v>242</v>
      </c>
      <c r="G80" s="11" t="s">
        <v>44</v>
      </c>
      <c r="H80" s="35" t="s">
        <v>253</v>
      </c>
      <c r="I80" s="35" t="s">
        <v>243</v>
      </c>
      <c r="J80" s="35" t="s">
        <v>47</v>
      </c>
      <c r="K80" s="38">
        <v>45818</v>
      </c>
      <c r="L80" s="38">
        <v>45818</v>
      </c>
      <c r="M80" s="35">
        <f t="shared" si="5"/>
        <v>1</v>
      </c>
      <c r="N80" s="36">
        <f t="shared" si="6"/>
        <v>45818</v>
      </c>
      <c r="O80" s="35">
        <f t="shared" si="7"/>
        <v>24</v>
      </c>
    </row>
    <row r="81" spans="1:15" x14ac:dyDescent="0.35">
      <c r="A81" s="35" t="s">
        <v>3</v>
      </c>
      <c r="B81" s="36">
        <v>45820</v>
      </c>
      <c r="C81" s="37">
        <v>19553</v>
      </c>
      <c r="D81" s="35" t="s">
        <v>278</v>
      </c>
      <c r="E81" s="35" t="s">
        <v>67</v>
      </c>
      <c r="F81" s="35" t="s">
        <v>245</v>
      </c>
      <c r="G81" s="11" t="s">
        <v>44</v>
      </c>
      <c r="H81" s="35" t="s">
        <v>254</v>
      </c>
      <c r="I81" s="35" t="s">
        <v>243</v>
      </c>
      <c r="J81" s="35" t="s">
        <v>47</v>
      </c>
      <c r="K81" s="38">
        <v>45820</v>
      </c>
      <c r="L81" s="38">
        <v>45820</v>
      </c>
      <c r="M81" s="35">
        <f t="shared" si="5"/>
        <v>1</v>
      </c>
      <c r="N81" s="36">
        <f t="shared" si="6"/>
        <v>45820</v>
      </c>
      <c r="O81" s="35">
        <f t="shared" si="7"/>
        <v>24</v>
      </c>
    </row>
    <row r="82" spans="1:15" x14ac:dyDescent="0.35">
      <c r="A82" s="35" t="s">
        <v>3</v>
      </c>
      <c r="B82" s="36">
        <v>45789</v>
      </c>
      <c r="C82" s="37">
        <v>19554</v>
      </c>
      <c r="D82" s="35" t="s">
        <v>278</v>
      </c>
      <c r="E82" s="35" t="s">
        <v>67</v>
      </c>
      <c r="F82" s="35" t="s">
        <v>68</v>
      </c>
      <c r="G82" s="11" t="s">
        <v>44</v>
      </c>
      <c r="H82" s="35" t="s">
        <v>263</v>
      </c>
      <c r="J82" s="35" t="s">
        <v>44</v>
      </c>
      <c r="K82" s="38">
        <v>45789</v>
      </c>
      <c r="L82" s="38">
        <v>45790</v>
      </c>
      <c r="M82" s="35">
        <f t="shared" si="5"/>
        <v>2</v>
      </c>
      <c r="N82" s="36">
        <f t="shared" si="6"/>
        <v>45791</v>
      </c>
      <c r="O82" s="35">
        <v>20</v>
      </c>
    </row>
    <row r="83" spans="1:15" x14ac:dyDescent="0.35">
      <c r="A83" s="35" t="s">
        <v>3</v>
      </c>
      <c r="B83" s="36">
        <v>45791</v>
      </c>
      <c r="C83" s="37">
        <v>19554</v>
      </c>
      <c r="D83" s="35" t="s">
        <v>278</v>
      </c>
      <c r="E83" s="35" t="s">
        <v>67</v>
      </c>
      <c r="F83" s="35" t="s">
        <v>68</v>
      </c>
      <c r="G83" s="11">
        <v>1</v>
      </c>
      <c r="H83" s="35" t="s">
        <v>190</v>
      </c>
      <c r="J83" s="35" t="s">
        <v>47</v>
      </c>
      <c r="K83" s="38">
        <v>45791</v>
      </c>
      <c r="L83" s="38">
        <v>45791</v>
      </c>
      <c r="M83" s="35">
        <f t="shared" si="5"/>
        <v>1</v>
      </c>
      <c r="N83" s="36">
        <v>45792</v>
      </c>
      <c r="O83" s="35">
        <v>20</v>
      </c>
    </row>
    <row r="84" spans="1:15" x14ac:dyDescent="0.35">
      <c r="A84" s="35" t="s">
        <v>3</v>
      </c>
      <c r="B84" s="36">
        <v>45793</v>
      </c>
      <c r="C84" s="37">
        <v>19554</v>
      </c>
      <c r="D84" s="35" t="s">
        <v>278</v>
      </c>
      <c r="E84" s="35" t="s">
        <v>67</v>
      </c>
      <c r="F84" s="35" t="s">
        <v>68</v>
      </c>
      <c r="G84" s="11">
        <v>2</v>
      </c>
      <c r="H84" s="35" t="s">
        <v>191</v>
      </c>
      <c r="J84" s="35" t="s">
        <v>192</v>
      </c>
      <c r="K84" s="38">
        <v>45793</v>
      </c>
      <c r="L84" s="38">
        <v>45793</v>
      </c>
      <c r="M84" s="35">
        <f t="shared" si="5"/>
        <v>1</v>
      </c>
      <c r="N84" s="36">
        <v>45796</v>
      </c>
      <c r="O84" s="35">
        <v>21</v>
      </c>
    </row>
    <row r="85" spans="1:15" x14ac:dyDescent="0.35">
      <c r="A85" s="35" t="s">
        <v>3</v>
      </c>
      <c r="B85" s="36">
        <v>45796</v>
      </c>
      <c r="C85" s="37">
        <v>19554</v>
      </c>
      <c r="D85" s="35" t="s">
        <v>278</v>
      </c>
      <c r="E85" s="35" t="s">
        <v>67</v>
      </c>
      <c r="F85" s="35" t="s">
        <v>68</v>
      </c>
      <c r="G85" s="11">
        <v>3</v>
      </c>
      <c r="H85" s="35" t="s">
        <v>193</v>
      </c>
      <c r="J85" s="35" t="s">
        <v>194</v>
      </c>
      <c r="K85" s="38">
        <v>45796</v>
      </c>
      <c r="L85" s="38">
        <v>45796</v>
      </c>
      <c r="M85" s="35">
        <f t="shared" si="5"/>
        <v>1</v>
      </c>
      <c r="N85" s="36">
        <v>45797</v>
      </c>
      <c r="O85" s="35">
        <v>21</v>
      </c>
    </row>
    <row r="86" spans="1:15" x14ac:dyDescent="0.35">
      <c r="A86" s="35" t="s">
        <v>3</v>
      </c>
      <c r="B86" s="36">
        <v>45798</v>
      </c>
      <c r="C86" s="37">
        <v>19554</v>
      </c>
      <c r="D86" s="35" t="s">
        <v>278</v>
      </c>
      <c r="E86" s="35" t="s">
        <v>67</v>
      </c>
      <c r="F86" s="35" t="s">
        <v>68</v>
      </c>
      <c r="G86" s="11">
        <v>4</v>
      </c>
      <c r="H86" s="35" t="s">
        <v>195</v>
      </c>
      <c r="J86" s="35" t="s">
        <v>76</v>
      </c>
      <c r="K86" s="38">
        <v>45798</v>
      </c>
      <c r="L86" s="38">
        <v>45798</v>
      </c>
      <c r="M86" s="35">
        <f t="shared" si="5"/>
        <v>1</v>
      </c>
      <c r="N86" s="36">
        <v>45799</v>
      </c>
      <c r="O86" s="35">
        <v>21</v>
      </c>
    </row>
    <row r="87" spans="1:15" x14ac:dyDescent="0.35">
      <c r="A87" s="35" t="s">
        <v>3</v>
      </c>
      <c r="B87" s="36">
        <v>45800</v>
      </c>
      <c r="C87" s="37">
        <v>19554</v>
      </c>
      <c r="D87" s="35" t="s">
        <v>278</v>
      </c>
      <c r="E87" s="35" t="s">
        <v>67</v>
      </c>
      <c r="F87" s="35" t="s">
        <v>68</v>
      </c>
      <c r="G87" s="11" t="s">
        <v>197</v>
      </c>
      <c r="H87" s="35" t="s">
        <v>196</v>
      </c>
      <c r="J87" s="35" t="s">
        <v>70</v>
      </c>
      <c r="K87" s="38">
        <v>45800</v>
      </c>
      <c r="L87" s="38">
        <v>45800</v>
      </c>
      <c r="M87" s="35">
        <f t="shared" si="5"/>
        <v>1</v>
      </c>
      <c r="N87" s="36">
        <v>45804</v>
      </c>
      <c r="O87" s="35">
        <v>22</v>
      </c>
    </row>
    <row r="88" spans="1:15" x14ac:dyDescent="0.35">
      <c r="A88" s="35" t="s">
        <v>3</v>
      </c>
      <c r="B88" s="36">
        <v>45810</v>
      </c>
      <c r="C88" s="37">
        <v>19554</v>
      </c>
      <c r="D88" s="35" t="s">
        <v>278</v>
      </c>
      <c r="E88" s="35" t="s">
        <v>67</v>
      </c>
      <c r="F88" s="35" t="s">
        <v>68</v>
      </c>
      <c r="G88" s="11" t="s">
        <v>199</v>
      </c>
      <c r="H88" s="35" t="s">
        <v>198</v>
      </c>
      <c r="J88" s="35" t="s">
        <v>79</v>
      </c>
      <c r="K88" s="38">
        <v>45810</v>
      </c>
      <c r="L88" s="38">
        <v>45813</v>
      </c>
      <c r="M88" s="35">
        <f t="shared" si="5"/>
        <v>4</v>
      </c>
      <c r="N88" s="36">
        <v>45814</v>
      </c>
      <c r="O88" s="35">
        <v>23</v>
      </c>
    </row>
    <row r="89" spans="1:15" x14ac:dyDescent="0.35">
      <c r="A89" s="35" t="s">
        <v>3</v>
      </c>
      <c r="B89" s="36">
        <v>45811</v>
      </c>
      <c r="C89" s="37">
        <v>19554</v>
      </c>
      <c r="D89" s="35" t="s">
        <v>278</v>
      </c>
      <c r="E89" s="35" t="s">
        <v>67</v>
      </c>
      <c r="F89" s="35" t="s">
        <v>68</v>
      </c>
      <c r="G89" s="11">
        <v>6</v>
      </c>
      <c r="H89" s="35" t="s">
        <v>200</v>
      </c>
      <c r="J89" s="35" t="s">
        <v>51</v>
      </c>
      <c r="K89" s="38">
        <v>45811</v>
      </c>
      <c r="L89" s="38">
        <v>45814</v>
      </c>
      <c r="M89" s="35">
        <f t="shared" si="5"/>
        <v>4</v>
      </c>
      <c r="N89" s="36">
        <v>45817</v>
      </c>
      <c r="O89" s="35">
        <v>24</v>
      </c>
    </row>
    <row r="90" spans="1:15" x14ac:dyDescent="0.35">
      <c r="A90" s="35" t="s">
        <v>3</v>
      </c>
      <c r="B90" s="36">
        <v>45748</v>
      </c>
      <c r="C90" s="37">
        <v>19555</v>
      </c>
      <c r="D90" s="35" t="s">
        <v>278</v>
      </c>
      <c r="E90" s="35" t="s">
        <v>42</v>
      </c>
      <c r="F90" s="35" t="s">
        <v>186</v>
      </c>
      <c r="G90" s="11">
        <v>1</v>
      </c>
      <c r="H90" s="35" t="s">
        <v>185</v>
      </c>
      <c r="J90" s="35" t="s">
        <v>70</v>
      </c>
      <c r="K90" s="38">
        <v>45748</v>
      </c>
      <c r="L90" s="38">
        <v>45750</v>
      </c>
      <c r="M90" s="35">
        <f t="shared" si="5"/>
        <v>3</v>
      </c>
      <c r="N90" s="36">
        <v>45751</v>
      </c>
      <c r="O90" s="35">
        <v>14</v>
      </c>
    </row>
    <row r="91" spans="1:15" x14ac:dyDescent="0.35">
      <c r="A91" s="35" t="s">
        <v>3</v>
      </c>
      <c r="B91" s="36">
        <v>45770</v>
      </c>
      <c r="C91" s="37">
        <v>19555</v>
      </c>
      <c r="D91" s="35" t="s">
        <v>278</v>
      </c>
      <c r="E91" s="35" t="s">
        <v>42</v>
      </c>
      <c r="F91" s="35" t="s">
        <v>186</v>
      </c>
      <c r="G91" s="11">
        <v>2</v>
      </c>
      <c r="H91" s="35" t="s">
        <v>187</v>
      </c>
      <c r="J91" s="35" t="s">
        <v>70</v>
      </c>
      <c r="K91" s="38">
        <v>45770</v>
      </c>
      <c r="L91" s="38">
        <v>45770</v>
      </c>
      <c r="M91" s="35">
        <f t="shared" si="5"/>
        <v>1</v>
      </c>
      <c r="N91" s="36">
        <v>45771</v>
      </c>
      <c r="O91" s="35">
        <v>17</v>
      </c>
    </row>
    <row r="92" spans="1:15" x14ac:dyDescent="0.35">
      <c r="A92" s="35" t="s">
        <v>3</v>
      </c>
      <c r="B92" s="36">
        <v>45771</v>
      </c>
      <c r="C92" s="37">
        <v>19555</v>
      </c>
      <c r="D92" s="35" t="s">
        <v>278</v>
      </c>
      <c r="E92" s="35" t="s">
        <v>42</v>
      </c>
      <c r="F92" s="35" t="s">
        <v>186</v>
      </c>
      <c r="G92" s="11">
        <v>3</v>
      </c>
      <c r="H92" s="35" t="s">
        <v>188</v>
      </c>
      <c r="J92" s="35" t="s">
        <v>175</v>
      </c>
      <c r="K92" s="38">
        <v>45771</v>
      </c>
      <c r="L92" s="38">
        <v>45786</v>
      </c>
      <c r="M92" s="35">
        <f t="shared" si="5"/>
        <v>12</v>
      </c>
      <c r="N92" s="36">
        <v>45789</v>
      </c>
      <c r="O92" s="35">
        <v>20</v>
      </c>
    </row>
    <row r="93" spans="1:15" x14ac:dyDescent="0.35">
      <c r="A93" s="35" t="s">
        <v>3</v>
      </c>
      <c r="B93" s="36">
        <v>45772</v>
      </c>
      <c r="C93" s="37">
        <v>19555</v>
      </c>
      <c r="D93" s="35" t="s">
        <v>278</v>
      </c>
      <c r="E93" s="35" t="s">
        <v>42</v>
      </c>
      <c r="F93" s="35" t="s">
        <v>186</v>
      </c>
      <c r="G93" s="11">
        <v>4</v>
      </c>
      <c r="H93" s="35" t="s">
        <v>189</v>
      </c>
      <c r="J93" s="35" t="s">
        <v>96</v>
      </c>
      <c r="K93" s="38">
        <v>45772</v>
      </c>
      <c r="L93" s="38">
        <v>45772</v>
      </c>
      <c r="M93" s="35">
        <f t="shared" si="5"/>
        <v>1</v>
      </c>
      <c r="N93" s="36">
        <v>45775</v>
      </c>
      <c r="O93" s="35">
        <v>18</v>
      </c>
    </row>
    <row r="94" spans="1:15" x14ac:dyDescent="0.35">
      <c r="A94" s="35" t="s">
        <v>3</v>
      </c>
      <c r="B94" s="36">
        <v>45776</v>
      </c>
      <c r="C94" s="37">
        <v>19555</v>
      </c>
      <c r="D94" s="35" t="s">
        <v>278</v>
      </c>
      <c r="E94" s="35" t="s">
        <v>42</v>
      </c>
      <c r="F94" s="35" t="s">
        <v>186</v>
      </c>
      <c r="G94" s="11">
        <v>5</v>
      </c>
      <c r="H94" s="35" t="s">
        <v>279</v>
      </c>
      <c r="J94" s="35" t="s">
        <v>179</v>
      </c>
      <c r="K94" s="38">
        <v>45776</v>
      </c>
      <c r="L94" s="38">
        <v>45786</v>
      </c>
      <c r="M94" s="35">
        <f t="shared" ref="M94:M114" si="8">IF(NETWORKDAYS(K94,L94)=0,"",NETWORKDAYS(K94,L94))</f>
        <v>9</v>
      </c>
      <c r="N94" s="36">
        <v>45789</v>
      </c>
      <c r="O94" s="35">
        <v>18</v>
      </c>
    </row>
    <row r="95" spans="1:15" x14ac:dyDescent="0.35">
      <c r="A95" s="35" t="s">
        <v>3</v>
      </c>
      <c r="B95" s="36">
        <v>45750</v>
      </c>
      <c r="C95" s="37">
        <v>19556</v>
      </c>
      <c r="D95" s="35" t="s">
        <v>278</v>
      </c>
      <c r="E95" s="35" t="s">
        <v>42</v>
      </c>
      <c r="F95" s="35" t="s">
        <v>181</v>
      </c>
      <c r="G95" s="11">
        <v>1</v>
      </c>
      <c r="H95" s="35" t="s">
        <v>180</v>
      </c>
      <c r="J95" s="35" t="s">
        <v>70</v>
      </c>
      <c r="K95" s="38">
        <v>45750</v>
      </c>
      <c r="L95" s="38">
        <v>45770</v>
      </c>
      <c r="M95" s="35">
        <f t="shared" si="8"/>
        <v>15</v>
      </c>
      <c r="N95" s="36">
        <v>45771</v>
      </c>
      <c r="O95" s="35">
        <v>17</v>
      </c>
    </row>
    <row r="96" spans="1:15" x14ac:dyDescent="0.35">
      <c r="A96" s="35" t="s">
        <v>3</v>
      </c>
      <c r="B96" s="36">
        <v>45771</v>
      </c>
      <c r="C96" s="37">
        <v>19556</v>
      </c>
      <c r="D96" s="35" t="s">
        <v>278</v>
      </c>
      <c r="E96" s="35" t="s">
        <v>42</v>
      </c>
      <c r="F96" s="35" t="s">
        <v>181</v>
      </c>
      <c r="G96" s="11">
        <v>2</v>
      </c>
      <c r="H96" s="35" t="s">
        <v>182</v>
      </c>
      <c r="J96" s="35" t="s">
        <v>70</v>
      </c>
      <c r="K96" s="38">
        <v>45771</v>
      </c>
      <c r="L96" s="38">
        <v>45771</v>
      </c>
      <c r="M96" s="35">
        <f t="shared" si="8"/>
        <v>1</v>
      </c>
      <c r="N96" s="36">
        <v>45772</v>
      </c>
      <c r="O96" s="35">
        <v>17</v>
      </c>
    </row>
    <row r="97" spans="1:15" x14ac:dyDescent="0.35">
      <c r="A97" s="35" t="s">
        <v>3</v>
      </c>
      <c r="B97" s="36">
        <v>45772</v>
      </c>
      <c r="C97" s="37">
        <v>19556</v>
      </c>
      <c r="D97" s="35" t="s">
        <v>278</v>
      </c>
      <c r="E97" s="35" t="s">
        <v>42</v>
      </c>
      <c r="F97" s="35" t="s">
        <v>181</v>
      </c>
      <c r="G97" s="11">
        <v>3</v>
      </c>
      <c r="H97" s="35" t="s">
        <v>183</v>
      </c>
      <c r="J97" s="35" t="s">
        <v>175</v>
      </c>
      <c r="K97" s="38">
        <v>45772</v>
      </c>
      <c r="L97" s="38">
        <v>45786</v>
      </c>
      <c r="M97" s="35">
        <f t="shared" si="8"/>
        <v>11</v>
      </c>
      <c r="N97" s="36">
        <v>45789</v>
      </c>
      <c r="O97" s="35">
        <v>20</v>
      </c>
    </row>
    <row r="98" spans="1:15" x14ac:dyDescent="0.35">
      <c r="A98" s="35" t="s">
        <v>3</v>
      </c>
      <c r="B98" s="36">
        <v>45772</v>
      </c>
      <c r="C98" s="37">
        <v>19556</v>
      </c>
      <c r="D98" s="35" t="s">
        <v>278</v>
      </c>
      <c r="E98" s="35" t="s">
        <v>42</v>
      </c>
      <c r="F98" s="35" t="s">
        <v>181</v>
      </c>
      <c r="G98" s="11">
        <v>4</v>
      </c>
      <c r="H98" s="35" t="s">
        <v>184</v>
      </c>
      <c r="J98" s="35" t="s">
        <v>96</v>
      </c>
      <c r="K98" s="38">
        <v>45772</v>
      </c>
      <c r="L98" s="38">
        <v>45772</v>
      </c>
      <c r="M98" s="35">
        <f t="shared" si="8"/>
        <v>1</v>
      </c>
      <c r="N98" s="36">
        <v>45775</v>
      </c>
      <c r="O98" s="35">
        <v>18</v>
      </c>
    </row>
    <row r="99" spans="1:15" x14ac:dyDescent="0.35">
      <c r="A99" s="35" t="s">
        <v>3</v>
      </c>
      <c r="B99" s="36">
        <v>45776</v>
      </c>
      <c r="C99" s="37">
        <v>19556</v>
      </c>
      <c r="D99" s="35" t="s">
        <v>278</v>
      </c>
      <c r="E99" s="35" t="s">
        <v>42</v>
      </c>
      <c r="F99" s="35" t="s">
        <v>181</v>
      </c>
      <c r="G99" s="11">
        <v>5</v>
      </c>
      <c r="H99" s="35" t="s">
        <v>280</v>
      </c>
      <c r="J99" s="35" t="s">
        <v>179</v>
      </c>
      <c r="K99" s="38">
        <v>45776</v>
      </c>
      <c r="L99" s="38">
        <v>45786</v>
      </c>
      <c r="M99" s="35">
        <f t="shared" si="8"/>
        <v>9</v>
      </c>
      <c r="N99" s="36">
        <v>45789</v>
      </c>
      <c r="O99" s="35">
        <v>18</v>
      </c>
    </row>
    <row r="100" spans="1:15" x14ac:dyDescent="0.35">
      <c r="A100" s="35" t="s">
        <v>3</v>
      </c>
      <c r="B100" s="36">
        <v>45747</v>
      </c>
      <c r="C100" s="37">
        <v>19557</v>
      </c>
      <c r="D100" s="35" t="s">
        <v>278</v>
      </c>
      <c r="E100" s="35" t="s">
        <v>42</v>
      </c>
      <c r="F100" s="35" t="s">
        <v>172</v>
      </c>
      <c r="G100" s="11">
        <v>1</v>
      </c>
      <c r="H100" s="35" t="s">
        <v>171</v>
      </c>
      <c r="J100" s="35" t="s">
        <v>70</v>
      </c>
      <c r="K100" s="38">
        <v>45747</v>
      </c>
      <c r="L100" s="38">
        <v>45769</v>
      </c>
      <c r="M100" s="35">
        <f t="shared" si="8"/>
        <v>17</v>
      </c>
      <c r="N100" s="36">
        <v>45770</v>
      </c>
      <c r="O100" s="35">
        <v>17</v>
      </c>
    </row>
    <row r="101" spans="1:15" x14ac:dyDescent="0.35">
      <c r="A101" s="35" t="s">
        <v>3</v>
      </c>
      <c r="B101" s="36">
        <v>45770</v>
      </c>
      <c r="C101" s="37">
        <v>19557</v>
      </c>
      <c r="D101" s="35" t="s">
        <v>278</v>
      </c>
      <c r="E101" s="35" t="s">
        <v>42</v>
      </c>
      <c r="F101" s="35" t="s">
        <v>172</v>
      </c>
      <c r="G101" s="11">
        <v>2</v>
      </c>
      <c r="H101" s="35" t="s">
        <v>281</v>
      </c>
      <c r="J101" s="35" t="s">
        <v>70</v>
      </c>
      <c r="K101" s="38">
        <v>45770</v>
      </c>
      <c r="L101" s="38">
        <v>45770</v>
      </c>
      <c r="M101" s="35">
        <f t="shared" si="8"/>
        <v>1</v>
      </c>
      <c r="N101" s="36">
        <v>45771</v>
      </c>
      <c r="O101" s="35">
        <v>17</v>
      </c>
    </row>
    <row r="102" spans="1:15" x14ac:dyDescent="0.35">
      <c r="A102" s="35" t="s">
        <v>3</v>
      </c>
      <c r="B102" s="36">
        <v>45771</v>
      </c>
      <c r="C102" s="37">
        <v>19557</v>
      </c>
      <c r="D102" s="35" t="s">
        <v>278</v>
      </c>
      <c r="E102" s="35" t="s">
        <v>42</v>
      </c>
      <c r="F102" s="35" t="s">
        <v>172</v>
      </c>
      <c r="G102" s="11">
        <v>3</v>
      </c>
      <c r="H102" s="35" t="s">
        <v>174</v>
      </c>
      <c r="J102" s="35" t="s">
        <v>175</v>
      </c>
      <c r="K102" s="38">
        <v>45771</v>
      </c>
      <c r="L102" s="38">
        <v>45779</v>
      </c>
      <c r="M102" s="35">
        <f t="shared" si="8"/>
        <v>7</v>
      </c>
      <c r="N102" s="36">
        <v>45783</v>
      </c>
      <c r="O102" s="35">
        <v>19</v>
      </c>
    </row>
    <row r="103" spans="1:15" x14ac:dyDescent="0.35">
      <c r="A103" s="35" t="s">
        <v>3</v>
      </c>
      <c r="B103" s="36">
        <v>45772</v>
      </c>
      <c r="C103" s="37">
        <v>19557</v>
      </c>
      <c r="D103" s="35" t="s">
        <v>278</v>
      </c>
      <c r="E103" s="35" t="s">
        <v>42</v>
      </c>
      <c r="F103" s="35" t="s">
        <v>172</v>
      </c>
      <c r="G103" s="11">
        <v>4</v>
      </c>
      <c r="H103" s="35" t="s">
        <v>176</v>
      </c>
      <c r="J103" s="35" t="s">
        <v>96</v>
      </c>
      <c r="K103" s="38">
        <v>45772</v>
      </c>
      <c r="L103" s="38">
        <v>45772</v>
      </c>
      <c r="M103" s="35">
        <f t="shared" si="8"/>
        <v>1</v>
      </c>
      <c r="N103" s="36">
        <v>45775</v>
      </c>
      <c r="O103" s="35">
        <v>18</v>
      </c>
    </row>
    <row r="104" spans="1:15" x14ac:dyDescent="0.35">
      <c r="A104" s="35" t="s">
        <v>3</v>
      </c>
      <c r="B104" s="36">
        <v>45775</v>
      </c>
      <c r="C104" s="37">
        <v>19557</v>
      </c>
      <c r="D104" s="35" t="s">
        <v>278</v>
      </c>
      <c r="E104" s="35" t="s">
        <v>42</v>
      </c>
      <c r="F104" s="35" t="s">
        <v>172</v>
      </c>
      <c r="G104" s="11">
        <v>5</v>
      </c>
      <c r="H104" s="35" t="s">
        <v>177</v>
      </c>
      <c r="J104" s="35" t="s">
        <v>65</v>
      </c>
      <c r="K104" s="38">
        <v>45775</v>
      </c>
      <c r="L104" s="38">
        <v>45775</v>
      </c>
      <c r="M104" s="35">
        <f t="shared" si="8"/>
        <v>1</v>
      </c>
      <c r="N104" s="36">
        <v>45776</v>
      </c>
      <c r="O104" s="35">
        <v>18</v>
      </c>
    </row>
    <row r="105" spans="1:15" x14ac:dyDescent="0.35">
      <c r="A105" s="35" t="s">
        <v>3</v>
      </c>
      <c r="B105" s="36">
        <v>45776</v>
      </c>
      <c r="C105" s="37">
        <v>19557</v>
      </c>
      <c r="D105" s="35" t="s">
        <v>278</v>
      </c>
      <c r="E105" s="35" t="s">
        <v>42</v>
      </c>
      <c r="F105" s="35" t="s">
        <v>172</v>
      </c>
      <c r="G105" s="11">
        <v>6</v>
      </c>
      <c r="H105" s="35" t="s">
        <v>279</v>
      </c>
      <c r="J105" s="35" t="s">
        <v>179</v>
      </c>
      <c r="K105" s="38">
        <v>45776</v>
      </c>
      <c r="L105" s="38">
        <v>45786</v>
      </c>
      <c r="M105" s="35">
        <f t="shared" si="8"/>
        <v>9</v>
      </c>
      <c r="N105" s="36">
        <v>45789</v>
      </c>
      <c r="O105" s="35">
        <v>18</v>
      </c>
    </row>
    <row r="106" spans="1:15" ht="29" x14ac:dyDescent="0.35">
      <c r="A106" s="35" t="s">
        <v>3</v>
      </c>
      <c r="B106" s="36">
        <v>45775</v>
      </c>
      <c r="C106" s="37">
        <v>19558</v>
      </c>
      <c r="D106" s="35" t="s">
        <v>278</v>
      </c>
      <c r="E106" s="35" t="s">
        <v>42</v>
      </c>
      <c r="F106" s="35" t="s">
        <v>165</v>
      </c>
      <c r="G106" s="11">
        <v>1</v>
      </c>
      <c r="H106" s="128" t="s">
        <v>164</v>
      </c>
      <c r="J106" s="35" t="s">
        <v>81</v>
      </c>
      <c r="K106" s="38">
        <v>45775</v>
      </c>
      <c r="L106" s="38">
        <v>45779</v>
      </c>
      <c r="M106" s="35">
        <f t="shared" si="8"/>
        <v>5</v>
      </c>
      <c r="N106" s="36">
        <v>45783</v>
      </c>
      <c r="O106" s="35">
        <v>18</v>
      </c>
    </row>
    <row r="107" spans="1:15" x14ac:dyDescent="0.35">
      <c r="A107" s="35" t="s">
        <v>3</v>
      </c>
      <c r="B107" s="36">
        <v>45777</v>
      </c>
      <c r="C107" s="37">
        <v>19558</v>
      </c>
      <c r="D107" s="35" t="s">
        <v>278</v>
      </c>
      <c r="E107" s="35" t="s">
        <v>42</v>
      </c>
      <c r="F107" s="35" t="s">
        <v>165</v>
      </c>
      <c r="G107" s="11">
        <v>2</v>
      </c>
      <c r="H107" s="35" t="s">
        <v>166</v>
      </c>
      <c r="J107" s="35" t="s">
        <v>96</v>
      </c>
      <c r="K107" s="38">
        <v>45777</v>
      </c>
      <c r="L107" s="38">
        <v>45777</v>
      </c>
      <c r="M107" s="35">
        <f t="shared" si="8"/>
        <v>1</v>
      </c>
      <c r="N107" s="36">
        <v>45778</v>
      </c>
      <c r="O107" s="35">
        <v>18</v>
      </c>
    </row>
    <row r="108" spans="1:15" x14ac:dyDescent="0.35">
      <c r="A108" s="35" t="s">
        <v>3</v>
      </c>
      <c r="B108" s="36">
        <v>45779</v>
      </c>
      <c r="C108" s="37">
        <v>19558</v>
      </c>
      <c r="D108" s="35" t="s">
        <v>278</v>
      </c>
      <c r="E108" s="35" t="s">
        <v>42</v>
      </c>
      <c r="F108" s="35" t="s">
        <v>165</v>
      </c>
      <c r="G108" s="11">
        <v>3</v>
      </c>
      <c r="H108" s="35" t="s">
        <v>167</v>
      </c>
      <c r="J108" s="35" t="s">
        <v>96</v>
      </c>
      <c r="K108" s="38">
        <v>45779</v>
      </c>
      <c r="L108" s="38">
        <v>45779</v>
      </c>
      <c r="M108" s="35">
        <f t="shared" si="8"/>
        <v>1</v>
      </c>
      <c r="N108" s="36">
        <v>45783</v>
      </c>
      <c r="O108" s="35">
        <v>19</v>
      </c>
    </row>
    <row r="109" spans="1:15" x14ac:dyDescent="0.35">
      <c r="A109" s="35" t="s">
        <v>3</v>
      </c>
      <c r="B109" s="36">
        <v>45783</v>
      </c>
      <c r="C109" s="37">
        <v>19558</v>
      </c>
      <c r="D109" s="35" t="s">
        <v>278</v>
      </c>
      <c r="E109" s="35" t="s">
        <v>42</v>
      </c>
      <c r="F109" s="35" t="s">
        <v>165</v>
      </c>
      <c r="G109" s="11">
        <v>4</v>
      </c>
      <c r="H109" s="35" t="s">
        <v>168</v>
      </c>
      <c r="J109" s="35" t="s">
        <v>169</v>
      </c>
      <c r="K109" s="38">
        <v>45783</v>
      </c>
      <c r="L109" s="38">
        <v>45785</v>
      </c>
      <c r="M109" s="35">
        <f t="shared" si="8"/>
        <v>3</v>
      </c>
      <c r="N109" s="36">
        <v>45786</v>
      </c>
      <c r="O109" s="35">
        <v>19</v>
      </c>
    </row>
    <row r="110" spans="1:15" x14ac:dyDescent="0.35">
      <c r="A110" s="35" t="s">
        <v>3</v>
      </c>
      <c r="B110" s="36">
        <v>45786</v>
      </c>
      <c r="C110" s="37">
        <v>19558</v>
      </c>
      <c r="D110" s="35" t="s">
        <v>278</v>
      </c>
      <c r="E110" s="35" t="s">
        <v>42</v>
      </c>
      <c r="F110" s="35" t="s">
        <v>165</v>
      </c>
      <c r="G110" s="11">
        <v>5</v>
      </c>
      <c r="H110" s="35" t="s">
        <v>282</v>
      </c>
      <c r="J110" s="35" t="s">
        <v>96</v>
      </c>
      <c r="K110" s="38">
        <v>45786</v>
      </c>
      <c r="L110" s="38">
        <v>45786</v>
      </c>
      <c r="M110" s="35">
        <f t="shared" si="8"/>
        <v>1</v>
      </c>
      <c r="N110" s="36">
        <v>45789</v>
      </c>
      <c r="O110" s="35">
        <v>20</v>
      </c>
    </row>
    <row r="111" spans="1:15" x14ac:dyDescent="0.35">
      <c r="A111" s="35" t="s">
        <v>3</v>
      </c>
      <c r="B111" s="36">
        <v>45818</v>
      </c>
      <c r="C111" s="37">
        <v>19564</v>
      </c>
      <c r="D111" s="35" t="s">
        <v>201</v>
      </c>
      <c r="E111" s="35" t="s">
        <v>67</v>
      </c>
      <c r="F111" s="35" t="s">
        <v>242</v>
      </c>
      <c r="G111" s="11" t="s">
        <v>44</v>
      </c>
      <c r="H111" s="35" t="str" cm="1">
        <f t="array" ref="H111">IF(AND('All Papers'!D111&lt;&gt;"", 'All Papers'!E111&lt;&gt;"", 'All Papers'!F111&lt;&gt;"", 'All Papers'!G111&lt;&gt;""),
    IF(NOT(LEFT('All Papers'!F111,5)="Paper"),
        INDEX('Tasks Alphabetical'!C:C, MATCH(1,
        ('Tasks Alphabetical'!A:A='All Papers'!D111) *
        ('Tasks Alphabetical'!D:D='All Papers'!E111) *
        ('Tasks Alphabetical'!E:E='All Papers'!F111) *
        ('Tasks Alphabetical'!F:F='All Papers'!G111), 0)),
        IF(LEFT('All Papers'!F111,5)="Paper",
            INDEX('Exams Alphabetical'!C:C, MATCH(1,
            ('Exams Alphabetical'!A:A='All Papers'!D111) *
            ('Exams Alphabetical'!E:E='All Papers'!F111), 0)),
    "")),
"")</f>
        <v>Business Principles for Legal Services</v>
      </c>
      <c r="I111" s="35" t="s">
        <v>243</v>
      </c>
      <c r="J111" s="35" t="s">
        <v>47</v>
      </c>
      <c r="K111" s="38">
        <v>45818</v>
      </c>
      <c r="L111" s="38">
        <v>45818</v>
      </c>
      <c r="M111" s="35">
        <f t="shared" si="8"/>
        <v>1</v>
      </c>
      <c r="N111" s="36">
        <f t="shared" ref="N111:N112" si="9">IF(F111="", "", IF(F111&lt;&gt;"Employer Set Project", K111, IF(L111="", "", WORKDAY(L111, 1))))</f>
        <v>45818</v>
      </c>
      <c r="O111" s="35">
        <f t="shared" ref="O111:O112" si="10">IF(ISBLANK(B111), "", WEEKNUM(B111, 2))</f>
        <v>24</v>
      </c>
    </row>
    <row r="112" spans="1:15" x14ac:dyDescent="0.35">
      <c r="A112" s="35" t="s">
        <v>3</v>
      </c>
      <c r="B112" s="36">
        <v>45820</v>
      </c>
      <c r="C112" s="37">
        <v>19565</v>
      </c>
      <c r="D112" s="35" t="s">
        <v>201</v>
      </c>
      <c r="E112" s="35" t="s">
        <v>67</v>
      </c>
      <c r="F112" s="35" t="s">
        <v>245</v>
      </c>
      <c r="G112" s="11" t="s">
        <v>44</v>
      </c>
      <c r="H112" s="35" t="s">
        <v>257</v>
      </c>
      <c r="I112" s="35" t="s">
        <v>243</v>
      </c>
      <c r="J112" s="35" t="s">
        <v>47</v>
      </c>
      <c r="K112" s="38">
        <v>45820</v>
      </c>
      <c r="L112" s="38">
        <v>45820</v>
      </c>
      <c r="M112" s="35">
        <f t="shared" si="8"/>
        <v>1</v>
      </c>
      <c r="N112" s="36">
        <f t="shared" si="9"/>
        <v>45820</v>
      </c>
      <c r="O112" s="35">
        <f t="shared" si="10"/>
        <v>24</v>
      </c>
    </row>
    <row r="113" spans="1:15" x14ac:dyDescent="0.35">
      <c r="A113" s="35" t="s">
        <v>3</v>
      </c>
      <c r="B113" s="36">
        <v>45789</v>
      </c>
      <c r="C113" s="37">
        <v>19566</v>
      </c>
      <c r="D113" s="35" t="s">
        <v>201</v>
      </c>
      <c r="E113" s="35" t="s">
        <v>67</v>
      </c>
      <c r="F113" s="35" t="s">
        <v>68</v>
      </c>
      <c r="G113" s="11" t="s">
        <v>44</v>
      </c>
      <c r="H113" s="35" t="s">
        <v>263</v>
      </c>
      <c r="J113" s="35" t="s">
        <v>44</v>
      </c>
      <c r="K113" s="38">
        <v>45789</v>
      </c>
      <c r="L113" s="38">
        <v>45790</v>
      </c>
      <c r="M113" s="35">
        <f t="shared" si="8"/>
        <v>2</v>
      </c>
      <c r="N113" s="36">
        <v>45791</v>
      </c>
      <c r="O113" s="35">
        <v>20</v>
      </c>
    </row>
    <row r="114" spans="1:15" x14ac:dyDescent="0.35">
      <c r="A114" s="35" t="s">
        <v>3</v>
      </c>
      <c r="B114" s="36">
        <v>45791</v>
      </c>
      <c r="C114" s="37">
        <v>19566</v>
      </c>
      <c r="D114" s="35" t="s">
        <v>201</v>
      </c>
      <c r="E114" s="35" t="s">
        <v>67</v>
      </c>
      <c r="F114" s="35" t="s">
        <v>68</v>
      </c>
      <c r="G114" s="11">
        <v>1</v>
      </c>
      <c r="H114" s="35" t="s">
        <v>203</v>
      </c>
      <c r="J114" s="35" t="s">
        <v>81</v>
      </c>
      <c r="K114" s="38">
        <v>45791</v>
      </c>
      <c r="L114" s="38">
        <v>45791</v>
      </c>
      <c r="M114" s="35">
        <f t="shared" si="8"/>
        <v>1</v>
      </c>
      <c r="N114" s="36">
        <v>45792</v>
      </c>
      <c r="O114" s="35">
        <v>20</v>
      </c>
    </row>
    <row r="115" spans="1:15" x14ac:dyDescent="0.35">
      <c r="A115" s="35" t="s">
        <v>3</v>
      </c>
      <c r="B115" s="36">
        <v>45793</v>
      </c>
      <c r="C115" s="37">
        <v>19566</v>
      </c>
      <c r="D115" s="35" t="s">
        <v>201</v>
      </c>
      <c r="E115" s="35" t="s">
        <v>67</v>
      </c>
      <c r="F115" s="35" t="s">
        <v>68</v>
      </c>
      <c r="G115" s="11">
        <v>2</v>
      </c>
      <c r="H115" s="35" t="s">
        <v>204</v>
      </c>
      <c r="J115" s="35" t="s">
        <v>157</v>
      </c>
      <c r="K115" s="38">
        <v>45793</v>
      </c>
      <c r="L115" s="38">
        <v>45793</v>
      </c>
      <c r="M115" s="35">
        <f t="shared" ref="M115:M146" si="11">IF(NETWORKDAYS(K115,L115)=0,"",NETWORKDAYS(K115,L115))</f>
        <v>1</v>
      </c>
      <c r="N115" s="36">
        <v>45796</v>
      </c>
      <c r="O115" s="35">
        <v>21</v>
      </c>
    </row>
    <row r="116" spans="1:15" x14ac:dyDescent="0.35">
      <c r="A116" s="35" t="s">
        <v>3</v>
      </c>
      <c r="B116" s="36">
        <v>45796</v>
      </c>
      <c r="C116" s="37">
        <v>19566</v>
      </c>
      <c r="D116" s="35" t="s">
        <v>201</v>
      </c>
      <c r="E116" s="35" t="s">
        <v>67</v>
      </c>
      <c r="F116" s="35" t="s">
        <v>68</v>
      </c>
      <c r="G116" s="11">
        <v>3</v>
      </c>
      <c r="H116" s="35" t="s">
        <v>205</v>
      </c>
      <c r="J116" s="35" t="s">
        <v>47</v>
      </c>
      <c r="K116" s="38">
        <v>45796</v>
      </c>
      <c r="L116" s="38">
        <v>45796</v>
      </c>
      <c r="M116" s="35">
        <f t="shared" si="11"/>
        <v>1</v>
      </c>
      <c r="N116" s="36">
        <v>45797</v>
      </c>
      <c r="O116" s="35">
        <v>21</v>
      </c>
    </row>
    <row r="117" spans="1:15" x14ac:dyDescent="0.35">
      <c r="A117" s="35" t="s">
        <v>3</v>
      </c>
      <c r="B117" s="36">
        <v>45798</v>
      </c>
      <c r="C117" s="37">
        <v>19566</v>
      </c>
      <c r="D117" s="35" t="s">
        <v>201</v>
      </c>
      <c r="E117" s="35" t="s">
        <v>67</v>
      </c>
      <c r="F117" s="35" t="s">
        <v>68</v>
      </c>
      <c r="G117" s="11" t="s">
        <v>207</v>
      </c>
      <c r="H117" s="35" t="s">
        <v>206</v>
      </c>
      <c r="J117" s="35" t="s">
        <v>208</v>
      </c>
      <c r="K117" s="38">
        <v>45798</v>
      </c>
      <c r="L117" s="38">
        <v>45798</v>
      </c>
      <c r="M117" s="35">
        <f t="shared" si="11"/>
        <v>1</v>
      </c>
      <c r="N117" s="36">
        <v>45799</v>
      </c>
      <c r="O117" s="35">
        <v>21</v>
      </c>
    </row>
    <row r="118" spans="1:15" x14ac:dyDescent="0.35">
      <c r="A118" s="35" t="s">
        <v>3</v>
      </c>
      <c r="B118" s="36">
        <v>45800</v>
      </c>
      <c r="C118" s="37">
        <v>19566</v>
      </c>
      <c r="D118" s="35" t="s">
        <v>201</v>
      </c>
      <c r="E118" s="35" t="s">
        <v>67</v>
      </c>
      <c r="F118" s="35" t="s">
        <v>68</v>
      </c>
      <c r="G118" s="11" t="s">
        <v>210</v>
      </c>
      <c r="H118" s="35" t="s">
        <v>209</v>
      </c>
      <c r="J118" s="35" t="s">
        <v>65</v>
      </c>
      <c r="K118" s="38">
        <v>45800</v>
      </c>
      <c r="L118" s="38">
        <v>45800</v>
      </c>
      <c r="M118" s="35">
        <f t="shared" si="11"/>
        <v>1</v>
      </c>
      <c r="N118" s="36">
        <v>45804</v>
      </c>
      <c r="O118" s="35">
        <v>22</v>
      </c>
    </row>
    <row r="119" spans="1:15" x14ac:dyDescent="0.35">
      <c r="A119" s="35" t="s">
        <v>3</v>
      </c>
      <c r="B119" s="36">
        <v>45810</v>
      </c>
      <c r="C119" s="37">
        <v>19566</v>
      </c>
      <c r="D119" s="35" t="s">
        <v>201</v>
      </c>
      <c r="E119" s="35" t="s">
        <v>67</v>
      </c>
      <c r="F119" s="35" t="s">
        <v>68</v>
      </c>
      <c r="G119" s="11" t="s">
        <v>212</v>
      </c>
      <c r="H119" s="35" t="s">
        <v>211</v>
      </c>
      <c r="J119" s="35" t="s">
        <v>208</v>
      </c>
      <c r="K119" s="38">
        <v>45810</v>
      </c>
      <c r="L119" s="38">
        <v>45810</v>
      </c>
      <c r="M119" s="35">
        <f t="shared" si="11"/>
        <v>1</v>
      </c>
      <c r="N119" s="36">
        <v>45811</v>
      </c>
      <c r="O119" s="35">
        <v>23</v>
      </c>
    </row>
    <row r="120" spans="1:15" x14ac:dyDescent="0.35">
      <c r="A120" s="35" t="s">
        <v>3</v>
      </c>
      <c r="B120" s="36">
        <v>45810</v>
      </c>
      <c r="C120" s="37">
        <v>19566</v>
      </c>
      <c r="D120" s="35" t="s">
        <v>201</v>
      </c>
      <c r="E120" s="35" t="s">
        <v>67</v>
      </c>
      <c r="F120" s="35" t="s">
        <v>68</v>
      </c>
      <c r="G120" s="11" t="s">
        <v>213</v>
      </c>
      <c r="H120" s="35" t="s">
        <v>77</v>
      </c>
      <c r="J120" s="35" t="s">
        <v>79</v>
      </c>
      <c r="K120" s="38">
        <v>45810</v>
      </c>
      <c r="L120" s="38">
        <v>45812</v>
      </c>
      <c r="M120" s="35">
        <f t="shared" si="11"/>
        <v>3</v>
      </c>
      <c r="N120" s="36">
        <v>45813</v>
      </c>
      <c r="O120" s="35">
        <v>23</v>
      </c>
    </row>
    <row r="121" spans="1:15" x14ac:dyDescent="0.35">
      <c r="A121" s="35" t="s">
        <v>3</v>
      </c>
      <c r="B121" s="36">
        <v>45812</v>
      </c>
      <c r="C121" s="37">
        <v>19566</v>
      </c>
      <c r="D121" s="35" t="s">
        <v>201</v>
      </c>
      <c r="E121" s="35" t="s">
        <v>67</v>
      </c>
      <c r="F121" s="35" t="s">
        <v>68</v>
      </c>
      <c r="G121" s="11">
        <v>6</v>
      </c>
      <c r="H121" s="35" t="s">
        <v>214</v>
      </c>
      <c r="J121" s="35" t="s">
        <v>51</v>
      </c>
      <c r="K121" s="38">
        <v>45812</v>
      </c>
      <c r="L121" s="38">
        <v>45814</v>
      </c>
      <c r="M121" s="35">
        <f t="shared" si="11"/>
        <v>3</v>
      </c>
      <c r="N121" s="36">
        <v>45817</v>
      </c>
      <c r="O121" s="35">
        <v>24</v>
      </c>
    </row>
    <row r="122" spans="1:15" x14ac:dyDescent="0.35">
      <c r="A122" s="35" t="s">
        <v>3</v>
      </c>
      <c r="B122" s="36">
        <v>45769</v>
      </c>
      <c r="C122" s="37">
        <v>19567</v>
      </c>
      <c r="D122" s="35" t="s">
        <v>201</v>
      </c>
      <c r="E122" s="35" t="s">
        <v>42</v>
      </c>
      <c r="F122" s="35" t="s">
        <v>283</v>
      </c>
      <c r="G122" s="11" t="s">
        <v>217</v>
      </c>
      <c r="H122" s="35" t="s">
        <v>215</v>
      </c>
      <c r="J122" s="35" t="s">
        <v>70</v>
      </c>
      <c r="K122" s="38">
        <v>45769</v>
      </c>
      <c r="L122" s="38">
        <v>45769</v>
      </c>
      <c r="M122" s="35">
        <f t="shared" si="11"/>
        <v>1</v>
      </c>
      <c r="N122" s="36">
        <v>45770</v>
      </c>
      <c r="O122" s="35">
        <v>17</v>
      </c>
    </row>
    <row r="123" spans="1:15" x14ac:dyDescent="0.35">
      <c r="A123" s="35" t="s">
        <v>3</v>
      </c>
      <c r="B123" s="36">
        <v>45771</v>
      </c>
      <c r="C123" s="37">
        <v>19567</v>
      </c>
      <c r="D123" s="35" t="s">
        <v>201</v>
      </c>
      <c r="E123" s="35" t="s">
        <v>42</v>
      </c>
      <c r="F123" s="35" t="s">
        <v>283</v>
      </c>
      <c r="G123" s="11" t="s">
        <v>219</v>
      </c>
      <c r="H123" s="35" t="s">
        <v>218</v>
      </c>
      <c r="J123" s="35" t="s">
        <v>51</v>
      </c>
      <c r="K123" s="38">
        <v>45771</v>
      </c>
      <c r="L123" s="38">
        <v>45771</v>
      </c>
      <c r="M123" s="35">
        <f t="shared" si="11"/>
        <v>1</v>
      </c>
      <c r="N123" s="36">
        <v>45772</v>
      </c>
      <c r="O123" s="35">
        <v>17</v>
      </c>
    </row>
    <row r="124" spans="1:15" x14ac:dyDescent="0.35">
      <c r="A124" s="35" t="s">
        <v>3</v>
      </c>
      <c r="B124" s="36">
        <v>45771</v>
      </c>
      <c r="C124" s="37">
        <v>19567</v>
      </c>
      <c r="D124" s="35" t="s">
        <v>201</v>
      </c>
      <c r="E124" s="35" t="s">
        <v>42</v>
      </c>
      <c r="F124" s="35" t="s">
        <v>283</v>
      </c>
      <c r="G124" s="11" t="s">
        <v>221</v>
      </c>
      <c r="H124" s="35" t="s">
        <v>220</v>
      </c>
      <c r="J124" s="35" t="s">
        <v>73</v>
      </c>
      <c r="K124" s="38">
        <v>45771</v>
      </c>
      <c r="L124" s="38">
        <v>45786</v>
      </c>
      <c r="M124" s="35">
        <f t="shared" si="11"/>
        <v>12</v>
      </c>
      <c r="N124" s="36">
        <v>45789</v>
      </c>
      <c r="O124" s="35">
        <v>20</v>
      </c>
    </row>
    <row r="125" spans="1:15" x14ac:dyDescent="0.35">
      <c r="A125" s="35" t="s">
        <v>3</v>
      </c>
      <c r="B125" s="36">
        <v>45772</v>
      </c>
      <c r="C125" s="37">
        <v>19567</v>
      </c>
      <c r="D125" s="35" t="s">
        <v>201</v>
      </c>
      <c r="E125" s="35" t="s">
        <v>42</v>
      </c>
      <c r="F125" s="35" t="s">
        <v>283</v>
      </c>
      <c r="G125" s="11">
        <v>2</v>
      </c>
      <c r="H125" s="35" t="s">
        <v>229</v>
      </c>
      <c r="J125" s="35" t="s">
        <v>96</v>
      </c>
      <c r="K125" s="38">
        <v>45772</v>
      </c>
      <c r="L125" s="38">
        <v>45772</v>
      </c>
      <c r="M125" s="35">
        <f t="shared" si="11"/>
        <v>1</v>
      </c>
      <c r="N125" s="36">
        <v>45775</v>
      </c>
      <c r="O125" s="35">
        <v>18</v>
      </c>
    </row>
    <row r="126" spans="1:15" x14ac:dyDescent="0.35">
      <c r="A126" s="35" t="s">
        <v>3</v>
      </c>
      <c r="B126" s="36">
        <v>45775</v>
      </c>
      <c r="C126" s="37">
        <v>19567</v>
      </c>
      <c r="D126" s="35" t="s">
        <v>201</v>
      </c>
      <c r="E126" s="35" t="s">
        <v>42</v>
      </c>
      <c r="F126" s="35" t="s">
        <v>283</v>
      </c>
      <c r="G126" s="11">
        <v>3</v>
      </c>
      <c r="H126" s="35" t="s">
        <v>230</v>
      </c>
      <c r="J126" s="35" t="s">
        <v>51</v>
      </c>
      <c r="K126" s="38">
        <v>45775</v>
      </c>
      <c r="L126" s="38">
        <v>45775</v>
      </c>
      <c r="M126" s="35">
        <f t="shared" si="11"/>
        <v>1</v>
      </c>
      <c r="N126" s="36">
        <v>45776</v>
      </c>
      <c r="O126" s="35">
        <v>18</v>
      </c>
    </row>
    <row r="127" spans="1:15" x14ac:dyDescent="0.35">
      <c r="A127" s="35" t="s">
        <v>3</v>
      </c>
      <c r="B127" s="36">
        <v>45777</v>
      </c>
      <c r="C127" s="37">
        <v>19567</v>
      </c>
      <c r="D127" s="35" t="s">
        <v>201</v>
      </c>
      <c r="E127" s="35" t="s">
        <v>42</v>
      </c>
      <c r="F127" s="35" t="s">
        <v>283</v>
      </c>
      <c r="G127" s="11">
        <v>4</v>
      </c>
      <c r="H127" s="35" t="s">
        <v>231</v>
      </c>
      <c r="J127" s="35" t="s">
        <v>47</v>
      </c>
      <c r="K127" s="38">
        <v>45777</v>
      </c>
      <c r="L127" s="38">
        <v>45777</v>
      </c>
      <c r="M127" s="35">
        <f t="shared" si="11"/>
        <v>1</v>
      </c>
      <c r="N127" s="36">
        <v>45778</v>
      </c>
      <c r="O127" s="35">
        <v>18</v>
      </c>
    </row>
    <row r="128" spans="1:15" x14ac:dyDescent="0.35">
      <c r="A128" s="35" t="s">
        <v>3</v>
      </c>
      <c r="B128" s="36">
        <v>45779</v>
      </c>
      <c r="C128" s="37">
        <v>19567</v>
      </c>
      <c r="D128" s="35" t="s">
        <v>201</v>
      </c>
      <c r="E128" s="35" t="s">
        <v>42</v>
      </c>
      <c r="F128" s="35" t="s">
        <v>283</v>
      </c>
      <c r="G128" s="11" t="s">
        <v>212</v>
      </c>
      <c r="H128" s="35" t="s">
        <v>225</v>
      </c>
      <c r="J128" s="35" t="s">
        <v>65</v>
      </c>
      <c r="K128" s="38">
        <v>45779</v>
      </c>
      <c r="L128" s="38">
        <v>45779</v>
      </c>
      <c r="M128" s="35">
        <f t="shared" si="11"/>
        <v>1</v>
      </c>
      <c r="N128" s="36">
        <v>45783</v>
      </c>
      <c r="O128" s="35">
        <v>19</v>
      </c>
    </row>
    <row r="129" spans="1:15" x14ac:dyDescent="0.35">
      <c r="A129" s="35" t="s">
        <v>3</v>
      </c>
      <c r="B129" s="36">
        <v>45783</v>
      </c>
      <c r="C129" s="37">
        <v>19567</v>
      </c>
      <c r="D129" s="35" t="s">
        <v>201</v>
      </c>
      <c r="E129" s="35" t="s">
        <v>42</v>
      </c>
      <c r="F129" s="35" t="s">
        <v>283</v>
      </c>
      <c r="G129" s="11" t="s">
        <v>213</v>
      </c>
      <c r="H129" s="35" t="s">
        <v>226</v>
      </c>
      <c r="J129" s="35" t="s">
        <v>51</v>
      </c>
      <c r="K129" s="38">
        <v>45783</v>
      </c>
      <c r="L129" s="38">
        <v>45783</v>
      </c>
      <c r="M129" s="35">
        <f t="shared" si="11"/>
        <v>1</v>
      </c>
      <c r="N129" s="36">
        <v>45784</v>
      </c>
      <c r="O129" s="35">
        <v>19</v>
      </c>
    </row>
    <row r="130" spans="1:15" x14ac:dyDescent="0.35">
      <c r="A130" s="35" t="s">
        <v>3</v>
      </c>
      <c r="B130" s="36">
        <v>45785</v>
      </c>
      <c r="C130" s="37">
        <v>19567</v>
      </c>
      <c r="D130" s="35" t="s">
        <v>201</v>
      </c>
      <c r="E130" s="35" t="s">
        <v>42</v>
      </c>
      <c r="F130" s="35" t="s">
        <v>283</v>
      </c>
      <c r="G130" s="11">
        <v>6</v>
      </c>
      <c r="H130" s="35" t="s">
        <v>232</v>
      </c>
      <c r="J130" s="35" t="s">
        <v>70</v>
      </c>
      <c r="K130" s="38">
        <v>45785</v>
      </c>
      <c r="L130" s="38">
        <v>45785</v>
      </c>
      <c r="M130" s="35">
        <f t="shared" si="11"/>
        <v>1</v>
      </c>
      <c r="N130" s="36">
        <v>45786</v>
      </c>
      <c r="O130" s="35">
        <v>19</v>
      </c>
    </row>
    <row r="131" spans="1:15" x14ac:dyDescent="0.35">
      <c r="A131" s="35" t="s">
        <v>3</v>
      </c>
      <c r="B131" s="36">
        <v>45769</v>
      </c>
      <c r="C131" s="37">
        <v>19571</v>
      </c>
      <c r="D131" s="35" t="s">
        <v>201</v>
      </c>
      <c r="E131" s="35" t="s">
        <v>42</v>
      </c>
      <c r="F131" s="35" t="s">
        <v>216</v>
      </c>
      <c r="G131" s="11" t="s">
        <v>217</v>
      </c>
      <c r="H131" s="35" t="s">
        <v>215</v>
      </c>
      <c r="J131" s="35" t="s">
        <v>70</v>
      </c>
      <c r="K131" s="38">
        <v>45769</v>
      </c>
      <c r="L131" s="38">
        <v>45769</v>
      </c>
      <c r="M131" s="35">
        <f t="shared" si="11"/>
        <v>1</v>
      </c>
      <c r="N131" s="36">
        <v>45770</v>
      </c>
      <c r="O131" s="35">
        <v>17</v>
      </c>
    </row>
    <row r="132" spans="1:15" x14ac:dyDescent="0.35">
      <c r="A132" s="35" t="s">
        <v>3</v>
      </c>
      <c r="B132" s="36">
        <v>45771</v>
      </c>
      <c r="C132" s="37">
        <v>19571</v>
      </c>
      <c r="D132" s="35" t="s">
        <v>201</v>
      </c>
      <c r="E132" s="35" t="s">
        <v>42</v>
      </c>
      <c r="F132" s="35" t="s">
        <v>216</v>
      </c>
      <c r="G132" s="11" t="s">
        <v>219</v>
      </c>
      <c r="H132" s="35" t="s">
        <v>218</v>
      </c>
      <c r="J132" s="35" t="s">
        <v>51</v>
      </c>
      <c r="K132" s="38">
        <v>45771</v>
      </c>
      <c r="L132" s="38">
        <v>45771</v>
      </c>
      <c r="M132" s="35">
        <f t="shared" si="11"/>
        <v>1</v>
      </c>
      <c r="N132" s="36">
        <v>45772</v>
      </c>
      <c r="O132" s="35">
        <v>17</v>
      </c>
    </row>
    <row r="133" spans="1:15" x14ac:dyDescent="0.35">
      <c r="A133" s="35" t="s">
        <v>3</v>
      </c>
      <c r="B133" s="36">
        <v>45771</v>
      </c>
      <c r="C133" s="37">
        <v>19571</v>
      </c>
      <c r="D133" s="35" t="s">
        <v>201</v>
      </c>
      <c r="E133" s="35" t="s">
        <v>42</v>
      </c>
      <c r="F133" s="35" t="s">
        <v>216</v>
      </c>
      <c r="G133" s="11" t="s">
        <v>221</v>
      </c>
      <c r="H133" s="35" t="s">
        <v>220</v>
      </c>
      <c r="J133" s="35" t="s">
        <v>73</v>
      </c>
      <c r="K133" s="38">
        <v>45771</v>
      </c>
      <c r="L133" s="38">
        <v>45786</v>
      </c>
      <c r="M133" s="35">
        <f t="shared" si="11"/>
        <v>12</v>
      </c>
      <c r="N133" s="36">
        <v>45789</v>
      </c>
      <c r="O133" s="35">
        <v>20</v>
      </c>
    </row>
    <row r="134" spans="1:15" x14ac:dyDescent="0.35">
      <c r="A134" s="35" t="s">
        <v>3</v>
      </c>
      <c r="B134" s="36">
        <v>45772</v>
      </c>
      <c r="C134" s="37">
        <v>19571</v>
      </c>
      <c r="D134" s="35" t="s">
        <v>201</v>
      </c>
      <c r="E134" s="35" t="s">
        <v>42</v>
      </c>
      <c r="F134" s="35" t="s">
        <v>216</v>
      </c>
      <c r="G134" s="11">
        <v>2</v>
      </c>
      <c r="H134" s="35" t="s">
        <v>222</v>
      </c>
      <c r="J134" s="35" t="s">
        <v>96</v>
      </c>
      <c r="K134" s="38">
        <v>45772</v>
      </c>
      <c r="L134" s="38">
        <v>45772</v>
      </c>
      <c r="M134" s="35">
        <f t="shared" si="11"/>
        <v>1</v>
      </c>
      <c r="N134" s="36">
        <v>45775</v>
      </c>
      <c r="O134" s="35">
        <v>18</v>
      </c>
    </row>
    <row r="135" spans="1:15" x14ac:dyDescent="0.35">
      <c r="A135" s="35" t="s">
        <v>3</v>
      </c>
      <c r="B135" s="36">
        <v>45775</v>
      </c>
      <c r="C135" s="37">
        <v>19571</v>
      </c>
      <c r="D135" s="35" t="s">
        <v>201</v>
      </c>
      <c r="E135" s="35" t="s">
        <v>42</v>
      </c>
      <c r="F135" s="35" t="s">
        <v>216</v>
      </c>
      <c r="G135" s="11">
        <v>3</v>
      </c>
      <c r="H135" s="35" t="s">
        <v>223</v>
      </c>
      <c r="J135" s="35" t="s">
        <v>51</v>
      </c>
      <c r="K135" s="38">
        <v>45775</v>
      </c>
      <c r="L135" s="38">
        <v>45775</v>
      </c>
      <c r="M135" s="35">
        <f t="shared" si="11"/>
        <v>1</v>
      </c>
      <c r="N135" s="36">
        <v>45776</v>
      </c>
      <c r="O135" s="35">
        <v>18</v>
      </c>
    </row>
    <row r="136" spans="1:15" x14ac:dyDescent="0.35">
      <c r="A136" s="35" t="s">
        <v>3</v>
      </c>
      <c r="B136" s="36">
        <v>45777</v>
      </c>
      <c r="C136" s="37">
        <v>19571</v>
      </c>
      <c r="D136" s="35" t="s">
        <v>201</v>
      </c>
      <c r="E136" s="35" t="s">
        <v>42</v>
      </c>
      <c r="F136" s="35" t="s">
        <v>216</v>
      </c>
      <c r="G136" s="11">
        <v>4</v>
      </c>
      <c r="H136" s="35" t="s">
        <v>224</v>
      </c>
      <c r="J136" s="35" t="s">
        <v>47</v>
      </c>
      <c r="K136" s="38">
        <v>45777</v>
      </c>
      <c r="L136" s="38">
        <v>45777</v>
      </c>
      <c r="M136" s="35">
        <f t="shared" si="11"/>
        <v>1</v>
      </c>
      <c r="N136" s="36">
        <v>45778</v>
      </c>
      <c r="O136" s="35">
        <v>18</v>
      </c>
    </row>
    <row r="137" spans="1:15" x14ac:dyDescent="0.35">
      <c r="A137" s="35" t="s">
        <v>3</v>
      </c>
      <c r="B137" s="36">
        <v>45779</v>
      </c>
      <c r="C137" s="37">
        <v>19571</v>
      </c>
      <c r="D137" s="35" t="s">
        <v>201</v>
      </c>
      <c r="E137" s="35" t="s">
        <v>42</v>
      </c>
      <c r="F137" s="35" t="s">
        <v>216</v>
      </c>
      <c r="G137" s="11" t="s">
        <v>212</v>
      </c>
      <c r="H137" s="35" t="s">
        <v>225</v>
      </c>
      <c r="J137" s="35" t="s">
        <v>65</v>
      </c>
      <c r="K137" s="38">
        <v>45779</v>
      </c>
      <c r="L137" s="38">
        <v>45779</v>
      </c>
      <c r="M137" s="35">
        <f t="shared" si="11"/>
        <v>1</v>
      </c>
      <c r="N137" s="36">
        <v>45783</v>
      </c>
      <c r="O137" s="35">
        <v>19</v>
      </c>
    </row>
    <row r="138" spans="1:15" x14ac:dyDescent="0.35">
      <c r="A138" s="35" t="s">
        <v>3</v>
      </c>
      <c r="B138" s="36">
        <v>45783</v>
      </c>
      <c r="C138" s="37">
        <v>19571</v>
      </c>
      <c r="D138" s="35" t="s">
        <v>201</v>
      </c>
      <c r="E138" s="35" t="s">
        <v>42</v>
      </c>
      <c r="F138" s="35" t="s">
        <v>216</v>
      </c>
      <c r="G138" s="11" t="s">
        <v>213</v>
      </c>
      <c r="H138" s="35" t="s">
        <v>226</v>
      </c>
      <c r="J138" s="35" t="s">
        <v>51</v>
      </c>
      <c r="K138" s="38">
        <v>45783</v>
      </c>
      <c r="L138" s="38">
        <v>45783</v>
      </c>
      <c r="M138" s="35">
        <f t="shared" si="11"/>
        <v>1</v>
      </c>
      <c r="N138" s="36">
        <v>45784</v>
      </c>
      <c r="O138" s="35">
        <v>19</v>
      </c>
    </row>
    <row r="139" spans="1:15" x14ac:dyDescent="0.35">
      <c r="A139" s="35" t="s">
        <v>3</v>
      </c>
      <c r="B139" s="36">
        <v>45785</v>
      </c>
      <c r="C139" s="37">
        <v>19571</v>
      </c>
      <c r="D139" s="35" t="s">
        <v>201</v>
      </c>
      <c r="E139" s="35" t="s">
        <v>42</v>
      </c>
      <c r="F139" s="35" t="s">
        <v>216</v>
      </c>
      <c r="G139" s="11">
        <v>6</v>
      </c>
      <c r="H139" s="35" t="s">
        <v>227</v>
      </c>
      <c r="J139" s="35" t="s">
        <v>70</v>
      </c>
      <c r="K139" s="38">
        <v>45785</v>
      </c>
      <c r="L139" s="38">
        <v>45785</v>
      </c>
      <c r="M139" s="35">
        <f t="shared" si="11"/>
        <v>1</v>
      </c>
      <c r="N139" s="36">
        <v>45786</v>
      </c>
      <c r="O139" s="35">
        <v>19</v>
      </c>
    </row>
    <row r="140" spans="1:15" x14ac:dyDescent="0.35">
      <c r="A140" s="35" t="s">
        <v>3</v>
      </c>
      <c r="B140" s="36">
        <v>45820</v>
      </c>
      <c r="C140" s="37">
        <v>19582</v>
      </c>
      <c r="D140" s="35" t="s">
        <v>233</v>
      </c>
      <c r="E140" s="35" t="s">
        <v>67</v>
      </c>
      <c r="F140" s="35" t="s">
        <v>247</v>
      </c>
      <c r="G140" s="11" t="s">
        <v>44</v>
      </c>
      <c r="H140" s="35" t="s">
        <v>267</v>
      </c>
      <c r="I140" s="35" t="s">
        <v>243</v>
      </c>
      <c r="J140" s="35" t="s">
        <v>47</v>
      </c>
      <c r="K140" s="38">
        <v>45820</v>
      </c>
      <c r="L140" s="38">
        <v>45820</v>
      </c>
      <c r="M140" s="35">
        <f t="shared" si="11"/>
        <v>1</v>
      </c>
      <c r="N140" s="36">
        <f t="shared" ref="N140:N146" si="12">IF(F140="", "", IF(F140&lt;&gt;"Employer Set Project", K140, IF(L140="", "", WORKDAY(L140, 1))))</f>
        <v>45820</v>
      </c>
      <c r="O140" s="35">
        <f t="shared" ref="O140:O146" si="13">IF(ISBLANK(B140), "", WEEKNUM(B140, 2))</f>
        <v>24</v>
      </c>
    </row>
    <row r="141" spans="1:15" x14ac:dyDescent="0.35">
      <c r="A141" s="35" t="s">
        <v>3</v>
      </c>
      <c r="B141" s="36">
        <v>45784</v>
      </c>
      <c r="C141" s="37">
        <v>19583</v>
      </c>
      <c r="D141" s="35" t="s">
        <v>233</v>
      </c>
      <c r="E141" s="35" t="s">
        <v>67</v>
      </c>
      <c r="F141" s="35" t="s">
        <v>68</v>
      </c>
      <c r="G141" s="11" t="s">
        <v>87</v>
      </c>
      <c r="H141" s="35" t="s">
        <v>268</v>
      </c>
      <c r="J141" s="35" t="s">
        <v>234</v>
      </c>
      <c r="K141" s="38">
        <v>45784</v>
      </c>
      <c r="L141" s="38">
        <v>45800</v>
      </c>
      <c r="M141" s="35">
        <f t="shared" si="11"/>
        <v>13</v>
      </c>
      <c r="N141" s="36">
        <v>45804</v>
      </c>
      <c r="O141" s="35">
        <v>22</v>
      </c>
    </row>
    <row r="142" spans="1:15" x14ac:dyDescent="0.35">
      <c r="C142" s="37" t="str" cm="1">
        <f t="array" ref="C142">IF(AND('All Papers'!D142&lt;&gt;"", 'All Papers'!E142&lt;&gt;"", 'All Papers'!F142&lt;&gt;"", 'All Papers'!G142&lt;&gt;""),
    IF(NOT(LEFT('All Papers'!F142,5)="Paper"),
        INDEX('Tasks Alphabetical'!B:B, MATCH(1,
        ('Tasks Alphabetical'!A:A='All Papers'!D142) *
        ('Tasks Alphabetical'!D:D='All Papers'!E142) *
        ('Tasks Alphabetical'!E:E='All Papers'!F142) *
        ('Tasks Alphabetical'!F:F='All Papers'!G142), 0)),
        IF(LEFT('All Papers'!F142,5)="Paper",
            INDEX('Exams Alphabetical'!B:B, MATCH(1,
            ('Exams Alphabetical'!A:A='All Papers'!D142) *
            ('Exams Alphabetical'!E:E='All Papers'!F142), 0)),
    "")),
"")</f>
        <v/>
      </c>
      <c r="H142" s="35" t="str" cm="1">
        <f t="array" ref="H142">IF(AND('All Papers'!D142&lt;&gt;"", 'All Papers'!E142&lt;&gt;"", 'All Papers'!F142&lt;&gt;"", 'All Papers'!G142&lt;&gt;""),
    IF(NOT(LEFT('All Papers'!F142,5)="Paper"),
        INDEX('Tasks Alphabetical'!C:C, MATCH(1,
        ('Tasks Alphabetical'!A:A='All Papers'!D142) *
        ('Tasks Alphabetical'!D:D='All Papers'!E142) *
        ('Tasks Alphabetical'!E:E='All Papers'!F142) *
        ('Tasks Alphabetical'!F:F='All Papers'!G142), 0)),
        IF(LEFT('All Papers'!F142,5)="Paper",
            INDEX('Exams Alphabetical'!C:C, MATCH(1,
            ('Exams Alphabetical'!A:A='All Papers'!D142) *
            ('Exams Alphabetical'!E:E='All Papers'!F142), 0)),
    "")),
"")</f>
        <v/>
      </c>
      <c r="M142" s="35" t="str">
        <f t="shared" si="11"/>
        <v/>
      </c>
      <c r="N142" s="36" t="str">
        <f t="shared" si="12"/>
        <v/>
      </c>
      <c r="O142" s="35" t="str">
        <f t="shared" si="13"/>
        <v/>
      </c>
    </row>
    <row r="143" spans="1:15" x14ac:dyDescent="0.35">
      <c r="C143" s="37" t="str" cm="1">
        <f t="array" ref="C143">IF(AND('All Papers'!D143&lt;&gt;"", 'All Papers'!E143&lt;&gt;"", 'All Papers'!F143&lt;&gt;"", 'All Papers'!G143&lt;&gt;""),
    IF(NOT(LEFT('All Papers'!F143,5)="Paper"),
        INDEX('Tasks Alphabetical'!B:B, MATCH(1,
        ('Tasks Alphabetical'!A:A='All Papers'!D143) *
        ('Tasks Alphabetical'!D:D='All Papers'!E143) *
        ('Tasks Alphabetical'!E:E='All Papers'!F143) *
        ('Tasks Alphabetical'!F:F='All Papers'!G143), 0)),
        IF(LEFT('All Papers'!F143,5)="Paper",
            INDEX('Exams Alphabetical'!B:B, MATCH(1,
            ('Exams Alphabetical'!A:A='All Papers'!D143) *
            ('Exams Alphabetical'!E:E='All Papers'!F143), 0)),
    "")),
"")</f>
        <v/>
      </c>
      <c r="H143" s="35" t="str" cm="1">
        <f t="array" ref="H143">IF(AND('All Papers'!D143&lt;&gt;"", 'All Papers'!E143&lt;&gt;"", 'All Papers'!F143&lt;&gt;"", 'All Papers'!G143&lt;&gt;""),
    IF(NOT(LEFT('All Papers'!F143,5)="Paper"),
        INDEX('Tasks Alphabetical'!C:C, MATCH(1,
        ('Tasks Alphabetical'!A:A='All Papers'!D143) *
        ('Tasks Alphabetical'!D:D='All Papers'!E143) *
        ('Tasks Alphabetical'!E:E='All Papers'!F143) *
        ('Tasks Alphabetical'!F:F='All Papers'!G143), 0)),
        IF(LEFT('All Papers'!F143,5)="Paper",
            INDEX('Exams Alphabetical'!C:C, MATCH(1,
            ('Exams Alphabetical'!A:A='All Papers'!D143) *
            ('Exams Alphabetical'!E:E='All Papers'!F143), 0)),
    "")),
"")</f>
        <v/>
      </c>
      <c r="M143" s="35" t="str">
        <f t="shared" si="11"/>
        <v/>
      </c>
      <c r="N143" s="36" t="str">
        <f t="shared" si="12"/>
        <v/>
      </c>
      <c r="O143" s="35" t="str">
        <f t="shared" si="13"/>
        <v/>
      </c>
    </row>
    <row r="144" spans="1:15" x14ac:dyDescent="0.35">
      <c r="C144" s="37" t="str" cm="1">
        <f t="array" ref="C144">IF(AND('All Papers'!D144&lt;&gt;"", 'All Papers'!E144&lt;&gt;"", 'All Papers'!F144&lt;&gt;"", 'All Papers'!G144&lt;&gt;""),
    IF(NOT(LEFT('All Papers'!F144,5)="Paper"),
        INDEX('Tasks Alphabetical'!B:B, MATCH(1,
        ('Tasks Alphabetical'!A:A='All Papers'!D144) *
        ('Tasks Alphabetical'!D:D='All Papers'!E144) *
        ('Tasks Alphabetical'!E:E='All Papers'!F144) *
        ('Tasks Alphabetical'!F:F='All Papers'!G144), 0)),
        IF(LEFT('All Papers'!F144,5)="Paper",
            INDEX('Exams Alphabetical'!B:B, MATCH(1,
            ('Exams Alphabetical'!A:A='All Papers'!D144) *
            ('Exams Alphabetical'!E:E='All Papers'!F144), 0)),
    "")),
"")</f>
        <v/>
      </c>
      <c r="H144" s="35" t="str" cm="1">
        <f t="array" ref="H144">IF(AND('All Papers'!D144&lt;&gt;"", 'All Papers'!E144&lt;&gt;"", 'All Papers'!F144&lt;&gt;"", 'All Papers'!G144&lt;&gt;""),
    IF(NOT(LEFT('All Papers'!F144,5)="Paper"),
        INDEX('Tasks Alphabetical'!C:C, MATCH(1,
        ('Tasks Alphabetical'!A:A='All Papers'!D144) *
        ('Tasks Alphabetical'!D:D='All Papers'!E144) *
        ('Tasks Alphabetical'!E:E='All Papers'!F144) *
        ('Tasks Alphabetical'!F:F='All Papers'!G144), 0)),
        IF(LEFT('All Papers'!F144,5)="Paper",
            INDEX('Exams Alphabetical'!C:C, MATCH(1,
            ('Exams Alphabetical'!A:A='All Papers'!D144) *
            ('Exams Alphabetical'!E:E='All Papers'!F144), 0)),
    "")),
"")</f>
        <v/>
      </c>
      <c r="M144" s="35" t="str">
        <f t="shared" si="11"/>
        <v/>
      </c>
      <c r="N144" s="36" t="str">
        <f t="shared" si="12"/>
        <v/>
      </c>
      <c r="O144" s="35" t="str">
        <f t="shared" si="13"/>
        <v/>
      </c>
    </row>
    <row r="145" spans="3:15" x14ac:dyDescent="0.35">
      <c r="C145" s="37" t="str" cm="1">
        <f t="array" ref="C145">IF(AND('All Papers'!D145&lt;&gt;"", 'All Papers'!E145&lt;&gt;"", 'All Papers'!F145&lt;&gt;"", 'All Papers'!G145&lt;&gt;""),
    IF(NOT(LEFT('All Papers'!F145,5)="Paper"),
        INDEX('Tasks Alphabetical'!B:B, MATCH(1,
        ('Tasks Alphabetical'!A:A='All Papers'!D145) *
        ('Tasks Alphabetical'!D:D='All Papers'!E145) *
        ('Tasks Alphabetical'!E:E='All Papers'!F145) *
        ('Tasks Alphabetical'!F:F='All Papers'!G145), 0)),
        IF(LEFT('All Papers'!F145,5)="Paper",
            INDEX('Exams Alphabetical'!B:B, MATCH(1,
            ('Exams Alphabetical'!A:A='All Papers'!D145) *
            ('Exams Alphabetical'!E:E='All Papers'!F145), 0)),
    "")),
"")</f>
        <v/>
      </c>
      <c r="H145" s="35" t="str" cm="1">
        <f t="array" ref="H145">IF(AND('All Papers'!D145&lt;&gt;"", 'All Papers'!E145&lt;&gt;"", 'All Papers'!F145&lt;&gt;"", 'All Papers'!G145&lt;&gt;""),
    IF(NOT(LEFT('All Papers'!F145,5)="Paper"),
        INDEX('Tasks Alphabetical'!C:C, MATCH(1,
        ('Tasks Alphabetical'!A:A='All Papers'!D145) *
        ('Tasks Alphabetical'!D:D='All Papers'!E145) *
        ('Tasks Alphabetical'!E:E='All Papers'!F145) *
        ('Tasks Alphabetical'!F:F='All Papers'!G145), 0)),
        IF(LEFT('All Papers'!F145,5)="Paper",
            INDEX('Exams Alphabetical'!C:C, MATCH(1,
            ('Exams Alphabetical'!A:A='All Papers'!D145) *
            ('Exams Alphabetical'!E:E='All Papers'!F145), 0)),
    "")),
"")</f>
        <v/>
      </c>
      <c r="M145" s="35" t="str">
        <f t="shared" si="11"/>
        <v/>
      </c>
      <c r="N145" s="36" t="str">
        <f t="shared" si="12"/>
        <v/>
      </c>
      <c r="O145" s="35" t="str">
        <f t="shared" si="13"/>
        <v/>
      </c>
    </row>
    <row r="146" spans="3:15" x14ac:dyDescent="0.35">
      <c r="C146" s="37" t="str" cm="1">
        <f t="array" ref="C146">IF(AND('All Papers'!D146&lt;&gt;"", 'All Papers'!E146&lt;&gt;"", 'All Papers'!F146&lt;&gt;"", 'All Papers'!G146&lt;&gt;""),
    IF(NOT(LEFT('All Papers'!F146,5)="Paper"),
        INDEX('Tasks Alphabetical'!B:B, MATCH(1,
        ('Tasks Alphabetical'!A:A='All Papers'!D146) *
        ('Tasks Alphabetical'!D:D='All Papers'!E146) *
        ('Tasks Alphabetical'!E:E='All Papers'!F146) *
        ('Tasks Alphabetical'!F:F='All Papers'!G146), 0)),
        IF(LEFT('All Papers'!F146,5)="Paper",
            INDEX('Exams Alphabetical'!B:B, MATCH(1,
            ('Exams Alphabetical'!A:A='All Papers'!D146) *
            ('Exams Alphabetical'!E:E='All Papers'!F146), 0)),
    "")),
"")</f>
        <v/>
      </c>
      <c r="H146" s="35" t="str" cm="1">
        <f t="array" ref="H146">IF(AND('All Papers'!D146&lt;&gt;"", 'All Papers'!E146&lt;&gt;"", 'All Papers'!F146&lt;&gt;"", 'All Papers'!G146&lt;&gt;""),
    IF(NOT(LEFT('All Papers'!F146,5)="Paper"),
        INDEX('Tasks Alphabetical'!C:C, MATCH(1,
        ('Tasks Alphabetical'!A:A='All Papers'!D146) *
        ('Tasks Alphabetical'!D:D='All Papers'!E146) *
        ('Tasks Alphabetical'!E:E='All Papers'!F146) *
        ('Tasks Alphabetical'!F:F='All Papers'!G146), 0)),
        IF(LEFT('All Papers'!F146,5)="Paper",
            INDEX('Exams Alphabetical'!C:C, MATCH(1,
            ('Exams Alphabetical'!A:A='All Papers'!D146) *
            ('Exams Alphabetical'!E:E='All Papers'!F146), 0)),
    "")),
"")</f>
        <v/>
      </c>
      <c r="M146" s="35" t="str">
        <f t="shared" si="11"/>
        <v/>
      </c>
      <c r="N146" s="36" t="str">
        <f t="shared" si="12"/>
        <v/>
      </c>
      <c r="O146" s="35" t="str">
        <f t="shared" si="13"/>
        <v/>
      </c>
    </row>
    <row r="147" spans="3:15" x14ac:dyDescent="0.35">
      <c r="C147" s="37" t="str" cm="1">
        <f t="array" ref="C147">IF(AND('All Papers'!D147&lt;&gt;"", 'All Papers'!E147&lt;&gt;"", 'All Papers'!F147&lt;&gt;"", 'All Papers'!G147&lt;&gt;""),
    IF(NOT(LEFT('All Papers'!F147,5)="Paper"),
        INDEX('Tasks Alphabetical'!B:B, MATCH(1,
        ('Tasks Alphabetical'!A:A='All Papers'!D147) *
        ('Tasks Alphabetical'!D:D='All Papers'!E147) *
        ('Tasks Alphabetical'!E:E='All Papers'!F147) *
        ('Tasks Alphabetical'!F:F='All Papers'!G147), 0)),
        IF(LEFT('All Papers'!F147,5)="Paper",
            INDEX('Exams Alphabetical'!B:B, MATCH(1,
            ('Exams Alphabetical'!A:A='All Papers'!D147) *
            ('Exams Alphabetical'!E:E='All Papers'!F147), 0)),
    "")),
"")</f>
        <v/>
      </c>
      <c r="H147" s="35" t="str" cm="1">
        <f t="array" ref="H147">IF(AND('All Papers'!D147&lt;&gt;"", 'All Papers'!E147&lt;&gt;"", 'All Papers'!F147&lt;&gt;"", 'All Papers'!G147&lt;&gt;""),
    IF(NOT(LEFT('All Papers'!F147,5)="Paper"),
        INDEX('Tasks Alphabetical'!C:C, MATCH(1,
        ('Tasks Alphabetical'!A:A='All Papers'!D147) *
        ('Tasks Alphabetical'!D:D='All Papers'!E147) *
        ('Tasks Alphabetical'!E:E='All Papers'!F147) *
        ('Tasks Alphabetical'!F:F='All Papers'!G147), 0)),
        IF(LEFT('All Papers'!F147,5)="Paper",
            INDEX('Exams Alphabetical'!C:C, MATCH(1,
            ('Exams Alphabetical'!A:A='All Papers'!D147) *
            ('Exams Alphabetical'!E:E='All Papers'!F147), 0)),
    "")),
"")</f>
        <v/>
      </c>
      <c r="M147" s="35" t="str">
        <f t="shared" ref="M147:M178" si="14">IF(NETWORKDAYS(K147,L147)=0,"",NETWORKDAYS(K147,L147))</f>
        <v/>
      </c>
      <c r="N147" s="36" t="str">
        <f t="shared" ref="N147:N178" si="15">IF(F147="", "", IF(F147&lt;&gt;"Employer Set Project", K147, IF(L147="", "", WORKDAY(L147, 1))))</f>
        <v/>
      </c>
      <c r="O147" s="35" t="str">
        <f t="shared" ref="O147:O178" si="16">IF(ISBLANK(B147), "", WEEKNUM(B147, 2))</f>
        <v/>
      </c>
    </row>
    <row r="148" spans="3:15" x14ac:dyDescent="0.35">
      <c r="C148" s="37" t="str" cm="1">
        <f t="array" ref="C148">IF(AND('All Papers'!D148&lt;&gt;"", 'All Papers'!E148&lt;&gt;"", 'All Papers'!F148&lt;&gt;"", 'All Papers'!G148&lt;&gt;""),
    IF(NOT(LEFT('All Papers'!F148,5)="Paper"),
        INDEX('Tasks Alphabetical'!B:B, MATCH(1,
        ('Tasks Alphabetical'!A:A='All Papers'!D148) *
        ('Tasks Alphabetical'!D:D='All Papers'!E148) *
        ('Tasks Alphabetical'!E:E='All Papers'!F148) *
        ('Tasks Alphabetical'!F:F='All Papers'!G148), 0)),
        IF(LEFT('All Papers'!F148,5)="Paper",
            INDEX('Exams Alphabetical'!B:B, MATCH(1,
            ('Exams Alphabetical'!A:A='All Papers'!D148) *
            ('Exams Alphabetical'!E:E='All Papers'!F148), 0)),
    "")),
"")</f>
        <v/>
      </c>
      <c r="H148" s="35" t="str" cm="1">
        <f t="array" ref="H148">IF(AND('All Papers'!D148&lt;&gt;"", 'All Papers'!E148&lt;&gt;"", 'All Papers'!F148&lt;&gt;"", 'All Papers'!G148&lt;&gt;""),
    IF(NOT(LEFT('All Papers'!F148,5)="Paper"),
        INDEX('Tasks Alphabetical'!C:C, MATCH(1,
        ('Tasks Alphabetical'!A:A='All Papers'!D148) *
        ('Tasks Alphabetical'!D:D='All Papers'!E148) *
        ('Tasks Alphabetical'!E:E='All Papers'!F148) *
        ('Tasks Alphabetical'!F:F='All Papers'!G148), 0)),
        IF(LEFT('All Papers'!F148,5)="Paper",
            INDEX('Exams Alphabetical'!C:C, MATCH(1,
            ('Exams Alphabetical'!A:A='All Papers'!D148) *
            ('Exams Alphabetical'!E:E='All Papers'!F148), 0)),
    "")),
"")</f>
        <v/>
      </c>
      <c r="M148" s="35" t="str">
        <f t="shared" si="14"/>
        <v/>
      </c>
      <c r="N148" s="36" t="str">
        <f t="shared" si="15"/>
        <v/>
      </c>
      <c r="O148" s="35" t="str">
        <f t="shared" si="16"/>
        <v/>
      </c>
    </row>
    <row r="149" spans="3:15" x14ac:dyDescent="0.35">
      <c r="C149" s="37" t="str" cm="1">
        <f t="array" ref="C149">IF(AND('All Papers'!D149&lt;&gt;"", 'All Papers'!E149&lt;&gt;"", 'All Papers'!F149&lt;&gt;"", 'All Papers'!G149&lt;&gt;""),
    IF(NOT(LEFT('All Papers'!F149,5)="Paper"),
        INDEX('Tasks Alphabetical'!B:B, MATCH(1,
        ('Tasks Alphabetical'!A:A='All Papers'!D149) *
        ('Tasks Alphabetical'!D:D='All Papers'!E149) *
        ('Tasks Alphabetical'!E:E='All Papers'!F149) *
        ('Tasks Alphabetical'!F:F='All Papers'!G149), 0)),
        IF(LEFT('All Papers'!F149,5)="Paper",
            INDEX('Exams Alphabetical'!B:B, MATCH(1,
            ('Exams Alphabetical'!A:A='All Papers'!D149) *
            ('Exams Alphabetical'!E:E='All Papers'!F149), 0)),
    "")),
"")</f>
        <v/>
      </c>
      <c r="H149" s="35" t="str" cm="1">
        <f t="array" ref="H149">IF(AND('All Papers'!D149&lt;&gt;"", 'All Papers'!E149&lt;&gt;"", 'All Papers'!F149&lt;&gt;"", 'All Papers'!G149&lt;&gt;""),
    IF(NOT(LEFT('All Papers'!F149,5)="Paper"),
        INDEX('Tasks Alphabetical'!C:C, MATCH(1,
        ('Tasks Alphabetical'!A:A='All Papers'!D149) *
        ('Tasks Alphabetical'!D:D='All Papers'!E149) *
        ('Tasks Alphabetical'!E:E='All Papers'!F149) *
        ('Tasks Alphabetical'!F:F='All Papers'!G149), 0)),
        IF(LEFT('All Papers'!F149,5)="Paper",
            INDEX('Exams Alphabetical'!C:C, MATCH(1,
            ('Exams Alphabetical'!A:A='All Papers'!D149) *
            ('Exams Alphabetical'!E:E='All Papers'!F149), 0)),
    "")),
"")</f>
        <v/>
      </c>
      <c r="M149" s="35" t="str">
        <f t="shared" si="14"/>
        <v/>
      </c>
      <c r="N149" s="36" t="str">
        <f t="shared" si="15"/>
        <v/>
      </c>
      <c r="O149" s="35" t="str">
        <f t="shared" si="16"/>
        <v/>
      </c>
    </row>
    <row r="150" spans="3:15" x14ac:dyDescent="0.35">
      <c r="C150" s="37" t="str" cm="1">
        <f t="array" ref="C150">IF(AND('All Papers'!D150&lt;&gt;"", 'All Papers'!E150&lt;&gt;"", 'All Papers'!F150&lt;&gt;"", 'All Papers'!G150&lt;&gt;""),
    IF(NOT(LEFT('All Papers'!F150,5)="Paper"),
        INDEX('Tasks Alphabetical'!B:B, MATCH(1,
        ('Tasks Alphabetical'!A:A='All Papers'!D150) *
        ('Tasks Alphabetical'!D:D='All Papers'!E150) *
        ('Tasks Alphabetical'!E:E='All Papers'!F150) *
        ('Tasks Alphabetical'!F:F='All Papers'!G150), 0)),
        IF(LEFT('All Papers'!F150,5)="Paper",
            INDEX('Exams Alphabetical'!B:B, MATCH(1,
            ('Exams Alphabetical'!A:A='All Papers'!D150) *
            ('Exams Alphabetical'!E:E='All Papers'!F150), 0)),
    "")),
"")</f>
        <v/>
      </c>
      <c r="H150" s="35" t="str" cm="1">
        <f t="array" ref="H150">IF(AND('All Papers'!D150&lt;&gt;"", 'All Papers'!E150&lt;&gt;"", 'All Papers'!F150&lt;&gt;"", 'All Papers'!G150&lt;&gt;""),
    IF(NOT(LEFT('All Papers'!F150,5)="Paper"),
        INDEX('Tasks Alphabetical'!C:C, MATCH(1,
        ('Tasks Alphabetical'!A:A='All Papers'!D150) *
        ('Tasks Alphabetical'!D:D='All Papers'!E150) *
        ('Tasks Alphabetical'!E:E='All Papers'!F150) *
        ('Tasks Alphabetical'!F:F='All Papers'!G150), 0)),
        IF(LEFT('All Papers'!F150,5)="Paper",
            INDEX('Exams Alphabetical'!C:C, MATCH(1,
            ('Exams Alphabetical'!A:A='All Papers'!D150) *
            ('Exams Alphabetical'!E:E='All Papers'!F150), 0)),
    "")),
"")</f>
        <v/>
      </c>
      <c r="M150" s="35" t="str">
        <f t="shared" si="14"/>
        <v/>
      </c>
      <c r="N150" s="36" t="str">
        <f t="shared" si="15"/>
        <v/>
      </c>
      <c r="O150" s="35" t="str">
        <f t="shared" si="16"/>
        <v/>
      </c>
    </row>
    <row r="151" spans="3:15" x14ac:dyDescent="0.35">
      <c r="C151" s="37" t="str" cm="1">
        <f t="array" ref="C151">IF(AND('All Papers'!D151&lt;&gt;"", 'All Papers'!E151&lt;&gt;"", 'All Papers'!F151&lt;&gt;"", 'All Papers'!G151&lt;&gt;""),
    IF(NOT(LEFT('All Papers'!F151,5)="Paper"),
        INDEX('Tasks Alphabetical'!B:B, MATCH(1,
        ('Tasks Alphabetical'!A:A='All Papers'!D151) *
        ('Tasks Alphabetical'!D:D='All Papers'!E151) *
        ('Tasks Alphabetical'!E:E='All Papers'!F151) *
        ('Tasks Alphabetical'!F:F='All Papers'!G151), 0)),
        IF(LEFT('All Papers'!F151,5)="Paper",
            INDEX('Exams Alphabetical'!B:B, MATCH(1,
            ('Exams Alphabetical'!A:A='All Papers'!D151) *
            ('Exams Alphabetical'!E:E='All Papers'!F151), 0)),
    "")),
"")</f>
        <v/>
      </c>
      <c r="H151" s="35" t="str" cm="1">
        <f t="array" ref="H151">IF(AND('All Papers'!D151&lt;&gt;"", 'All Papers'!E151&lt;&gt;"", 'All Papers'!F151&lt;&gt;"", 'All Papers'!G151&lt;&gt;""),
    IF(NOT(LEFT('All Papers'!F151,5)="Paper"),
        INDEX('Tasks Alphabetical'!C:C, MATCH(1,
        ('Tasks Alphabetical'!A:A='All Papers'!D151) *
        ('Tasks Alphabetical'!D:D='All Papers'!E151) *
        ('Tasks Alphabetical'!E:E='All Papers'!F151) *
        ('Tasks Alphabetical'!F:F='All Papers'!G151), 0)),
        IF(LEFT('All Papers'!F151,5)="Paper",
            INDEX('Exams Alphabetical'!C:C, MATCH(1,
            ('Exams Alphabetical'!A:A='All Papers'!D151) *
            ('Exams Alphabetical'!E:E='All Papers'!F151), 0)),
    "")),
"")</f>
        <v/>
      </c>
      <c r="M151" s="35" t="str">
        <f t="shared" si="14"/>
        <v/>
      </c>
      <c r="N151" s="36" t="str">
        <f t="shared" si="15"/>
        <v/>
      </c>
      <c r="O151" s="35" t="str">
        <f t="shared" si="16"/>
        <v/>
      </c>
    </row>
    <row r="152" spans="3:15" x14ac:dyDescent="0.35">
      <c r="C152" s="37" t="str" cm="1">
        <f t="array" ref="C152">IF(AND('All Papers'!D152&lt;&gt;"", 'All Papers'!E152&lt;&gt;"", 'All Papers'!F152&lt;&gt;"", 'All Papers'!G152&lt;&gt;""),
    IF(NOT(LEFT('All Papers'!F152,5)="Paper"),
        INDEX('Tasks Alphabetical'!B:B, MATCH(1,
        ('Tasks Alphabetical'!A:A='All Papers'!D152) *
        ('Tasks Alphabetical'!D:D='All Papers'!E152) *
        ('Tasks Alphabetical'!E:E='All Papers'!F152) *
        ('Tasks Alphabetical'!F:F='All Papers'!G152), 0)),
        IF(LEFT('All Papers'!F152,5)="Paper",
            INDEX('Exams Alphabetical'!B:B, MATCH(1,
            ('Exams Alphabetical'!A:A='All Papers'!D152) *
            ('Exams Alphabetical'!E:E='All Papers'!F152), 0)),
    "")),
"")</f>
        <v/>
      </c>
      <c r="H152" s="35" t="str" cm="1">
        <f t="array" ref="H152">IF(AND('All Papers'!D152&lt;&gt;"", 'All Papers'!E152&lt;&gt;"", 'All Papers'!F152&lt;&gt;"", 'All Papers'!G152&lt;&gt;""),
    IF(NOT(LEFT('All Papers'!F152,5)="Paper"),
        INDEX('Tasks Alphabetical'!C:C, MATCH(1,
        ('Tasks Alphabetical'!A:A='All Papers'!D152) *
        ('Tasks Alphabetical'!D:D='All Papers'!E152) *
        ('Tasks Alphabetical'!E:E='All Papers'!F152) *
        ('Tasks Alphabetical'!F:F='All Papers'!G152), 0)),
        IF(LEFT('All Papers'!F152,5)="Paper",
            INDEX('Exams Alphabetical'!C:C, MATCH(1,
            ('Exams Alphabetical'!A:A='All Papers'!D152) *
            ('Exams Alphabetical'!E:E='All Papers'!F152), 0)),
    "")),
"")</f>
        <v/>
      </c>
      <c r="M152" s="35" t="str">
        <f t="shared" si="14"/>
        <v/>
      </c>
      <c r="N152" s="36" t="str">
        <f t="shared" si="15"/>
        <v/>
      </c>
      <c r="O152" s="35" t="str">
        <f t="shared" si="16"/>
        <v/>
      </c>
    </row>
    <row r="153" spans="3:15" x14ac:dyDescent="0.35">
      <c r="C153" s="37" t="str" cm="1">
        <f t="array" ref="C153">IF(AND('All Papers'!D153&lt;&gt;"", 'All Papers'!E153&lt;&gt;"", 'All Papers'!F153&lt;&gt;"", 'All Papers'!G153&lt;&gt;""),
    IF(NOT(LEFT('All Papers'!F153,5)="Paper"),
        INDEX('Tasks Alphabetical'!B:B, MATCH(1,
        ('Tasks Alphabetical'!A:A='All Papers'!D153) *
        ('Tasks Alphabetical'!D:D='All Papers'!E153) *
        ('Tasks Alphabetical'!E:E='All Papers'!F153) *
        ('Tasks Alphabetical'!F:F='All Papers'!G153), 0)),
        IF(LEFT('All Papers'!F153,5)="Paper",
            INDEX('Exams Alphabetical'!B:B, MATCH(1,
            ('Exams Alphabetical'!A:A='All Papers'!D153) *
            ('Exams Alphabetical'!E:E='All Papers'!F153), 0)),
    "")),
"")</f>
        <v/>
      </c>
      <c r="H153" s="35" t="str" cm="1">
        <f t="array" ref="H153">IF(AND('All Papers'!D153&lt;&gt;"", 'All Papers'!E153&lt;&gt;"", 'All Papers'!F153&lt;&gt;"", 'All Papers'!G153&lt;&gt;""),
    IF(NOT(LEFT('All Papers'!F153,5)="Paper"),
        INDEX('Tasks Alphabetical'!C:C, MATCH(1,
        ('Tasks Alphabetical'!A:A='All Papers'!D153) *
        ('Tasks Alphabetical'!D:D='All Papers'!E153) *
        ('Tasks Alphabetical'!E:E='All Papers'!F153) *
        ('Tasks Alphabetical'!F:F='All Papers'!G153), 0)),
        IF(LEFT('All Papers'!F153,5)="Paper",
            INDEX('Exams Alphabetical'!C:C, MATCH(1,
            ('Exams Alphabetical'!A:A='All Papers'!D153) *
            ('Exams Alphabetical'!E:E='All Papers'!F153), 0)),
    "")),
"")</f>
        <v/>
      </c>
      <c r="M153" s="35" t="str">
        <f t="shared" si="14"/>
        <v/>
      </c>
      <c r="N153" s="36" t="str">
        <f t="shared" si="15"/>
        <v/>
      </c>
      <c r="O153" s="35" t="str">
        <f t="shared" si="16"/>
        <v/>
      </c>
    </row>
    <row r="154" spans="3:15" x14ac:dyDescent="0.35">
      <c r="C154" s="37" t="str" cm="1">
        <f t="array" ref="C154">IF(AND('All Papers'!D154&lt;&gt;"", 'All Papers'!E154&lt;&gt;"", 'All Papers'!F154&lt;&gt;"", 'All Papers'!G154&lt;&gt;""),
    IF(NOT(LEFT('All Papers'!F154,5)="Paper"),
        INDEX('Tasks Alphabetical'!B:B, MATCH(1,
        ('Tasks Alphabetical'!A:A='All Papers'!D154) *
        ('Tasks Alphabetical'!D:D='All Papers'!E154) *
        ('Tasks Alphabetical'!E:E='All Papers'!F154) *
        ('Tasks Alphabetical'!F:F='All Papers'!G154), 0)),
        IF(LEFT('All Papers'!F154,5)="Paper",
            INDEX('Exams Alphabetical'!B:B, MATCH(1,
            ('Exams Alphabetical'!A:A='All Papers'!D154) *
            ('Exams Alphabetical'!E:E='All Papers'!F154), 0)),
    "")),
"")</f>
        <v/>
      </c>
      <c r="H154" s="35" t="str" cm="1">
        <f t="array" ref="H154">IF(AND('All Papers'!D154&lt;&gt;"", 'All Papers'!E154&lt;&gt;"", 'All Papers'!F154&lt;&gt;"", 'All Papers'!G154&lt;&gt;""),
    IF(NOT(LEFT('All Papers'!F154,5)="Paper"),
        INDEX('Tasks Alphabetical'!C:C, MATCH(1,
        ('Tasks Alphabetical'!A:A='All Papers'!D154) *
        ('Tasks Alphabetical'!D:D='All Papers'!E154) *
        ('Tasks Alphabetical'!E:E='All Papers'!F154) *
        ('Tasks Alphabetical'!F:F='All Papers'!G154), 0)),
        IF(LEFT('All Papers'!F154,5)="Paper",
            INDEX('Exams Alphabetical'!C:C, MATCH(1,
            ('Exams Alphabetical'!A:A='All Papers'!D154) *
            ('Exams Alphabetical'!E:E='All Papers'!F154), 0)),
    "")),
"")</f>
        <v/>
      </c>
      <c r="M154" s="35" t="str">
        <f t="shared" si="14"/>
        <v/>
      </c>
      <c r="N154" s="36" t="str">
        <f t="shared" si="15"/>
        <v/>
      </c>
      <c r="O154" s="35" t="str">
        <f t="shared" si="16"/>
        <v/>
      </c>
    </row>
    <row r="155" spans="3:15" x14ac:dyDescent="0.35">
      <c r="C155" s="37" t="str" cm="1">
        <f t="array" ref="C155">IF(AND('All Papers'!D155&lt;&gt;"", 'All Papers'!E155&lt;&gt;"", 'All Papers'!F155&lt;&gt;"", 'All Papers'!G155&lt;&gt;""),
    IF(NOT(LEFT('All Papers'!F155,5)="Paper"),
        INDEX('Tasks Alphabetical'!B:B, MATCH(1,
        ('Tasks Alphabetical'!A:A='All Papers'!D155) *
        ('Tasks Alphabetical'!D:D='All Papers'!E155) *
        ('Tasks Alphabetical'!E:E='All Papers'!F155) *
        ('Tasks Alphabetical'!F:F='All Papers'!G155), 0)),
        IF(LEFT('All Papers'!F155,5)="Paper",
            INDEX('Exams Alphabetical'!B:B, MATCH(1,
            ('Exams Alphabetical'!A:A='All Papers'!D155) *
            ('Exams Alphabetical'!E:E='All Papers'!F155), 0)),
    "")),
"")</f>
        <v/>
      </c>
      <c r="H155" s="35" t="str" cm="1">
        <f t="array" ref="H155">IF(AND('All Papers'!D155&lt;&gt;"", 'All Papers'!E155&lt;&gt;"", 'All Papers'!F155&lt;&gt;"", 'All Papers'!G155&lt;&gt;""),
    IF(NOT(LEFT('All Papers'!F155,5)="Paper"),
        INDEX('Tasks Alphabetical'!C:C, MATCH(1,
        ('Tasks Alphabetical'!A:A='All Papers'!D155) *
        ('Tasks Alphabetical'!D:D='All Papers'!E155) *
        ('Tasks Alphabetical'!E:E='All Papers'!F155) *
        ('Tasks Alphabetical'!F:F='All Papers'!G155), 0)),
        IF(LEFT('All Papers'!F155,5)="Paper",
            INDEX('Exams Alphabetical'!C:C, MATCH(1,
            ('Exams Alphabetical'!A:A='All Papers'!D155) *
            ('Exams Alphabetical'!E:E='All Papers'!F155), 0)),
    "")),
"")</f>
        <v/>
      </c>
      <c r="M155" s="35" t="str">
        <f t="shared" si="14"/>
        <v/>
      </c>
      <c r="N155" s="36" t="str">
        <f t="shared" si="15"/>
        <v/>
      </c>
      <c r="O155" s="35" t="str">
        <f t="shared" si="16"/>
        <v/>
      </c>
    </row>
    <row r="156" spans="3:15" x14ac:dyDescent="0.35">
      <c r="C156" s="37" t="str" cm="1">
        <f t="array" ref="C156">IF(AND('All Papers'!D156&lt;&gt;"", 'All Papers'!E156&lt;&gt;"", 'All Papers'!F156&lt;&gt;"", 'All Papers'!G156&lt;&gt;""),
    IF(NOT(LEFT('All Papers'!F156,5)="Paper"),
        INDEX('Tasks Alphabetical'!B:B, MATCH(1,
        ('Tasks Alphabetical'!A:A='All Papers'!D156) *
        ('Tasks Alphabetical'!D:D='All Papers'!E156) *
        ('Tasks Alphabetical'!E:E='All Papers'!F156) *
        ('Tasks Alphabetical'!F:F='All Papers'!G156), 0)),
        IF(LEFT('All Papers'!F156,5)="Paper",
            INDEX('Exams Alphabetical'!B:B, MATCH(1,
            ('Exams Alphabetical'!A:A='All Papers'!D156) *
            ('Exams Alphabetical'!E:E='All Papers'!F156), 0)),
    "")),
"")</f>
        <v/>
      </c>
      <c r="H156" s="35" t="str" cm="1">
        <f t="array" ref="H156">IF(AND('All Papers'!D156&lt;&gt;"", 'All Papers'!E156&lt;&gt;"", 'All Papers'!F156&lt;&gt;"", 'All Papers'!G156&lt;&gt;""),
    IF(NOT(LEFT('All Papers'!F156,5)="Paper"),
        INDEX('Tasks Alphabetical'!C:C, MATCH(1,
        ('Tasks Alphabetical'!A:A='All Papers'!D156) *
        ('Tasks Alphabetical'!D:D='All Papers'!E156) *
        ('Tasks Alphabetical'!E:E='All Papers'!F156) *
        ('Tasks Alphabetical'!F:F='All Papers'!G156), 0)),
        IF(LEFT('All Papers'!F156,5)="Paper",
            INDEX('Exams Alphabetical'!C:C, MATCH(1,
            ('Exams Alphabetical'!A:A='All Papers'!D156) *
            ('Exams Alphabetical'!E:E='All Papers'!F156), 0)),
    "")),
"")</f>
        <v/>
      </c>
      <c r="M156" s="35" t="str">
        <f t="shared" si="14"/>
        <v/>
      </c>
      <c r="N156" s="36" t="str">
        <f t="shared" si="15"/>
        <v/>
      </c>
      <c r="O156" s="35" t="str">
        <f t="shared" si="16"/>
        <v/>
      </c>
    </row>
    <row r="157" spans="3:15" x14ac:dyDescent="0.35">
      <c r="C157" s="37" t="str" cm="1">
        <f t="array" ref="C157">IF(AND('All Papers'!D157&lt;&gt;"", 'All Papers'!E157&lt;&gt;"", 'All Papers'!F157&lt;&gt;"", 'All Papers'!G157&lt;&gt;""),
    IF(NOT(LEFT('All Papers'!F157,5)="Paper"),
        INDEX('Tasks Alphabetical'!B:B, MATCH(1,
        ('Tasks Alphabetical'!A:A='All Papers'!D157) *
        ('Tasks Alphabetical'!D:D='All Papers'!E157) *
        ('Tasks Alphabetical'!E:E='All Papers'!F157) *
        ('Tasks Alphabetical'!F:F='All Papers'!G157), 0)),
        IF(LEFT('All Papers'!F157,5)="Paper",
            INDEX('Exams Alphabetical'!B:B, MATCH(1,
            ('Exams Alphabetical'!A:A='All Papers'!D157) *
            ('Exams Alphabetical'!E:E='All Papers'!F157), 0)),
    "")),
"")</f>
        <v/>
      </c>
      <c r="H157" s="35" t="str" cm="1">
        <f t="array" ref="H157">IF(AND('All Papers'!D157&lt;&gt;"", 'All Papers'!E157&lt;&gt;"", 'All Papers'!F157&lt;&gt;"", 'All Papers'!G157&lt;&gt;""),
    IF(NOT(LEFT('All Papers'!F157,5)="Paper"),
        INDEX('Tasks Alphabetical'!C:C, MATCH(1,
        ('Tasks Alphabetical'!A:A='All Papers'!D157) *
        ('Tasks Alphabetical'!D:D='All Papers'!E157) *
        ('Tasks Alphabetical'!E:E='All Papers'!F157) *
        ('Tasks Alphabetical'!F:F='All Papers'!G157), 0)),
        IF(LEFT('All Papers'!F157,5)="Paper",
            INDEX('Exams Alphabetical'!C:C, MATCH(1,
            ('Exams Alphabetical'!A:A='All Papers'!D157) *
            ('Exams Alphabetical'!E:E='All Papers'!F157), 0)),
    "")),
"")</f>
        <v/>
      </c>
      <c r="M157" s="35" t="str">
        <f t="shared" si="14"/>
        <v/>
      </c>
      <c r="N157" s="36" t="str">
        <f t="shared" si="15"/>
        <v/>
      </c>
      <c r="O157" s="35" t="str">
        <f t="shared" si="16"/>
        <v/>
      </c>
    </row>
    <row r="158" spans="3:15" x14ac:dyDescent="0.35">
      <c r="C158" s="37" t="str" cm="1">
        <f t="array" ref="C158">IF(AND('All Papers'!D158&lt;&gt;"", 'All Papers'!E158&lt;&gt;"", 'All Papers'!F158&lt;&gt;"", 'All Papers'!G158&lt;&gt;""),
    IF(NOT(LEFT('All Papers'!F158,5)="Paper"),
        INDEX('Tasks Alphabetical'!B:B, MATCH(1,
        ('Tasks Alphabetical'!A:A='All Papers'!D158) *
        ('Tasks Alphabetical'!D:D='All Papers'!E158) *
        ('Tasks Alphabetical'!E:E='All Papers'!F158) *
        ('Tasks Alphabetical'!F:F='All Papers'!G158), 0)),
        IF(LEFT('All Papers'!F158,5)="Paper",
            INDEX('Exams Alphabetical'!B:B, MATCH(1,
            ('Exams Alphabetical'!A:A='All Papers'!D158) *
            ('Exams Alphabetical'!E:E='All Papers'!F158), 0)),
    "")),
"")</f>
        <v/>
      </c>
      <c r="H158" s="35" t="str" cm="1">
        <f t="array" ref="H158">IF(AND('All Papers'!D158&lt;&gt;"", 'All Papers'!E158&lt;&gt;"", 'All Papers'!F158&lt;&gt;"", 'All Papers'!G158&lt;&gt;""),
    IF(NOT(LEFT('All Papers'!F158,5)="Paper"),
        INDEX('Tasks Alphabetical'!C:C, MATCH(1,
        ('Tasks Alphabetical'!A:A='All Papers'!D158) *
        ('Tasks Alphabetical'!D:D='All Papers'!E158) *
        ('Tasks Alphabetical'!E:E='All Papers'!F158) *
        ('Tasks Alphabetical'!F:F='All Papers'!G158), 0)),
        IF(LEFT('All Papers'!F158,5)="Paper",
            INDEX('Exams Alphabetical'!C:C, MATCH(1,
            ('Exams Alphabetical'!A:A='All Papers'!D158) *
            ('Exams Alphabetical'!E:E='All Papers'!F158), 0)),
    "")),
"")</f>
        <v/>
      </c>
      <c r="M158" s="35" t="str">
        <f t="shared" si="14"/>
        <v/>
      </c>
      <c r="N158" s="36" t="str">
        <f t="shared" si="15"/>
        <v/>
      </c>
      <c r="O158" s="35" t="str">
        <f t="shared" si="16"/>
        <v/>
      </c>
    </row>
    <row r="159" spans="3:15" x14ac:dyDescent="0.35">
      <c r="C159" s="37" t="str" cm="1">
        <f t="array" ref="C159">IF(AND('All Papers'!D159&lt;&gt;"", 'All Papers'!E159&lt;&gt;"", 'All Papers'!F159&lt;&gt;"", 'All Papers'!G159&lt;&gt;""),
    IF(NOT(LEFT('All Papers'!F159,5)="Paper"),
        INDEX('Tasks Alphabetical'!B:B, MATCH(1,
        ('Tasks Alphabetical'!A:A='All Papers'!D159) *
        ('Tasks Alphabetical'!D:D='All Papers'!E159) *
        ('Tasks Alphabetical'!E:E='All Papers'!F159) *
        ('Tasks Alphabetical'!F:F='All Papers'!G159), 0)),
        IF(LEFT('All Papers'!F159,5)="Paper",
            INDEX('Exams Alphabetical'!B:B, MATCH(1,
            ('Exams Alphabetical'!A:A='All Papers'!D159) *
            ('Exams Alphabetical'!E:E='All Papers'!F159), 0)),
    "")),
"")</f>
        <v/>
      </c>
      <c r="H159" s="35" t="str" cm="1">
        <f t="array" ref="H159">IF(AND('All Papers'!D159&lt;&gt;"", 'All Papers'!E159&lt;&gt;"", 'All Papers'!F159&lt;&gt;"", 'All Papers'!G159&lt;&gt;""),
    IF(NOT(LEFT('All Papers'!F159,5)="Paper"),
        INDEX('Tasks Alphabetical'!C:C, MATCH(1,
        ('Tasks Alphabetical'!A:A='All Papers'!D159) *
        ('Tasks Alphabetical'!D:D='All Papers'!E159) *
        ('Tasks Alphabetical'!E:E='All Papers'!F159) *
        ('Tasks Alphabetical'!F:F='All Papers'!G159), 0)),
        IF(LEFT('All Papers'!F159,5)="Paper",
            INDEX('Exams Alphabetical'!C:C, MATCH(1,
            ('Exams Alphabetical'!A:A='All Papers'!D159) *
            ('Exams Alphabetical'!E:E='All Papers'!F159), 0)),
    "")),
"")</f>
        <v/>
      </c>
      <c r="M159" s="35" t="str">
        <f t="shared" si="14"/>
        <v/>
      </c>
      <c r="N159" s="36" t="str">
        <f t="shared" si="15"/>
        <v/>
      </c>
      <c r="O159" s="35" t="str">
        <f t="shared" si="16"/>
        <v/>
      </c>
    </row>
    <row r="160" spans="3:15" x14ac:dyDescent="0.35">
      <c r="C160" s="37" t="str" cm="1">
        <f t="array" ref="C160">IF(AND('All Papers'!D160&lt;&gt;"", 'All Papers'!E160&lt;&gt;"", 'All Papers'!F160&lt;&gt;"", 'All Papers'!G160&lt;&gt;""),
    IF(NOT(LEFT('All Papers'!F160,5)="Paper"),
        INDEX('Tasks Alphabetical'!B:B, MATCH(1,
        ('Tasks Alphabetical'!A:A='All Papers'!D160) *
        ('Tasks Alphabetical'!D:D='All Papers'!E160) *
        ('Tasks Alphabetical'!E:E='All Papers'!F160) *
        ('Tasks Alphabetical'!F:F='All Papers'!G160), 0)),
        IF(LEFT('All Papers'!F160,5)="Paper",
            INDEX('Exams Alphabetical'!B:B, MATCH(1,
            ('Exams Alphabetical'!A:A='All Papers'!D160) *
            ('Exams Alphabetical'!E:E='All Papers'!F160), 0)),
    "")),
"")</f>
        <v/>
      </c>
      <c r="H160" s="35" t="str" cm="1">
        <f t="array" ref="H160">IF(AND('All Papers'!D160&lt;&gt;"", 'All Papers'!E160&lt;&gt;"", 'All Papers'!F160&lt;&gt;"", 'All Papers'!G160&lt;&gt;""),
    IF(NOT(LEFT('All Papers'!F160,5)="Paper"),
        INDEX('Tasks Alphabetical'!C:C, MATCH(1,
        ('Tasks Alphabetical'!A:A='All Papers'!D160) *
        ('Tasks Alphabetical'!D:D='All Papers'!E160) *
        ('Tasks Alphabetical'!E:E='All Papers'!F160) *
        ('Tasks Alphabetical'!F:F='All Papers'!G160), 0)),
        IF(LEFT('All Papers'!F160,5)="Paper",
            INDEX('Exams Alphabetical'!C:C, MATCH(1,
            ('Exams Alphabetical'!A:A='All Papers'!D160) *
            ('Exams Alphabetical'!E:E='All Papers'!F160), 0)),
    "")),
"")</f>
        <v/>
      </c>
      <c r="M160" s="35" t="str">
        <f t="shared" si="14"/>
        <v/>
      </c>
      <c r="N160" s="36" t="str">
        <f t="shared" si="15"/>
        <v/>
      </c>
      <c r="O160" s="35" t="str">
        <f t="shared" si="16"/>
        <v/>
      </c>
    </row>
    <row r="161" spans="3:15" x14ac:dyDescent="0.35">
      <c r="C161" s="37" t="str" cm="1">
        <f t="array" ref="C161">IF(AND('All Papers'!D161&lt;&gt;"", 'All Papers'!E161&lt;&gt;"", 'All Papers'!F161&lt;&gt;"", 'All Papers'!G161&lt;&gt;""),
    IF(NOT(LEFT('All Papers'!F161,5)="Paper"),
        INDEX('Tasks Alphabetical'!B:B, MATCH(1,
        ('Tasks Alphabetical'!A:A='All Papers'!D161) *
        ('Tasks Alphabetical'!D:D='All Papers'!E161) *
        ('Tasks Alphabetical'!E:E='All Papers'!F161) *
        ('Tasks Alphabetical'!F:F='All Papers'!G161), 0)),
        IF(LEFT('All Papers'!F161,5)="Paper",
            INDEX('Exams Alphabetical'!B:B, MATCH(1,
            ('Exams Alphabetical'!A:A='All Papers'!D161) *
            ('Exams Alphabetical'!E:E='All Papers'!F161), 0)),
    "")),
"")</f>
        <v/>
      </c>
      <c r="H161" s="35" t="str" cm="1">
        <f t="array" ref="H161">IF(AND('All Papers'!D161&lt;&gt;"", 'All Papers'!E161&lt;&gt;"", 'All Papers'!F161&lt;&gt;"", 'All Papers'!G161&lt;&gt;""),
    IF(NOT(LEFT('All Papers'!F161,5)="Paper"),
        INDEX('Tasks Alphabetical'!C:C, MATCH(1,
        ('Tasks Alphabetical'!A:A='All Papers'!D161) *
        ('Tasks Alphabetical'!D:D='All Papers'!E161) *
        ('Tasks Alphabetical'!E:E='All Papers'!F161) *
        ('Tasks Alphabetical'!F:F='All Papers'!G161), 0)),
        IF(LEFT('All Papers'!F161,5)="Paper",
            INDEX('Exams Alphabetical'!C:C, MATCH(1,
            ('Exams Alphabetical'!A:A='All Papers'!D161) *
            ('Exams Alphabetical'!E:E='All Papers'!F161), 0)),
    "")),
"")</f>
        <v/>
      </c>
      <c r="M161" s="35" t="str">
        <f t="shared" si="14"/>
        <v/>
      </c>
      <c r="N161" s="36" t="str">
        <f t="shared" si="15"/>
        <v/>
      </c>
      <c r="O161" s="35" t="str">
        <f t="shared" si="16"/>
        <v/>
      </c>
    </row>
    <row r="162" spans="3:15" x14ac:dyDescent="0.35">
      <c r="C162" s="37" t="str" cm="1">
        <f t="array" ref="C162">IF(AND('All Papers'!D162&lt;&gt;"", 'All Papers'!E162&lt;&gt;"", 'All Papers'!F162&lt;&gt;"", 'All Papers'!G162&lt;&gt;""),
    IF(NOT(LEFT('All Papers'!F162,5)="Paper"),
        INDEX('Tasks Alphabetical'!B:B, MATCH(1,
        ('Tasks Alphabetical'!A:A='All Papers'!D162) *
        ('Tasks Alphabetical'!D:D='All Papers'!E162) *
        ('Tasks Alphabetical'!E:E='All Papers'!F162) *
        ('Tasks Alphabetical'!F:F='All Papers'!G162), 0)),
        IF(LEFT('All Papers'!F162,5)="Paper",
            INDEX('Exams Alphabetical'!B:B, MATCH(1,
            ('Exams Alphabetical'!A:A='All Papers'!D162) *
            ('Exams Alphabetical'!E:E='All Papers'!F162), 0)),
    "")),
"")</f>
        <v/>
      </c>
      <c r="H162" s="35" t="str" cm="1">
        <f t="array" ref="H162">IF(AND('All Papers'!D162&lt;&gt;"", 'All Papers'!E162&lt;&gt;"", 'All Papers'!F162&lt;&gt;"", 'All Papers'!G162&lt;&gt;""),
    IF(NOT(LEFT('All Papers'!F162,5)="Paper"),
        INDEX('Tasks Alphabetical'!C:C, MATCH(1,
        ('Tasks Alphabetical'!A:A='All Papers'!D162) *
        ('Tasks Alphabetical'!D:D='All Papers'!E162) *
        ('Tasks Alphabetical'!E:E='All Papers'!F162) *
        ('Tasks Alphabetical'!F:F='All Papers'!G162), 0)),
        IF(LEFT('All Papers'!F162,5)="Paper",
            INDEX('Exams Alphabetical'!C:C, MATCH(1,
            ('Exams Alphabetical'!A:A='All Papers'!D162) *
            ('Exams Alphabetical'!E:E='All Papers'!F162), 0)),
    "")),
"")</f>
        <v/>
      </c>
      <c r="M162" s="35" t="str">
        <f t="shared" si="14"/>
        <v/>
      </c>
      <c r="N162" s="36" t="str">
        <f t="shared" si="15"/>
        <v/>
      </c>
      <c r="O162" s="35" t="str">
        <f t="shared" si="16"/>
        <v/>
      </c>
    </row>
    <row r="163" spans="3:15" x14ac:dyDescent="0.35">
      <c r="C163" s="37" t="str" cm="1">
        <f t="array" ref="C163">IF(AND('All Papers'!D163&lt;&gt;"", 'All Papers'!E163&lt;&gt;"", 'All Papers'!F163&lt;&gt;"", 'All Papers'!G163&lt;&gt;""),
    IF(NOT(LEFT('All Papers'!F163,5)="Paper"),
        INDEX('Tasks Alphabetical'!B:B, MATCH(1,
        ('Tasks Alphabetical'!A:A='All Papers'!D163) *
        ('Tasks Alphabetical'!D:D='All Papers'!E163) *
        ('Tasks Alphabetical'!E:E='All Papers'!F163) *
        ('Tasks Alphabetical'!F:F='All Papers'!G163), 0)),
        IF(LEFT('All Papers'!F163,5)="Paper",
            INDEX('Exams Alphabetical'!B:B, MATCH(1,
            ('Exams Alphabetical'!A:A='All Papers'!D163) *
            ('Exams Alphabetical'!E:E='All Papers'!F163), 0)),
    "")),
"")</f>
        <v/>
      </c>
      <c r="H163" s="35" t="str" cm="1">
        <f t="array" ref="H163">IF(AND('All Papers'!D163&lt;&gt;"", 'All Papers'!E163&lt;&gt;"", 'All Papers'!F163&lt;&gt;"", 'All Papers'!G163&lt;&gt;""),
    IF(NOT(LEFT('All Papers'!F163,5)="Paper"),
        INDEX('Tasks Alphabetical'!C:C, MATCH(1,
        ('Tasks Alphabetical'!A:A='All Papers'!D163) *
        ('Tasks Alphabetical'!D:D='All Papers'!E163) *
        ('Tasks Alphabetical'!E:E='All Papers'!F163) *
        ('Tasks Alphabetical'!F:F='All Papers'!G163), 0)),
        IF(LEFT('All Papers'!F163,5)="Paper",
            INDEX('Exams Alphabetical'!C:C, MATCH(1,
            ('Exams Alphabetical'!A:A='All Papers'!D163) *
            ('Exams Alphabetical'!E:E='All Papers'!F163), 0)),
    "")),
"")</f>
        <v/>
      </c>
      <c r="M163" s="35" t="str">
        <f t="shared" si="14"/>
        <v/>
      </c>
      <c r="N163" s="36" t="str">
        <f t="shared" si="15"/>
        <v/>
      </c>
      <c r="O163" s="35" t="str">
        <f t="shared" si="16"/>
        <v/>
      </c>
    </row>
    <row r="164" spans="3:15" x14ac:dyDescent="0.35">
      <c r="C164" s="37" t="str" cm="1">
        <f t="array" ref="C164">IF(AND('All Papers'!D164&lt;&gt;"", 'All Papers'!E164&lt;&gt;"", 'All Papers'!F164&lt;&gt;"", 'All Papers'!G164&lt;&gt;""),
    IF(NOT(LEFT('All Papers'!F164,5)="Paper"),
        INDEX('Tasks Alphabetical'!B:B, MATCH(1,
        ('Tasks Alphabetical'!A:A='All Papers'!D164) *
        ('Tasks Alphabetical'!D:D='All Papers'!E164) *
        ('Tasks Alphabetical'!E:E='All Papers'!F164) *
        ('Tasks Alphabetical'!F:F='All Papers'!G164), 0)),
        IF(LEFT('All Papers'!F164,5)="Paper",
            INDEX('Exams Alphabetical'!B:B, MATCH(1,
            ('Exams Alphabetical'!A:A='All Papers'!D164) *
            ('Exams Alphabetical'!E:E='All Papers'!F164), 0)),
    "")),
"")</f>
        <v/>
      </c>
      <c r="H164" s="35" t="str" cm="1">
        <f t="array" ref="H164">IF(AND('All Papers'!D164&lt;&gt;"", 'All Papers'!E164&lt;&gt;"", 'All Papers'!F164&lt;&gt;"", 'All Papers'!G164&lt;&gt;""),
    IF(NOT(LEFT('All Papers'!F164,5)="Paper"),
        INDEX('Tasks Alphabetical'!C:C, MATCH(1,
        ('Tasks Alphabetical'!A:A='All Papers'!D164) *
        ('Tasks Alphabetical'!D:D='All Papers'!E164) *
        ('Tasks Alphabetical'!E:E='All Papers'!F164) *
        ('Tasks Alphabetical'!F:F='All Papers'!G164), 0)),
        IF(LEFT('All Papers'!F164,5)="Paper",
            INDEX('Exams Alphabetical'!C:C, MATCH(1,
            ('Exams Alphabetical'!A:A='All Papers'!D164) *
            ('Exams Alphabetical'!E:E='All Papers'!F164), 0)),
    "")),
"")</f>
        <v/>
      </c>
      <c r="M164" s="35" t="str">
        <f t="shared" si="14"/>
        <v/>
      </c>
      <c r="N164" s="36" t="str">
        <f t="shared" si="15"/>
        <v/>
      </c>
      <c r="O164" s="35" t="str">
        <f t="shared" si="16"/>
        <v/>
      </c>
    </row>
    <row r="165" spans="3:15" x14ac:dyDescent="0.35">
      <c r="C165" s="37" t="str" cm="1">
        <f t="array" ref="C165">IF(AND('All Papers'!D165&lt;&gt;"", 'All Papers'!E165&lt;&gt;"", 'All Papers'!F165&lt;&gt;"", 'All Papers'!G165&lt;&gt;""),
    IF(NOT(LEFT('All Papers'!F165,5)="Paper"),
        INDEX('Tasks Alphabetical'!B:B, MATCH(1,
        ('Tasks Alphabetical'!A:A='All Papers'!D165) *
        ('Tasks Alphabetical'!D:D='All Papers'!E165) *
        ('Tasks Alphabetical'!E:E='All Papers'!F165) *
        ('Tasks Alphabetical'!F:F='All Papers'!G165), 0)),
        IF(LEFT('All Papers'!F165,5)="Paper",
            INDEX('Exams Alphabetical'!B:B, MATCH(1,
            ('Exams Alphabetical'!A:A='All Papers'!D165) *
            ('Exams Alphabetical'!E:E='All Papers'!F165), 0)),
    "")),
"")</f>
        <v/>
      </c>
      <c r="H165" s="35" t="str" cm="1">
        <f t="array" ref="H165">IF(AND('All Papers'!D165&lt;&gt;"", 'All Papers'!E165&lt;&gt;"", 'All Papers'!F165&lt;&gt;"", 'All Papers'!G165&lt;&gt;""),
    IF(NOT(LEFT('All Papers'!F165,5)="Paper"),
        INDEX('Tasks Alphabetical'!C:C, MATCH(1,
        ('Tasks Alphabetical'!A:A='All Papers'!D165) *
        ('Tasks Alphabetical'!D:D='All Papers'!E165) *
        ('Tasks Alphabetical'!E:E='All Papers'!F165) *
        ('Tasks Alphabetical'!F:F='All Papers'!G165), 0)),
        IF(LEFT('All Papers'!F165,5)="Paper",
            INDEX('Exams Alphabetical'!C:C, MATCH(1,
            ('Exams Alphabetical'!A:A='All Papers'!D165) *
            ('Exams Alphabetical'!E:E='All Papers'!F165), 0)),
    "")),
"")</f>
        <v/>
      </c>
      <c r="M165" s="35" t="str">
        <f t="shared" si="14"/>
        <v/>
      </c>
      <c r="N165" s="36" t="str">
        <f t="shared" si="15"/>
        <v/>
      </c>
      <c r="O165" s="35" t="str">
        <f t="shared" si="16"/>
        <v/>
      </c>
    </row>
    <row r="166" spans="3:15" x14ac:dyDescent="0.35">
      <c r="C166" s="37" t="str" cm="1">
        <f t="array" ref="C166">IF(AND('All Papers'!D166&lt;&gt;"", 'All Papers'!E166&lt;&gt;"", 'All Papers'!F166&lt;&gt;"", 'All Papers'!G166&lt;&gt;""),
    IF(NOT(LEFT('All Papers'!F166,5)="Paper"),
        INDEX('Tasks Alphabetical'!B:B, MATCH(1,
        ('Tasks Alphabetical'!A:A='All Papers'!D166) *
        ('Tasks Alphabetical'!D:D='All Papers'!E166) *
        ('Tasks Alphabetical'!E:E='All Papers'!F166) *
        ('Tasks Alphabetical'!F:F='All Papers'!G166), 0)),
        IF(LEFT('All Papers'!F166,5)="Paper",
            INDEX('Exams Alphabetical'!B:B, MATCH(1,
            ('Exams Alphabetical'!A:A='All Papers'!D166) *
            ('Exams Alphabetical'!E:E='All Papers'!F166), 0)),
    "")),
"")</f>
        <v/>
      </c>
      <c r="H166" s="35" t="str" cm="1">
        <f t="array" ref="H166">IF(AND('All Papers'!D166&lt;&gt;"", 'All Papers'!E166&lt;&gt;"", 'All Papers'!F166&lt;&gt;"", 'All Papers'!G166&lt;&gt;""),
    IF(NOT(LEFT('All Papers'!F166,5)="Paper"),
        INDEX('Tasks Alphabetical'!C:C, MATCH(1,
        ('Tasks Alphabetical'!A:A='All Papers'!D166) *
        ('Tasks Alphabetical'!D:D='All Papers'!E166) *
        ('Tasks Alphabetical'!E:E='All Papers'!F166) *
        ('Tasks Alphabetical'!F:F='All Papers'!G166), 0)),
        IF(LEFT('All Papers'!F166,5)="Paper",
            INDEX('Exams Alphabetical'!C:C, MATCH(1,
            ('Exams Alphabetical'!A:A='All Papers'!D166) *
            ('Exams Alphabetical'!E:E='All Papers'!F166), 0)),
    "")),
"")</f>
        <v/>
      </c>
      <c r="M166" s="35" t="str">
        <f t="shared" si="14"/>
        <v/>
      </c>
      <c r="N166" s="36" t="str">
        <f t="shared" si="15"/>
        <v/>
      </c>
      <c r="O166" s="35" t="str">
        <f t="shared" si="16"/>
        <v/>
      </c>
    </row>
    <row r="167" spans="3:15" x14ac:dyDescent="0.35">
      <c r="C167" s="37" t="str" cm="1">
        <f t="array" ref="C167">IF(AND('All Papers'!D167&lt;&gt;"", 'All Papers'!E167&lt;&gt;"", 'All Papers'!F167&lt;&gt;"", 'All Papers'!G167&lt;&gt;""),
    IF(NOT(LEFT('All Papers'!F167,5)="Paper"),
        INDEX('Tasks Alphabetical'!B:B, MATCH(1,
        ('Tasks Alphabetical'!A:A='All Papers'!D167) *
        ('Tasks Alphabetical'!D:D='All Papers'!E167) *
        ('Tasks Alphabetical'!E:E='All Papers'!F167) *
        ('Tasks Alphabetical'!F:F='All Papers'!G167), 0)),
        IF(LEFT('All Papers'!F167,5)="Paper",
            INDEX('Exams Alphabetical'!B:B, MATCH(1,
            ('Exams Alphabetical'!A:A='All Papers'!D167) *
            ('Exams Alphabetical'!E:E='All Papers'!F167), 0)),
    "")),
"")</f>
        <v/>
      </c>
      <c r="H167" s="35" t="str" cm="1">
        <f t="array" ref="H167">IF(AND('All Papers'!D167&lt;&gt;"", 'All Papers'!E167&lt;&gt;"", 'All Papers'!F167&lt;&gt;"", 'All Papers'!G167&lt;&gt;""),
    IF(NOT(LEFT('All Papers'!F167,5)="Paper"),
        INDEX('Tasks Alphabetical'!C:C, MATCH(1,
        ('Tasks Alphabetical'!A:A='All Papers'!D167) *
        ('Tasks Alphabetical'!D:D='All Papers'!E167) *
        ('Tasks Alphabetical'!E:E='All Papers'!F167) *
        ('Tasks Alphabetical'!F:F='All Papers'!G167), 0)),
        IF(LEFT('All Papers'!F167,5)="Paper",
            INDEX('Exams Alphabetical'!C:C, MATCH(1,
            ('Exams Alphabetical'!A:A='All Papers'!D167) *
            ('Exams Alphabetical'!E:E='All Papers'!F167), 0)),
    "")),
"")</f>
        <v/>
      </c>
      <c r="M167" s="35" t="str">
        <f t="shared" si="14"/>
        <v/>
      </c>
      <c r="N167" s="36" t="str">
        <f t="shared" si="15"/>
        <v/>
      </c>
      <c r="O167" s="35" t="str">
        <f t="shared" si="16"/>
        <v/>
      </c>
    </row>
    <row r="168" spans="3:15" x14ac:dyDescent="0.35">
      <c r="C168" s="37" t="str" cm="1">
        <f t="array" ref="C168">IF(AND('All Papers'!D168&lt;&gt;"", 'All Papers'!E168&lt;&gt;"", 'All Papers'!F168&lt;&gt;"", 'All Papers'!G168&lt;&gt;""),
    IF(NOT(LEFT('All Papers'!F168,5)="Paper"),
        INDEX('Tasks Alphabetical'!B:B, MATCH(1,
        ('Tasks Alphabetical'!A:A='All Papers'!D168) *
        ('Tasks Alphabetical'!D:D='All Papers'!E168) *
        ('Tasks Alphabetical'!E:E='All Papers'!F168) *
        ('Tasks Alphabetical'!F:F='All Papers'!G168), 0)),
        IF(LEFT('All Papers'!F168,5)="Paper",
            INDEX('Exams Alphabetical'!B:B, MATCH(1,
            ('Exams Alphabetical'!A:A='All Papers'!D168) *
            ('Exams Alphabetical'!E:E='All Papers'!F168), 0)),
    "")),
"")</f>
        <v/>
      </c>
      <c r="H168" s="35" t="str" cm="1">
        <f t="array" ref="H168">IF(AND('All Papers'!D168&lt;&gt;"", 'All Papers'!E168&lt;&gt;"", 'All Papers'!F168&lt;&gt;"", 'All Papers'!G168&lt;&gt;""),
    IF(NOT(LEFT('All Papers'!F168,5)="Paper"),
        INDEX('Tasks Alphabetical'!C:C, MATCH(1,
        ('Tasks Alphabetical'!A:A='All Papers'!D168) *
        ('Tasks Alphabetical'!D:D='All Papers'!E168) *
        ('Tasks Alphabetical'!E:E='All Papers'!F168) *
        ('Tasks Alphabetical'!F:F='All Papers'!G168), 0)),
        IF(LEFT('All Papers'!F168,5)="Paper",
            INDEX('Exams Alphabetical'!C:C, MATCH(1,
            ('Exams Alphabetical'!A:A='All Papers'!D168) *
            ('Exams Alphabetical'!E:E='All Papers'!F168), 0)),
    "")),
"")</f>
        <v/>
      </c>
      <c r="M168" s="35" t="str">
        <f t="shared" si="14"/>
        <v/>
      </c>
      <c r="N168" s="36" t="str">
        <f t="shared" si="15"/>
        <v/>
      </c>
      <c r="O168" s="35" t="str">
        <f t="shared" si="16"/>
        <v/>
      </c>
    </row>
    <row r="169" spans="3:15" x14ac:dyDescent="0.35">
      <c r="C169" s="37" t="str" cm="1">
        <f t="array" ref="C169">IF(AND('All Papers'!D169&lt;&gt;"", 'All Papers'!E169&lt;&gt;"", 'All Papers'!F169&lt;&gt;"", 'All Papers'!G169&lt;&gt;""),
    IF(NOT(LEFT('All Papers'!F169,5)="Paper"),
        INDEX('Tasks Alphabetical'!B:B, MATCH(1,
        ('Tasks Alphabetical'!A:A='All Papers'!D169) *
        ('Tasks Alphabetical'!D:D='All Papers'!E169) *
        ('Tasks Alphabetical'!E:E='All Papers'!F169) *
        ('Tasks Alphabetical'!F:F='All Papers'!G169), 0)),
        IF(LEFT('All Papers'!F169,5)="Paper",
            INDEX('Exams Alphabetical'!B:B, MATCH(1,
            ('Exams Alphabetical'!A:A='All Papers'!D169) *
            ('Exams Alphabetical'!E:E='All Papers'!F169), 0)),
    "")),
"")</f>
        <v/>
      </c>
      <c r="H169" s="35" t="str" cm="1">
        <f t="array" ref="H169">IF(AND('All Papers'!D169&lt;&gt;"", 'All Papers'!E169&lt;&gt;"", 'All Papers'!F169&lt;&gt;"", 'All Papers'!G169&lt;&gt;""),
    IF(NOT(LEFT('All Papers'!F169,5)="Paper"),
        INDEX('Tasks Alphabetical'!C:C, MATCH(1,
        ('Tasks Alphabetical'!A:A='All Papers'!D169) *
        ('Tasks Alphabetical'!D:D='All Papers'!E169) *
        ('Tasks Alphabetical'!E:E='All Papers'!F169) *
        ('Tasks Alphabetical'!F:F='All Papers'!G169), 0)),
        IF(LEFT('All Papers'!F169,5)="Paper",
            INDEX('Exams Alphabetical'!C:C, MATCH(1,
            ('Exams Alphabetical'!A:A='All Papers'!D169) *
            ('Exams Alphabetical'!E:E='All Papers'!F169), 0)),
    "")),
"")</f>
        <v/>
      </c>
      <c r="M169" s="35" t="str">
        <f t="shared" si="14"/>
        <v/>
      </c>
      <c r="N169" s="36" t="str">
        <f t="shared" si="15"/>
        <v/>
      </c>
      <c r="O169" s="35" t="str">
        <f t="shared" si="16"/>
        <v/>
      </c>
    </row>
    <row r="170" spans="3:15" x14ac:dyDescent="0.35">
      <c r="C170" s="37" t="str" cm="1">
        <f t="array" ref="C170">IF(AND('All Papers'!D170&lt;&gt;"", 'All Papers'!E170&lt;&gt;"", 'All Papers'!F170&lt;&gt;"", 'All Papers'!G170&lt;&gt;""),
    IF(NOT(LEFT('All Papers'!F170,5)="Paper"),
        INDEX('Tasks Alphabetical'!B:B, MATCH(1,
        ('Tasks Alphabetical'!A:A='All Papers'!D170) *
        ('Tasks Alphabetical'!D:D='All Papers'!E170) *
        ('Tasks Alphabetical'!E:E='All Papers'!F170) *
        ('Tasks Alphabetical'!F:F='All Papers'!G170), 0)),
        IF(LEFT('All Papers'!F170,5)="Paper",
            INDEX('Exams Alphabetical'!B:B, MATCH(1,
            ('Exams Alphabetical'!A:A='All Papers'!D170) *
            ('Exams Alphabetical'!E:E='All Papers'!F170), 0)),
    "")),
"")</f>
        <v/>
      </c>
      <c r="H170" s="35" t="str" cm="1">
        <f t="array" ref="H170">IF(AND('All Papers'!D170&lt;&gt;"", 'All Papers'!E170&lt;&gt;"", 'All Papers'!F170&lt;&gt;"", 'All Papers'!G170&lt;&gt;""),
    IF(NOT(LEFT('All Papers'!F170,5)="Paper"),
        INDEX('Tasks Alphabetical'!C:C, MATCH(1,
        ('Tasks Alphabetical'!A:A='All Papers'!D170) *
        ('Tasks Alphabetical'!D:D='All Papers'!E170) *
        ('Tasks Alphabetical'!E:E='All Papers'!F170) *
        ('Tasks Alphabetical'!F:F='All Papers'!G170), 0)),
        IF(LEFT('All Papers'!F170,5)="Paper",
            INDEX('Exams Alphabetical'!C:C, MATCH(1,
            ('Exams Alphabetical'!A:A='All Papers'!D170) *
            ('Exams Alphabetical'!E:E='All Papers'!F170), 0)),
    "")),
"")</f>
        <v/>
      </c>
      <c r="M170" s="35" t="str">
        <f t="shared" si="14"/>
        <v/>
      </c>
      <c r="N170" s="36" t="str">
        <f t="shared" si="15"/>
        <v/>
      </c>
      <c r="O170" s="35" t="str">
        <f t="shared" si="16"/>
        <v/>
      </c>
    </row>
    <row r="171" spans="3:15" x14ac:dyDescent="0.35">
      <c r="C171" s="37" t="str" cm="1">
        <f t="array" ref="C171">IF(AND('All Papers'!D171&lt;&gt;"", 'All Papers'!E171&lt;&gt;"", 'All Papers'!F171&lt;&gt;"", 'All Papers'!G171&lt;&gt;""),
    IF(NOT(LEFT('All Papers'!F171,5)="Paper"),
        INDEX('Tasks Alphabetical'!B:B, MATCH(1,
        ('Tasks Alphabetical'!A:A='All Papers'!D171) *
        ('Tasks Alphabetical'!D:D='All Papers'!E171) *
        ('Tasks Alphabetical'!E:E='All Papers'!F171) *
        ('Tasks Alphabetical'!F:F='All Papers'!G171), 0)),
        IF(LEFT('All Papers'!F171,5)="Paper",
            INDEX('Exams Alphabetical'!B:B, MATCH(1,
            ('Exams Alphabetical'!A:A='All Papers'!D171) *
            ('Exams Alphabetical'!E:E='All Papers'!F171), 0)),
    "")),
"")</f>
        <v/>
      </c>
      <c r="H171" s="35" t="str" cm="1">
        <f t="array" ref="H171">IF(AND('All Papers'!D171&lt;&gt;"", 'All Papers'!E171&lt;&gt;"", 'All Papers'!F171&lt;&gt;"", 'All Papers'!G171&lt;&gt;""),
    IF(NOT(LEFT('All Papers'!F171,5)="Paper"),
        INDEX('Tasks Alphabetical'!C:C, MATCH(1,
        ('Tasks Alphabetical'!A:A='All Papers'!D171) *
        ('Tasks Alphabetical'!D:D='All Papers'!E171) *
        ('Tasks Alphabetical'!E:E='All Papers'!F171) *
        ('Tasks Alphabetical'!F:F='All Papers'!G171), 0)),
        IF(LEFT('All Papers'!F171,5)="Paper",
            INDEX('Exams Alphabetical'!C:C, MATCH(1,
            ('Exams Alphabetical'!A:A='All Papers'!D171) *
            ('Exams Alphabetical'!E:E='All Papers'!F171), 0)),
    "")),
"")</f>
        <v/>
      </c>
      <c r="M171" s="35" t="str">
        <f t="shared" si="14"/>
        <v/>
      </c>
      <c r="N171" s="36" t="str">
        <f t="shared" si="15"/>
        <v/>
      </c>
      <c r="O171" s="35" t="str">
        <f t="shared" si="16"/>
        <v/>
      </c>
    </row>
    <row r="172" spans="3:15" x14ac:dyDescent="0.35">
      <c r="C172" s="37" t="str" cm="1">
        <f t="array" ref="C172">IF(AND('All Papers'!D172&lt;&gt;"", 'All Papers'!E172&lt;&gt;"", 'All Papers'!F172&lt;&gt;"", 'All Papers'!G172&lt;&gt;""),
    IF(NOT(LEFT('All Papers'!F172,5)="Paper"),
        INDEX('Tasks Alphabetical'!B:B, MATCH(1,
        ('Tasks Alphabetical'!A:A='All Papers'!D172) *
        ('Tasks Alphabetical'!D:D='All Papers'!E172) *
        ('Tasks Alphabetical'!E:E='All Papers'!F172) *
        ('Tasks Alphabetical'!F:F='All Papers'!G172), 0)),
        IF(LEFT('All Papers'!F172,5)="Paper",
            INDEX('Exams Alphabetical'!B:B, MATCH(1,
            ('Exams Alphabetical'!A:A='All Papers'!D172) *
            ('Exams Alphabetical'!E:E='All Papers'!F172), 0)),
    "")),
"")</f>
        <v/>
      </c>
      <c r="H172" s="35" t="str" cm="1">
        <f t="array" ref="H172">IF(AND('All Papers'!D172&lt;&gt;"", 'All Papers'!E172&lt;&gt;"", 'All Papers'!F172&lt;&gt;"", 'All Papers'!G172&lt;&gt;""),
    IF(NOT(LEFT('All Papers'!F172,5)="Paper"),
        INDEX('Tasks Alphabetical'!C:C, MATCH(1,
        ('Tasks Alphabetical'!A:A='All Papers'!D172) *
        ('Tasks Alphabetical'!D:D='All Papers'!E172) *
        ('Tasks Alphabetical'!E:E='All Papers'!F172) *
        ('Tasks Alphabetical'!F:F='All Papers'!G172), 0)),
        IF(LEFT('All Papers'!F172,5)="Paper",
            INDEX('Exams Alphabetical'!C:C, MATCH(1,
            ('Exams Alphabetical'!A:A='All Papers'!D172) *
            ('Exams Alphabetical'!E:E='All Papers'!F172), 0)),
    "")),
"")</f>
        <v/>
      </c>
      <c r="M172" s="35" t="str">
        <f t="shared" si="14"/>
        <v/>
      </c>
      <c r="N172" s="36" t="str">
        <f t="shared" si="15"/>
        <v/>
      </c>
      <c r="O172" s="35" t="str">
        <f t="shared" si="16"/>
        <v/>
      </c>
    </row>
    <row r="173" spans="3:15" x14ac:dyDescent="0.35">
      <c r="C173" s="37" t="str" cm="1">
        <f t="array" ref="C173">IF(AND('All Papers'!D173&lt;&gt;"", 'All Papers'!E173&lt;&gt;"", 'All Papers'!F173&lt;&gt;"", 'All Papers'!G173&lt;&gt;""),
    IF(NOT(LEFT('All Papers'!F173,5)="Paper"),
        INDEX('Tasks Alphabetical'!B:B, MATCH(1,
        ('Tasks Alphabetical'!A:A='All Papers'!D173) *
        ('Tasks Alphabetical'!D:D='All Papers'!E173) *
        ('Tasks Alphabetical'!E:E='All Papers'!F173) *
        ('Tasks Alphabetical'!F:F='All Papers'!G173), 0)),
        IF(LEFT('All Papers'!F173,5)="Paper",
            INDEX('Exams Alphabetical'!B:B, MATCH(1,
            ('Exams Alphabetical'!A:A='All Papers'!D173) *
            ('Exams Alphabetical'!E:E='All Papers'!F173), 0)),
    "")),
"")</f>
        <v/>
      </c>
      <c r="H173" s="35" t="str" cm="1">
        <f t="array" ref="H173">IF(AND('All Papers'!D173&lt;&gt;"", 'All Papers'!E173&lt;&gt;"", 'All Papers'!F173&lt;&gt;"", 'All Papers'!G173&lt;&gt;""),
    IF(NOT(LEFT('All Papers'!F173,5)="Paper"),
        INDEX('Tasks Alphabetical'!C:C, MATCH(1,
        ('Tasks Alphabetical'!A:A='All Papers'!D173) *
        ('Tasks Alphabetical'!D:D='All Papers'!E173) *
        ('Tasks Alphabetical'!E:E='All Papers'!F173) *
        ('Tasks Alphabetical'!F:F='All Papers'!G173), 0)),
        IF(LEFT('All Papers'!F173,5)="Paper",
            INDEX('Exams Alphabetical'!C:C, MATCH(1,
            ('Exams Alphabetical'!A:A='All Papers'!D173) *
            ('Exams Alphabetical'!E:E='All Papers'!F173), 0)),
    "")),
"")</f>
        <v/>
      </c>
      <c r="M173" s="35" t="str">
        <f t="shared" si="14"/>
        <v/>
      </c>
      <c r="N173" s="36" t="str">
        <f t="shared" si="15"/>
        <v/>
      </c>
      <c r="O173" s="35" t="str">
        <f t="shared" si="16"/>
        <v/>
      </c>
    </row>
    <row r="174" spans="3:15" x14ac:dyDescent="0.35">
      <c r="C174" s="37" t="str" cm="1">
        <f t="array" ref="C174">IF(AND('All Papers'!D174&lt;&gt;"", 'All Papers'!E174&lt;&gt;"", 'All Papers'!F174&lt;&gt;"", 'All Papers'!G174&lt;&gt;""),
    IF(NOT(LEFT('All Papers'!F174,5)="Paper"),
        INDEX('Tasks Alphabetical'!B:B, MATCH(1,
        ('Tasks Alphabetical'!A:A='All Papers'!D174) *
        ('Tasks Alphabetical'!D:D='All Papers'!E174) *
        ('Tasks Alphabetical'!E:E='All Papers'!F174) *
        ('Tasks Alphabetical'!F:F='All Papers'!G174), 0)),
        IF(LEFT('All Papers'!F174,5)="Paper",
            INDEX('Exams Alphabetical'!B:B, MATCH(1,
            ('Exams Alphabetical'!A:A='All Papers'!D174) *
            ('Exams Alphabetical'!E:E='All Papers'!F174), 0)),
    "")),
"")</f>
        <v/>
      </c>
      <c r="H174" s="35" t="str" cm="1">
        <f t="array" ref="H174">IF(AND('All Papers'!D174&lt;&gt;"", 'All Papers'!E174&lt;&gt;"", 'All Papers'!F174&lt;&gt;"", 'All Papers'!G174&lt;&gt;""),
    IF(NOT(LEFT('All Papers'!F174,5)="Paper"),
        INDEX('Tasks Alphabetical'!C:C, MATCH(1,
        ('Tasks Alphabetical'!A:A='All Papers'!D174) *
        ('Tasks Alphabetical'!D:D='All Papers'!E174) *
        ('Tasks Alphabetical'!E:E='All Papers'!F174) *
        ('Tasks Alphabetical'!F:F='All Papers'!G174), 0)),
        IF(LEFT('All Papers'!F174,5)="Paper",
            INDEX('Exams Alphabetical'!C:C, MATCH(1,
            ('Exams Alphabetical'!A:A='All Papers'!D174) *
            ('Exams Alphabetical'!E:E='All Papers'!F174), 0)),
    "")),
"")</f>
        <v/>
      </c>
      <c r="M174" s="35" t="str">
        <f t="shared" si="14"/>
        <v/>
      </c>
      <c r="N174" s="36" t="str">
        <f t="shared" si="15"/>
        <v/>
      </c>
      <c r="O174" s="35" t="str">
        <f t="shared" si="16"/>
        <v/>
      </c>
    </row>
    <row r="175" spans="3:15" x14ac:dyDescent="0.35">
      <c r="C175" s="37" t="str" cm="1">
        <f t="array" ref="C175">IF(AND('All Papers'!D175&lt;&gt;"", 'All Papers'!E175&lt;&gt;"", 'All Papers'!F175&lt;&gt;"", 'All Papers'!G175&lt;&gt;""),
    IF(NOT(LEFT('All Papers'!F175,5)="Paper"),
        INDEX('Tasks Alphabetical'!B:B, MATCH(1,
        ('Tasks Alphabetical'!A:A='All Papers'!D175) *
        ('Tasks Alphabetical'!D:D='All Papers'!E175) *
        ('Tasks Alphabetical'!E:E='All Papers'!F175) *
        ('Tasks Alphabetical'!F:F='All Papers'!G175), 0)),
        IF(LEFT('All Papers'!F175,5)="Paper",
            INDEX('Exams Alphabetical'!B:B, MATCH(1,
            ('Exams Alphabetical'!A:A='All Papers'!D175) *
            ('Exams Alphabetical'!E:E='All Papers'!F175), 0)),
    "")),
"")</f>
        <v/>
      </c>
      <c r="H175" s="35" t="str" cm="1">
        <f t="array" ref="H175">IF(AND('All Papers'!D175&lt;&gt;"", 'All Papers'!E175&lt;&gt;"", 'All Papers'!F175&lt;&gt;"", 'All Papers'!G175&lt;&gt;""),
    IF(NOT(LEFT('All Papers'!F175,5)="Paper"),
        INDEX('Tasks Alphabetical'!C:C, MATCH(1,
        ('Tasks Alphabetical'!A:A='All Papers'!D175) *
        ('Tasks Alphabetical'!D:D='All Papers'!E175) *
        ('Tasks Alphabetical'!E:E='All Papers'!F175) *
        ('Tasks Alphabetical'!F:F='All Papers'!G175), 0)),
        IF(LEFT('All Papers'!F175,5)="Paper",
            INDEX('Exams Alphabetical'!C:C, MATCH(1,
            ('Exams Alphabetical'!A:A='All Papers'!D175) *
            ('Exams Alphabetical'!E:E='All Papers'!F175), 0)),
    "")),
"")</f>
        <v/>
      </c>
      <c r="M175" s="35" t="str">
        <f t="shared" si="14"/>
        <v/>
      </c>
      <c r="N175" s="36" t="str">
        <f t="shared" si="15"/>
        <v/>
      </c>
      <c r="O175" s="35" t="str">
        <f t="shared" si="16"/>
        <v/>
      </c>
    </row>
    <row r="176" spans="3:15" x14ac:dyDescent="0.35">
      <c r="C176" s="37" t="str" cm="1">
        <f t="array" ref="C176">IF(AND('All Papers'!D176&lt;&gt;"", 'All Papers'!E176&lt;&gt;"", 'All Papers'!F176&lt;&gt;"", 'All Papers'!G176&lt;&gt;""),
    IF(NOT(LEFT('All Papers'!F176,5)="Paper"),
        INDEX('Tasks Alphabetical'!B:B, MATCH(1,
        ('Tasks Alphabetical'!A:A='All Papers'!D176) *
        ('Tasks Alphabetical'!D:D='All Papers'!E176) *
        ('Tasks Alphabetical'!E:E='All Papers'!F176) *
        ('Tasks Alphabetical'!F:F='All Papers'!G176), 0)),
        IF(LEFT('All Papers'!F176,5)="Paper",
            INDEX('Exams Alphabetical'!B:B, MATCH(1,
            ('Exams Alphabetical'!A:A='All Papers'!D176) *
            ('Exams Alphabetical'!E:E='All Papers'!F176), 0)),
    "")),
"")</f>
        <v/>
      </c>
      <c r="H176" s="35" t="str" cm="1">
        <f t="array" ref="H176">IF(AND('All Papers'!D176&lt;&gt;"", 'All Papers'!E176&lt;&gt;"", 'All Papers'!F176&lt;&gt;"", 'All Papers'!G176&lt;&gt;""),
    IF(NOT(LEFT('All Papers'!F176,5)="Paper"),
        INDEX('Tasks Alphabetical'!C:C, MATCH(1,
        ('Tasks Alphabetical'!A:A='All Papers'!D176) *
        ('Tasks Alphabetical'!D:D='All Papers'!E176) *
        ('Tasks Alphabetical'!E:E='All Papers'!F176) *
        ('Tasks Alphabetical'!F:F='All Papers'!G176), 0)),
        IF(LEFT('All Papers'!F176,5)="Paper",
            INDEX('Exams Alphabetical'!C:C, MATCH(1,
            ('Exams Alphabetical'!A:A='All Papers'!D176) *
            ('Exams Alphabetical'!E:E='All Papers'!F176), 0)),
    "")),
"")</f>
        <v/>
      </c>
      <c r="M176" s="35" t="str">
        <f t="shared" si="14"/>
        <v/>
      </c>
      <c r="N176" s="36" t="str">
        <f t="shared" si="15"/>
        <v/>
      </c>
      <c r="O176" s="35" t="str">
        <f t="shared" si="16"/>
        <v/>
      </c>
    </row>
    <row r="177" spans="3:15" x14ac:dyDescent="0.35">
      <c r="C177" s="37" t="str" cm="1">
        <f t="array" ref="C177">IF(AND('All Papers'!D177&lt;&gt;"", 'All Papers'!E177&lt;&gt;"", 'All Papers'!F177&lt;&gt;"", 'All Papers'!G177&lt;&gt;""),
    IF(NOT(LEFT('All Papers'!F177,5)="Paper"),
        INDEX('Tasks Alphabetical'!B:B, MATCH(1,
        ('Tasks Alphabetical'!A:A='All Papers'!D177) *
        ('Tasks Alphabetical'!D:D='All Papers'!E177) *
        ('Tasks Alphabetical'!E:E='All Papers'!F177) *
        ('Tasks Alphabetical'!F:F='All Papers'!G177), 0)),
        IF(LEFT('All Papers'!F177,5)="Paper",
            INDEX('Exams Alphabetical'!B:B, MATCH(1,
            ('Exams Alphabetical'!A:A='All Papers'!D177) *
            ('Exams Alphabetical'!E:E='All Papers'!F177), 0)),
    "")),
"")</f>
        <v/>
      </c>
      <c r="H177" s="35" t="str" cm="1">
        <f t="array" ref="H177">IF(AND('All Papers'!D177&lt;&gt;"", 'All Papers'!E177&lt;&gt;"", 'All Papers'!F177&lt;&gt;"", 'All Papers'!G177&lt;&gt;""),
    IF(NOT(LEFT('All Papers'!F177,5)="Paper"),
        INDEX('Tasks Alphabetical'!C:C, MATCH(1,
        ('Tasks Alphabetical'!A:A='All Papers'!D177) *
        ('Tasks Alphabetical'!D:D='All Papers'!E177) *
        ('Tasks Alphabetical'!E:E='All Papers'!F177) *
        ('Tasks Alphabetical'!F:F='All Papers'!G177), 0)),
        IF(LEFT('All Papers'!F177,5)="Paper",
            INDEX('Exams Alphabetical'!C:C, MATCH(1,
            ('Exams Alphabetical'!A:A='All Papers'!D177) *
            ('Exams Alphabetical'!E:E='All Papers'!F177), 0)),
    "")),
"")</f>
        <v/>
      </c>
      <c r="M177" s="35" t="str">
        <f t="shared" si="14"/>
        <v/>
      </c>
      <c r="N177" s="36" t="str">
        <f t="shared" si="15"/>
        <v/>
      </c>
      <c r="O177" s="35" t="str">
        <f t="shared" si="16"/>
        <v/>
      </c>
    </row>
    <row r="178" spans="3:15" x14ac:dyDescent="0.35">
      <c r="C178" s="37" t="str" cm="1">
        <f t="array" ref="C178">IF(AND('All Papers'!D178&lt;&gt;"", 'All Papers'!E178&lt;&gt;"", 'All Papers'!F178&lt;&gt;"", 'All Papers'!G178&lt;&gt;""),
    IF(NOT(LEFT('All Papers'!F178,5)="Paper"),
        INDEX('Tasks Alphabetical'!B:B, MATCH(1,
        ('Tasks Alphabetical'!A:A='All Papers'!D178) *
        ('Tasks Alphabetical'!D:D='All Papers'!E178) *
        ('Tasks Alphabetical'!E:E='All Papers'!F178) *
        ('Tasks Alphabetical'!F:F='All Papers'!G178), 0)),
        IF(LEFT('All Papers'!F178,5)="Paper",
            INDEX('Exams Alphabetical'!B:B, MATCH(1,
            ('Exams Alphabetical'!A:A='All Papers'!D178) *
            ('Exams Alphabetical'!E:E='All Papers'!F178), 0)),
    "")),
"")</f>
        <v/>
      </c>
      <c r="H178" s="35" t="str" cm="1">
        <f t="array" ref="H178">IF(AND('All Papers'!D178&lt;&gt;"", 'All Papers'!E178&lt;&gt;"", 'All Papers'!F178&lt;&gt;"", 'All Papers'!G178&lt;&gt;""),
    IF(NOT(LEFT('All Papers'!F178,5)="Paper"),
        INDEX('Tasks Alphabetical'!C:C, MATCH(1,
        ('Tasks Alphabetical'!A:A='All Papers'!D178) *
        ('Tasks Alphabetical'!D:D='All Papers'!E178) *
        ('Tasks Alphabetical'!E:E='All Papers'!F178) *
        ('Tasks Alphabetical'!F:F='All Papers'!G178), 0)),
        IF(LEFT('All Papers'!F178,5)="Paper",
            INDEX('Exams Alphabetical'!C:C, MATCH(1,
            ('Exams Alphabetical'!A:A='All Papers'!D178) *
            ('Exams Alphabetical'!E:E='All Papers'!F178), 0)),
    "")),
"")</f>
        <v/>
      </c>
      <c r="M178" s="35" t="str">
        <f t="shared" si="14"/>
        <v/>
      </c>
      <c r="N178" s="36" t="str">
        <f t="shared" si="15"/>
        <v/>
      </c>
      <c r="O178" s="35" t="str">
        <f t="shared" si="16"/>
        <v/>
      </c>
    </row>
    <row r="179" spans="3:15" x14ac:dyDescent="0.35">
      <c r="C179" s="37" t="str" cm="1">
        <f t="array" ref="C179">IF(AND('All Papers'!D179&lt;&gt;"", 'All Papers'!E179&lt;&gt;"", 'All Papers'!F179&lt;&gt;"", 'All Papers'!G179&lt;&gt;""),
    IF(NOT(LEFT('All Papers'!F179,5)="Paper"),
        INDEX('Tasks Alphabetical'!B:B, MATCH(1,
        ('Tasks Alphabetical'!A:A='All Papers'!D179) *
        ('Tasks Alphabetical'!D:D='All Papers'!E179) *
        ('Tasks Alphabetical'!E:E='All Papers'!F179) *
        ('Tasks Alphabetical'!F:F='All Papers'!G179), 0)),
        IF(LEFT('All Papers'!F179,5)="Paper",
            INDEX('Exams Alphabetical'!B:B, MATCH(1,
            ('Exams Alphabetical'!A:A='All Papers'!D179) *
            ('Exams Alphabetical'!E:E='All Papers'!F179), 0)),
    "")),
"")</f>
        <v/>
      </c>
      <c r="H179" s="35" t="str" cm="1">
        <f t="array" ref="H179">IF(AND('All Papers'!D179&lt;&gt;"", 'All Papers'!E179&lt;&gt;"", 'All Papers'!F179&lt;&gt;"", 'All Papers'!G179&lt;&gt;""),
    IF(NOT(LEFT('All Papers'!F179,5)="Paper"),
        INDEX('Tasks Alphabetical'!C:C, MATCH(1,
        ('Tasks Alphabetical'!A:A='All Papers'!D179) *
        ('Tasks Alphabetical'!D:D='All Papers'!E179) *
        ('Tasks Alphabetical'!E:E='All Papers'!F179) *
        ('Tasks Alphabetical'!F:F='All Papers'!G179), 0)),
        IF(LEFT('All Papers'!F179,5)="Paper",
            INDEX('Exams Alphabetical'!C:C, MATCH(1,
            ('Exams Alphabetical'!A:A='All Papers'!D179) *
            ('Exams Alphabetical'!E:E='All Papers'!F179), 0)),
    "")),
"")</f>
        <v/>
      </c>
      <c r="M179" s="35" t="str">
        <f t="shared" ref="M179:M185" si="17">IF(NETWORKDAYS(K179,L179)=0,"",NETWORKDAYS(K179,L179))</f>
        <v/>
      </c>
      <c r="N179" s="36" t="str">
        <f t="shared" ref="N179:N185" si="18">IF(F179="", "", IF(F179&lt;&gt;"Employer Set Project", K179, IF(L179="", "", WORKDAY(L179, 1))))</f>
        <v/>
      </c>
      <c r="O179" s="35" t="str">
        <f t="shared" ref="O179:O185" si="19">IF(ISBLANK(B179), "", WEEKNUM(B179, 2))</f>
        <v/>
      </c>
    </row>
    <row r="180" spans="3:15" x14ac:dyDescent="0.35">
      <c r="C180" s="37" t="str" cm="1">
        <f t="array" ref="C180">IF(AND('All Papers'!D180&lt;&gt;"", 'All Papers'!E180&lt;&gt;"", 'All Papers'!F180&lt;&gt;"", 'All Papers'!G180&lt;&gt;""),
    IF(NOT(LEFT('All Papers'!F180,5)="Paper"),
        INDEX('Tasks Alphabetical'!B:B, MATCH(1,
        ('Tasks Alphabetical'!A:A='All Papers'!D180) *
        ('Tasks Alphabetical'!D:D='All Papers'!E180) *
        ('Tasks Alphabetical'!E:E='All Papers'!F180) *
        ('Tasks Alphabetical'!F:F='All Papers'!G180), 0)),
        IF(LEFT('All Papers'!F180,5)="Paper",
            INDEX('Exams Alphabetical'!B:B, MATCH(1,
            ('Exams Alphabetical'!A:A='All Papers'!D180) *
            ('Exams Alphabetical'!E:E='All Papers'!F180), 0)),
    "")),
"")</f>
        <v/>
      </c>
      <c r="H180" s="35" t="str" cm="1">
        <f t="array" ref="H180">IF(AND('All Papers'!D180&lt;&gt;"", 'All Papers'!E180&lt;&gt;"", 'All Papers'!F180&lt;&gt;"", 'All Papers'!G180&lt;&gt;""),
    IF(NOT(LEFT('All Papers'!F180,5)="Paper"),
        INDEX('Tasks Alphabetical'!C:C, MATCH(1,
        ('Tasks Alphabetical'!A:A='All Papers'!D180) *
        ('Tasks Alphabetical'!D:D='All Papers'!E180) *
        ('Tasks Alphabetical'!E:E='All Papers'!F180) *
        ('Tasks Alphabetical'!F:F='All Papers'!G180), 0)),
        IF(LEFT('All Papers'!F180,5)="Paper",
            INDEX('Exams Alphabetical'!C:C, MATCH(1,
            ('Exams Alphabetical'!A:A='All Papers'!D180) *
            ('Exams Alphabetical'!E:E='All Papers'!F180), 0)),
    "")),
"")</f>
        <v/>
      </c>
      <c r="M180" s="35" t="str">
        <f t="shared" si="17"/>
        <v/>
      </c>
      <c r="N180" s="36" t="str">
        <f t="shared" si="18"/>
        <v/>
      </c>
      <c r="O180" s="35" t="str">
        <f t="shared" si="19"/>
        <v/>
      </c>
    </row>
    <row r="181" spans="3:15" x14ac:dyDescent="0.35">
      <c r="C181" s="37" t="str" cm="1">
        <f t="array" ref="C181">IF(AND('All Papers'!D181&lt;&gt;"", 'All Papers'!E181&lt;&gt;"", 'All Papers'!F181&lt;&gt;"", 'All Papers'!G181&lt;&gt;""),
    IF(NOT(LEFT('All Papers'!F181,5)="Paper"),
        INDEX('Tasks Alphabetical'!B:B, MATCH(1,
        ('Tasks Alphabetical'!A:A='All Papers'!D181) *
        ('Tasks Alphabetical'!D:D='All Papers'!E181) *
        ('Tasks Alphabetical'!E:E='All Papers'!F181) *
        ('Tasks Alphabetical'!F:F='All Papers'!G181), 0)),
        IF(LEFT('All Papers'!F181,5)="Paper",
            INDEX('Exams Alphabetical'!B:B, MATCH(1,
            ('Exams Alphabetical'!A:A='All Papers'!D181) *
            ('Exams Alphabetical'!E:E='All Papers'!F181), 0)),
    "")),
"")</f>
        <v/>
      </c>
      <c r="H181" s="35" t="str" cm="1">
        <f t="array" ref="H181">IF(AND('All Papers'!D181&lt;&gt;"", 'All Papers'!E181&lt;&gt;"", 'All Papers'!F181&lt;&gt;"", 'All Papers'!G181&lt;&gt;""),
    IF(NOT(LEFT('All Papers'!F181,5)="Paper"),
        INDEX('Tasks Alphabetical'!C:C, MATCH(1,
        ('Tasks Alphabetical'!A:A='All Papers'!D181) *
        ('Tasks Alphabetical'!D:D='All Papers'!E181) *
        ('Tasks Alphabetical'!E:E='All Papers'!F181) *
        ('Tasks Alphabetical'!F:F='All Papers'!G181), 0)),
        IF(LEFT('All Papers'!F181,5)="Paper",
            INDEX('Exams Alphabetical'!C:C, MATCH(1,
            ('Exams Alphabetical'!A:A='All Papers'!D181) *
            ('Exams Alphabetical'!E:E='All Papers'!F181), 0)),
    "")),
"")</f>
        <v/>
      </c>
      <c r="M181" s="35" t="str">
        <f t="shared" si="17"/>
        <v/>
      </c>
      <c r="N181" s="36" t="str">
        <f t="shared" si="18"/>
        <v/>
      </c>
      <c r="O181" s="35" t="str">
        <f t="shared" si="19"/>
        <v/>
      </c>
    </row>
    <row r="182" spans="3:15" x14ac:dyDescent="0.35">
      <c r="C182" s="37" t="str" cm="1">
        <f t="array" ref="C182">IF(AND('All Papers'!D182&lt;&gt;"", 'All Papers'!E182&lt;&gt;"", 'All Papers'!F182&lt;&gt;"", 'All Papers'!G182&lt;&gt;""),
    IF(NOT(LEFT('All Papers'!F182,5)="Paper"),
        INDEX('Tasks Alphabetical'!B:B, MATCH(1,
        ('Tasks Alphabetical'!A:A='All Papers'!D182) *
        ('Tasks Alphabetical'!D:D='All Papers'!E182) *
        ('Tasks Alphabetical'!E:E='All Papers'!F182) *
        ('Tasks Alphabetical'!F:F='All Papers'!G182), 0)),
        IF(LEFT('All Papers'!F182,5)="Paper",
            INDEX('Exams Alphabetical'!B:B, MATCH(1,
            ('Exams Alphabetical'!A:A='All Papers'!D182) *
            ('Exams Alphabetical'!E:E='All Papers'!F182), 0)),
    "")),
"")</f>
        <v/>
      </c>
      <c r="H182" s="35" t="str" cm="1">
        <f t="array" ref="H182">IF(AND('All Papers'!D182&lt;&gt;"", 'All Papers'!E182&lt;&gt;"", 'All Papers'!F182&lt;&gt;"", 'All Papers'!G182&lt;&gt;""),
    IF(NOT(LEFT('All Papers'!F182,5)="Paper"),
        INDEX('Tasks Alphabetical'!C:C, MATCH(1,
        ('Tasks Alphabetical'!A:A='All Papers'!D182) *
        ('Tasks Alphabetical'!D:D='All Papers'!E182) *
        ('Tasks Alphabetical'!E:E='All Papers'!F182) *
        ('Tasks Alphabetical'!F:F='All Papers'!G182), 0)),
        IF(LEFT('All Papers'!F182,5)="Paper",
            INDEX('Exams Alphabetical'!C:C, MATCH(1,
            ('Exams Alphabetical'!A:A='All Papers'!D182) *
            ('Exams Alphabetical'!E:E='All Papers'!F182), 0)),
    "")),
"")</f>
        <v/>
      </c>
      <c r="M182" s="35" t="str">
        <f t="shared" si="17"/>
        <v/>
      </c>
      <c r="N182" s="36" t="str">
        <f t="shared" si="18"/>
        <v/>
      </c>
      <c r="O182" s="35" t="str">
        <f t="shared" si="19"/>
        <v/>
      </c>
    </row>
    <row r="183" spans="3:15" x14ac:dyDescent="0.35">
      <c r="C183" s="37" t="str" cm="1">
        <f t="array" ref="C183">IF(AND('All Papers'!D183&lt;&gt;"", 'All Papers'!E183&lt;&gt;"", 'All Papers'!F183&lt;&gt;"", 'All Papers'!G183&lt;&gt;""),
    IF(NOT(LEFT('All Papers'!F183,5)="Paper"),
        INDEX('Tasks Alphabetical'!B:B, MATCH(1,
        ('Tasks Alphabetical'!A:A='All Papers'!D183) *
        ('Tasks Alphabetical'!D:D='All Papers'!E183) *
        ('Tasks Alphabetical'!E:E='All Papers'!F183) *
        ('Tasks Alphabetical'!F:F='All Papers'!G183), 0)),
        IF(LEFT('All Papers'!F183,5)="Paper",
            INDEX('Exams Alphabetical'!B:B, MATCH(1,
            ('Exams Alphabetical'!A:A='All Papers'!D183) *
            ('Exams Alphabetical'!E:E='All Papers'!F183), 0)),
    "")),
"")</f>
        <v/>
      </c>
      <c r="H183" s="35" t="str" cm="1">
        <f t="array" ref="H183">IF(AND('All Papers'!D183&lt;&gt;"", 'All Papers'!E183&lt;&gt;"", 'All Papers'!F183&lt;&gt;"", 'All Papers'!G183&lt;&gt;""),
    IF(NOT(LEFT('All Papers'!F183,5)="Paper"),
        INDEX('Tasks Alphabetical'!C:C, MATCH(1,
        ('Tasks Alphabetical'!A:A='All Papers'!D183) *
        ('Tasks Alphabetical'!D:D='All Papers'!E183) *
        ('Tasks Alphabetical'!E:E='All Papers'!F183) *
        ('Tasks Alphabetical'!F:F='All Papers'!G183), 0)),
        IF(LEFT('All Papers'!F183,5)="Paper",
            INDEX('Exams Alphabetical'!C:C, MATCH(1,
            ('Exams Alphabetical'!A:A='All Papers'!D183) *
            ('Exams Alphabetical'!E:E='All Papers'!F183), 0)),
    "")),
"")</f>
        <v/>
      </c>
      <c r="M183" s="35" t="str">
        <f t="shared" si="17"/>
        <v/>
      </c>
      <c r="N183" s="36" t="str">
        <f t="shared" si="18"/>
        <v/>
      </c>
      <c r="O183" s="35" t="str">
        <f t="shared" si="19"/>
        <v/>
      </c>
    </row>
    <row r="184" spans="3:15" x14ac:dyDescent="0.35">
      <c r="C184" s="37" t="str" cm="1">
        <f t="array" ref="C184">IF(AND('All Papers'!D184&lt;&gt;"", 'All Papers'!E184&lt;&gt;"", 'All Papers'!F184&lt;&gt;"", 'All Papers'!G184&lt;&gt;""),
    IF(NOT(LEFT('All Papers'!F184,5)="Paper"),
        INDEX('Tasks Alphabetical'!B:B, MATCH(1,
        ('Tasks Alphabetical'!A:A='All Papers'!D184) *
        ('Tasks Alphabetical'!D:D='All Papers'!E184) *
        ('Tasks Alphabetical'!E:E='All Papers'!F184) *
        ('Tasks Alphabetical'!F:F='All Papers'!G184), 0)),
        IF(LEFT('All Papers'!F184,5)="Paper",
            INDEX('Exams Alphabetical'!B:B, MATCH(1,
            ('Exams Alphabetical'!A:A='All Papers'!D184) *
            ('Exams Alphabetical'!E:E='All Papers'!F184), 0)),
    "")),
"")</f>
        <v/>
      </c>
      <c r="H184" s="35" t="str" cm="1">
        <f t="array" ref="H184">IF(AND('All Papers'!D184&lt;&gt;"", 'All Papers'!E184&lt;&gt;"", 'All Papers'!F184&lt;&gt;"", 'All Papers'!G184&lt;&gt;""),
    IF(NOT(LEFT('All Papers'!F184,5)="Paper"),
        INDEX('Tasks Alphabetical'!C:C, MATCH(1,
        ('Tasks Alphabetical'!A:A='All Papers'!D184) *
        ('Tasks Alphabetical'!D:D='All Papers'!E184) *
        ('Tasks Alphabetical'!E:E='All Papers'!F184) *
        ('Tasks Alphabetical'!F:F='All Papers'!G184), 0)),
        IF(LEFT('All Papers'!F184,5)="Paper",
            INDEX('Exams Alphabetical'!C:C, MATCH(1,
            ('Exams Alphabetical'!A:A='All Papers'!D184) *
            ('Exams Alphabetical'!E:E='All Papers'!F184), 0)),
    "")),
"")</f>
        <v/>
      </c>
      <c r="M184" s="35" t="str">
        <f t="shared" si="17"/>
        <v/>
      </c>
      <c r="N184" s="36" t="str">
        <f t="shared" si="18"/>
        <v/>
      </c>
      <c r="O184" s="35" t="str">
        <f t="shared" si="19"/>
        <v/>
      </c>
    </row>
    <row r="185" spans="3:15" x14ac:dyDescent="0.35">
      <c r="C185" s="37" t="str" cm="1">
        <f t="array" ref="C185">IF(AND('All Papers'!D185&lt;&gt;"", 'All Papers'!E185&lt;&gt;"", 'All Papers'!F185&lt;&gt;"", 'All Papers'!G185&lt;&gt;""),
    IF(NOT(LEFT('All Papers'!F185,5)="Paper"),
        INDEX('Tasks Alphabetical'!B:B, MATCH(1,
        ('Tasks Alphabetical'!A:A='All Papers'!D185) *
        ('Tasks Alphabetical'!D:D='All Papers'!E185) *
        ('Tasks Alphabetical'!E:E='All Papers'!F185) *
        ('Tasks Alphabetical'!F:F='All Papers'!G185), 0)),
        IF(LEFT('All Papers'!F185,5)="Paper",
            INDEX('Exams Alphabetical'!B:B, MATCH(1,
            ('Exams Alphabetical'!A:A='All Papers'!D185) *
            ('Exams Alphabetical'!E:E='All Papers'!F185), 0)),
    "")),
"")</f>
        <v/>
      </c>
      <c r="H185" s="35" t="str" cm="1">
        <f t="array" ref="H185">IF(AND('All Papers'!D185&lt;&gt;"", 'All Papers'!E185&lt;&gt;"", 'All Papers'!F185&lt;&gt;"", 'All Papers'!G185&lt;&gt;""),
    IF(NOT(LEFT('All Papers'!F185,5)="Paper"),
        INDEX('Tasks Alphabetical'!C:C, MATCH(1,
        ('Tasks Alphabetical'!A:A='All Papers'!D185) *
        ('Tasks Alphabetical'!D:D='All Papers'!E185) *
        ('Tasks Alphabetical'!E:E='All Papers'!F185) *
        ('Tasks Alphabetical'!F:F='All Papers'!G185), 0)),
        IF(LEFT('All Papers'!F185,5)="Paper",
            INDEX('Exams Alphabetical'!C:C, MATCH(1,
            ('Exams Alphabetical'!A:A='All Papers'!D185) *
            ('Exams Alphabetical'!E:E='All Papers'!F185), 0)),
    "")),
"")</f>
        <v/>
      </c>
      <c r="M185" s="35" t="str">
        <f t="shared" si="17"/>
        <v/>
      </c>
      <c r="N185" s="36" t="str">
        <f t="shared" si="18"/>
        <v/>
      </c>
      <c r="O185" s="35" t="str">
        <f t="shared" si="19"/>
        <v/>
      </c>
    </row>
  </sheetData>
  <autoFilter ref="A1:O185" xr:uid="{2D57FC65-1301-4599-8DAF-991A00D61D88}"/>
  <conditionalFormatting sqref="A1:O1 B3:C3 C4:C10 G5:I9 K5:M9 F5:F11 N5:O12 G10:M11 A11:C11 M12 A24:O34 A35:A70 A37:B42 G37:O42 F43:O59 B43:C67 F60:K60 L60:O63 G61:K63 F61:F67 G64:O67 A68:O130 B131:O131 A131:A139 B132:B136 C132:O139 B139 A2:A25 B12:L23 M13:O23 A140:O1048576">
    <cfRule type="expression" dxfId="13" priority="13">
      <formula>$A1&lt;&gt;""</formula>
    </cfRule>
  </conditionalFormatting>
  <conditionalFormatting sqref="B5:B9 J6:J9 B11 B138">
    <cfRule type="expression" dxfId="12" priority="18">
      <formula>$A4&lt;&gt;""</formula>
    </cfRule>
  </conditionalFormatting>
  <conditionalFormatting sqref="B10">
    <cfRule type="expression" dxfId="11" priority="34">
      <formula>#REF!&lt;&gt;""</formula>
    </cfRule>
  </conditionalFormatting>
  <conditionalFormatting sqref="B36:C36 E36:O36">
    <cfRule type="expression" dxfId="10" priority="38">
      <formula>#REF!&lt;&gt;""</formula>
    </cfRule>
  </conditionalFormatting>
  <conditionalFormatting sqref="B2:E2 D3:E6">
    <cfRule type="expression" dxfId="9" priority="15">
      <formula>$A23&lt;&gt;""</formula>
    </cfRule>
  </conditionalFormatting>
  <conditionalFormatting sqref="B35:M35 O35">
    <cfRule type="expression" dxfId="8" priority="37">
      <formula>$A36&lt;&gt;""</formula>
    </cfRule>
  </conditionalFormatting>
  <conditionalFormatting sqref="C37:C42 E37:F42">
    <cfRule type="expression" dxfId="7" priority="3">
      <formula>#REF!&lt;&gt;""</formula>
    </cfRule>
  </conditionalFormatting>
  <conditionalFormatting sqref="D36:D67">
    <cfRule type="expression" dxfId="6" priority="4">
      <formula>$A37&lt;&gt;""</formula>
    </cfRule>
  </conditionalFormatting>
  <conditionalFormatting sqref="D7:E9">
    <cfRule type="expression" dxfId="5" priority="43">
      <formula>$A31&lt;&gt;""</formula>
    </cfRule>
  </conditionalFormatting>
  <conditionalFormatting sqref="D10:E10">
    <cfRule type="expression" dxfId="4" priority="40">
      <formula>$A36&lt;&gt;""</formula>
    </cfRule>
  </conditionalFormatting>
  <conditionalFormatting sqref="D11:E11">
    <cfRule type="expression" dxfId="3" priority="39">
      <formula>#REF!&lt;&gt;""</formula>
    </cfRule>
  </conditionalFormatting>
  <conditionalFormatting sqref="E43:E67">
    <cfRule type="expression" dxfId="2" priority="2">
      <formula>#REF!&lt;&gt;""</formula>
    </cfRule>
  </conditionalFormatting>
  <conditionalFormatting sqref="F2:O4">
    <cfRule type="expression" dxfId="1" priority="12">
      <formula>$A2&lt;&gt;""</formula>
    </cfRule>
  </conditionalFormatting>
  <conditionalFormatting sqref="N35">
    <cfRule type="expression" dxfId="0" priority="1">
      <formula>$A35&lt;&gt;""</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D96434F6EBA34A89551454F2206BFF" ma:contentTypeVersion="17" ma:contentTypeDescription="Create a new document." ma:contentTypeScope="" ma:versionID="430a58a58ae80f6d8581b3b221ae85b7">
  <xsd:schema xmlns:xsd="http://www.w3.org/2001/XMLSchema" xmlns:xs="http://www.w3.org/2001/XMLSchema" xmlns:p="http://schemas.microsoft.com/office/2006/metadata/properties" xmlns:ns2="906a906b-3554-4573-afe5-c880203716d1" xmlns:ns3="d354303b-98d5-4534-8b00-8149eda653b6" targetNamespace="http://schemas.microsoft.com/office/2006/metadata/properties" ma:root="true" ma:fieldsID="b01aa0612037486b0cae95c5f0b7652d" ns2:_="" ns3:_="">
    <xsd:import namespace="906a906b-3554-4573-afe5-c880203716d1"/>
    <xsd:import namespace="d354303b-98d5-4534-8b00-8149eda653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6a906b-3554-4573-afe5-c880203716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6342d94-4a90-4c9b-8c88-cb4c8647e98f"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54303b-98d5-4534-8b00-8149eda653b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cad1eb4-2465-41bb-9872-47a5e95bd904}" ma:internalName="TaxCatchAll" ma:showField="CatchAllData" ma:web="d354303b-98d5-4534-8b00-8149eda653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6a906b-3554-4573-afe5-c880203716d1">
      <Terms xmlns="http://schemas.microsoft.com/office/infopath/2007/PartnerControls"/>
    </lcf76f155ced4ddcb4097134ff3c332f>
    <TaxCatchAll xmlns="d354303b-98d5-4534-8b00-8149eda653b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7A945A-1776-418F-A835-FF9BE0EE4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6a906b-3554-4573-afe5-c880203716d1"/>
    <ds:schemaRef ds:uri="d354303b-98d5-4534-8b00-8149eda653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D61FC4-1A14-4402-936C-A957F14FD722}">
  <ds:schemaRefs>
    <ds:schemaRef ds:uri="http://schemas.microsoft.com/office/2006/metadata/properties"/>
    <ds:schemaRef ds:uri="http://schemas.microsoft.com/office/infopath/2007/PartnerControls"/>
    <ds:schemaRef ds:uri="906a906b-3554-4573-afe5-c880203716d1"/>
    <ds:schemaRef ds:uri="d354303b-98d5-4534-8b00-8149eda653b6"/>
  </ds:schemaRefs>
</ds:datastoreItem>
</file>

<file path=customXml/itemProps3.xml><?xml version="1.0" encoding="utf-8"?>
<ds:datastoreItem xmlns:ds="http://schemas.openxmlformats.org/officeDocument/2006/customXml" ds:itemID="{3C2C9CE1-7C6B-4D71-AF15-C0D387E4D60D}">
  <ds:schemaRefs>
    <ds:schemaRef ds:uri="http://schemas.microsoft.com/sharepoint/v3/contenttype/forms"/>
  </ds:schemaRefs>
</ds:datastoreItem>
</file>

<file path=docMetadata/LabelInfo.xml><?xml version="1.0" encoding="utf-8"?>
<clbl:labelList xmlns:clbl="http://schemas.microsoft.com/office/2020/mipLabelMetadata">
  <clbl:label id="{8cc434d7-97d0-47d3-b5c5-14fe0e33e34b}" enabled="0" method="" siteId="{8cc434d7-97d0-47d3-b5c5-14fe0e33e34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Notes</vt:lpstr>
      <vt:lpstr>Tasks Alphabetical</vt:lpstr>
      <vt:lpstr>Data Validation</vt:lpstr>
      <vt:lpstr>Exams Alphabetical</vt:lpstr>
      <vt:lpstr>All 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Beth Redrup</cp:lastModifiedBy>
  <cp:revision/>
  <dcterms:created xsi:type="dcterms:W3CDTF">2024-01-07T20:19:59Z</dcterms:created>
  <dcterms:modified xsi:type="dcterms:W3CDTF">2025-03-18T11:07:20Z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0x01010013D96434F6EBA34A89551454F2206BFF</vt:lpwstr>
  </property>
</Properties>
</file>