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ab\OneDrive\Documents\EXCEL\"/>
    </mc:Choice>
  </mc:AlternateContent>
  <xr:revisionPtr revIDLastSave="0" documentId="13_ncr:1_{8673BE9D-9359-45FE-9534-1D0C44A3FC63}" xr6:coauthVersionLast="47" xr6:coauthVersionMax="47" xr10:uidLastSave="{00000000-0000-0000-0000-000000000000}"/>
  <bookViews>
    <workbookView xWindow="-108" yWindow="-108" windowWidth="23256" windowHeight="12456" activeTab="1" xr2:uid="{A9DF8847-096C-4EBF-AD13-4F4101DDBB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2" l="1"/>
  <c r="M6" i="2"/>
  <c r="D6" i="2"/>
  <c r="B12" i="1"/>
  <c r="B7" i="1"/>
  <c r="B17" i="1" s="1"/>
  <c r="B22" i="1" l="1"/>
  <c r="B24" i="1" s="1"/>
  <c r="O3" i="1" l="1"/>
  <c r="F15" i="1"/>
  <c r="F4" i="1"/>
</calcChain>
</file>

<file path=xl/sharedStrings.xml><?xml version="1.0" encoding="utf-8"?>
<sst xmlns="http://schemas.openxmlformats.org/spreadsheetml/2006/main" count="43" uniqueCount="27">
  <si>
    <t>The Screamin' Blue Jays</t>
  </si>
  <si>
    <t>NUMBER OF CONCERTS</t>
  </si>
  <si>
    <t>CONCERTS PER WEEK</t>
  </si>
  <si>
    <t>WEEKS ON TOUR</t>
  </si>
  <si>
    <t>TOTAL CONCERTS:</t>
  </si>
  <si>
    <t>EXPECTED CONCERT ATTENDANCE</t>
  </si>
  <si>
    <t>MAXIMUM CAPACITY</t>
  </si>
  <si>
    <t>ATTENDANCE(%)</t>
  </si>
  <si>
    <t>NUMBER OF TICKETS SOLD:</t>
  </si>
  <si>
    <t>COST</t>
  </si>
  <si>
    <t>FIXED START UP COST</t>
  </si>
  <si>
    <t>VENUE RENTAL COST(PER SHOW)</t>
  </si>
  <si>
    <t>TOTAL COST:</t>
  </si>
  <si>
    <t>REVENUE</t>
  </si>
  <si>
    <t>TICKET PRICE</t>
  </si>
  <si>
    <t>TICKET PRICE(PER PERSON)</t>
  </si>
  <si>
    <t>CONCESSION SALES(PER PERSON)</t>
  </si>
  <si>
    <t>TOTAL REVENUE:</t>
  </si>
  <si>
    <t>EFFECT OF TICKET PRICE AND WEEKS ON TOUR OVER PROFIT</t>
  </si>
  <si>
    <t>PROFITS</t>
  </si>
  <si>
    <t>ATTENDANCE</t>
  </si>
  <si>
    <t>EFFECT OF PRICE AND ATTENDNCE OVER PROFITS</t>
  </si>
  <si>
    <t>BREAK-EVEN ANALYSIS</t>
  </si>
  <si>
    <t>BREAK-EVEN PRICE</t>
  </si>
  <si>
    <t>**ASSUMPTION: 60% ATTENDANCE</t>
  </si>
  <si>
    <t>BREAK-EVEN WEEKS</t>
  </si>
  <si>
    <t>46.37 OR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</si>
</sst>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_ [$₹-4009]\ * #,##0.00_ ;_ [$₹-4009]\ * \-#,##0.00_ ;_ [$₹-4009]\ * &quot;-&quot;??_ ;_ @_ "/>
    <numFmt numFmtId="166" formatCode="&quot;₹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1"/>
      <name val="Arial Rounded MT Bold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4"/>
      <color theme="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2"/>
      <color theme="3"/>
      <name val="Arial Rounded MT Bold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2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6"/>
      <color theme="0"/>
      <name val="Arial Rounded MT Bold"/>
      <family val="2"/>
    </font>
    <font>
      <sz val="14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6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63">
    <xf numFmtId="0" fontId="0" fillId="0" borderId="0" xfId="0"/>
    <xf numFmtId="0" fontId="4" fillId="0" borderId="0" xfId="0" applyFont="1"/>
    <xf numFmtId="164" fontId="0" fillId="0" borderId="0" xfId="0" applyNumberFormat="1"/>
    <xf numFmtId="164" fontId="0" fillId="0" borderId="0" xfId="1" applyNumberFormat="1" applyFont="1"/>
    <xf numFmtId="2" fontId="3" fillId="0" borderId="0" xfId="0" applyNumberFormat="1" applyFont="1" applyAlignment="1">
      <alignment horizontal="center" vertical="center"/>
    </xf>
    <xf numFmtId="0" fontId="6" fillId="0" borderId="3" xfId="0" applyFont="1" applyBorder="1"/>
    <xf numFmtId="9" fontId="9" fillId="0" borderId="3" xfId="0" applyNumberFormat="1" applyFont="1" applyBorder="1"/>
    <xf numFmtId="0" fontId="9" fillId="0" borderId="3" xfId="0" applyFont="1" applyBorder="1"/>
    <xf numFmtId="0" fontId="9" fillId="0" borderId="5" xfId="0" applyFont="1" applyBorder="1" applyAlignment="1"/>
    <xf numFmtId="44" fontId="7" fillId="0" borderId="5" xfId="0" applyNumberFormat="1" applyFont="1" applyBorder="1" applyAlignment="1"/>
    <xf numFmtId="0" fontId="10" fillId="0" borderId="1" xfId="2" applyFont="1"/>
    <xf numFmtId="0" fontId="5" fillId="0" borderId="0" xfId="0" applyFont="1"/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/>
    </xf>
    <xf numFmtId="44" fontId="12" fillId="0" borderId="2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13" fillId="0" borderId="0" xfId="0" applyFont="1" applyFill="1" applyAlignment="1">
      <alignment horizontal="center" vertical="center"/>
    </xf>
    <xf numFmtId="9" fontId="9" fillId="2" borderId="0" xfId="0" applyNumberFormat="1" applyFont="1" applyFill="1" applyAlignment="1">
      <alignment horizontal="center" vertical="center"/>
    </xf>
    <xf numFmtId="9" fontId="15" fillId="0" borderId="3" xfId="0" applyNumberFormat="1" applyFont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44" fontId="9" fillId="0" borderId="0" xfId="0" applyNumberFormat="1" applyFont="1" applyFill="1" applyAlignment="1">
      <alignment horizontal="center" vertical="center"/>
    </xf>
    <xf numFmtId="165" fontId="9" fillId="0" borderId="0" xfId="0" applyNumberFormat="1" applyFont="1" applyFill="1" applyAlignment="1">
      <alignment horizontal="center" vertical="center"/>
    </xf>
    <xf numFmtId="0" fontId="18" fillId="0" borderId="0" xfId="0" applyFont="1"/>
    <xf numFmtId="0" fontId="5" fillId="0" borderId="3" xfId="0" applyFont="1" applyBorder="1"/>
    <xf numFmtId="44" fontId="19" fillId="0" borderId="8" xfId="0" applyNumberFormat="1" applyFont="1" applyBorder="1"/>
    <xf numFmtId="44" fontId="19" fillId="0" borderId="3" xfId="0" applyNumberFormat="1" applyFont="1" applyFill="1" applyBorder="1"/>
    <xf numFmtId="0" fontId="9" fillId="0" borderId="3" xfId="0" applyFont="1" applyBorder="1" applyAlignment="1">
      <alignment horizontal="center" vertical="center"/>
    </xf>
    <xf numFmtId="1" fontId="15" fillId="0" borderId="17" xfId="0" applyNumberFormat="1" applyFont="1" applyBorder="1" applyAlignment="1">
      <alignment horizontal="center"/>
    </xf>
    <xf numFmtId="1" fontId="15" fillId="0" borderId="4" xfId="0" applyNumberFormat="1" applyFont="1" applyBorder="1" applyAlignment="1">
      <alignment horizontal="center"/>
    </xf>
    <xf numFmtId="0" fontId="11" fillId="0" borderId="1" xfId="2" applyFont="1" applyAlignment="1">
      <alignment horizontal="center"/>
    </xf>
    <xf numFmtId="44" fontId="8" fillId="0" borderId="0" xfId="0" applyNumberFormat="1" applyFont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0" fontId="14" fillId="3" borderId="18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166" fontId="15" fillId="0" borderId="17" xfId="0" applyNumberFormat="1" applyFont="1" applyBorder="1" applyAlignment="1">
      <alignment horizontal="center"/>
    </xf>
    <xf numFmtId="166" fontId="15" fillId="0" borderId="4" xfId="0" applyNumberFormat="1" applyFont="1" applyBorder="1" applyAlignment="1">
      <alignment horizontal="center"/>
    </xf>
    <xf numFmtId="1" fontId="15" fillId="0" borderId="17" xfId="0" applyNumberFormat="1" applyFont="1" applyBorder="1" applyAlignment="1">
      <alignment horizontal="center"/>
    </xf>
    <xf numFmtId="1" fontId="15" fillId="0" borderId="4" xfId="0" applyNumberFormat="1" applyFont="1" applyBorder="1" applyAlignment="1">
      <alignment horizontal="center"/>
    </xf>
    <xf numFmtId="0" fontId="17" fillId="5" borderId="9" xfId="0" applyFont="1" applyFill="1" applyBorder="1" applyAlignment="1">
      <alignment horizontal="center" vertical="center" textRotation="90"/>
    </xf>
    <xf numFmtId="0" fontId="17" fillId="5" borderId="10" xfId="0" applyFont="1" applyFill="1" applyBorder="1" applyAlignment="1">
      <alignment horizontal="center" vertical="center" textRotation="90"/>
    </xf>
    <xf numFmtId="0" fontId="17" fillId="5" borderId="11" xfId="0" applyFont="1" applyFill="1" applyBorder="1" applyAlignment="1">
      <alignment horizontal="center" vertical="center" textRotation="90"/>
    </xf>
    <xf numFmtId="0" fontId="14" fillId="3" borderId="12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center"/>
    </xf>
    <xf numFmtId="0" fontId="16" fillId="5" borderId="12" xfId="0" applyFont="1" applyFill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center"/>
    </xf>
    <xf numFmtId="0" fontId="16" fillId="5" borderId="17" xfId="0" applyFont="1" applyFill="1" applyBorder="1" applyAlignment="1">
      <alignment horizontal="center"/>
    </xf>
    <xf numFmtId="0" fontId="16" fillId="5" borderId="18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17" fillId="5" borderId="15" xfId="0" applyFont="1" applyFill="1" applyBorder="1" applyAlignment="1">
      <alignment horizontal="center" vertical="center" textRotation="90"/>
    </xf>
    <xf numFmtId="0" fontId="17" fillId="5" borderId="8" xfId="0" applyFont="1" applyFill="1" applyBorder="1" applyAlignment="1">
      <alignment horizontal="center" vertical="center" textRotation="90"/>
    </xf>
    <xf numFmtId="0" fontId="14" fillId="3" borderId="0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20" fillId="3" borderId="19" xfId="0" applyFont="1" applyFill="1" applyBorder="1" applyAlignment="1">
      <alignment horizontal="center" vertical="center"/>
    </xf>
    <xf numFmtId="0" fontId="20" fillId="3" borderId="2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20" fillId="3" borderId="21" xfId="0" applyFont="1" applyFill="1" applyBorder="1" applyAlignment="1">
      <alignment horizontal="center" vertic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Sheet2!$D$5:$J$5</c:f>
              <c:strCache>
                <c:ptCount val="1"/>
                <c:pt idx="0">
                  <c:v>TICKET PRICE</c:v>
                </c:pt>
              </c:strCache>
            </c:strRef>
          </c:cat>
          <c:val>
            <c:numRef>
              <c:f>Sheet2!$D$6:$J$6</c:f>
              <c:numCache>
                <c:formatCode>General</c:formatCode>
                <c:ptCount val="7"/>
                <c:pt idx="0" formatCode="_(&quot;₹&quot;* #,##0.00_);_(&quot;₹&quot;* \(#,##0.00\);_(&quot;₹&quot;* &quot;-&quot;??_);_(@_)">
                  <c:v>0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5-463A-AACD-5C7DA8A3AC9F}"/>
            </c:ext>
          </c:extLst>
        </c:ser>
        <c:ser>
          <c:idx val="1"/>
          <c:order val="1"/>
          <c:spPr>
            <a:solidFill>
              <a:schemeClr val="accent2"/>
            </a:solidFill>
            <a:ln w="19050">
              <a:noFill/>
            </a:ln>
            <a:effectLst/>
          </c:spPr>
          <c:invertIfNegative val="0"/>
          <c:cat>
            <c:strRef>
              <c:f>Sheet2!$D$5:$J$5</c:f>
              <c:strCache>
                <c:ptCount val="1"/>
                <c:pt idx="0">
                  <c:v>TICKET PRICE</c:v>
                </c:pt>
              </c:strCache>
            </c:strRef>
          </c:cat>
          <c:val>
            <c:numRef>
              <c:f>Sheet2!$D$7:$J$7</c:f>
              <c:numCache>
                <c:formatCode>General</c:formatCode>
                <c:ptCount val="7"/>
                <c:pt idx="0">
                  <c:v>30</c:v>
                </c:pt>
                <c:pt idx="1">
                  <c:v>-2676000</c:v>
                </c:pt>
                <c:pt idx="2">
                  <c:v>-2323000</c:v>
                </c:pt>
                <c:pt idx="3">
                  <c:v>-1970000</c:v>
                </c:pt>
                <c:pt idx="4">
                  <c:v>-1617000</c:v>
                </c:pt>
                <c:pt idx="5">
                  <c:v>-1264000</c:v>
                </c:pt>
                <c:pt idx="6">
                  <c:v>-911000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5-463A-AACD-5C7DA8A3AC9F}"/>
            </c:ext>
          </c:extLst>
        </c:ser>
        <c:ser>
          <c:idx val="2"/>
          <c:order val="2"/>
          <c:spPr>
            <a:solidFill>
              <a:schemeClr val="accent3"/>
            </a:solidFill>
            <a:ln w="19050">
              <a:noFill/>
            </a:ln>
            <a:effectLst/>
          </c:spPr>
          <c:invertIfNegative val="0"/>
          <c:cat>
            <c:strRef>
              <c:f>Sheet2!$D$5:$J$5</c:f>
              <c:strCache>
                <c:ptCount val="1"/>
                <c:pt idx="0">
                  <c:v>TICKET PRICE</c:v>
                </c:pt>
              </c:strCache>
            </c:strRef>
          </c:cat>
          <c:val>
            <c:numRef>
              <c:f>Sheet2!$D$8:$J$8</c:f>
              <c:numCache>
                <c:formatCode>General</c:formatCode>
                <c:ptCount val="7"/>
                <c:pt idx="0">
                  <c:v>35</c:v>
                </c:pt>
                <c:pt idx="1">
                  <c:v>-2196000</c:v>
                </c:pt>
                <c:pt idx="2">
                  <c:v>-1783000</c:v>
                </c:pt>
                <c:pt idx="3">
                  <c:v>-1370000</c:v>
                </c:pt>
                <c:pt idx="4">
                  <c:v>-957000</c:v>
                </c:pt>
                <c:pt idx="5">
                  <c:v>-544000</c:v>
                </c:pt>
                <c:pt idx="6">
                  <c:v>-131000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15-463A-AACD-5C7DA8A3AC9F}"/>
            </c:ext>
          </c:extLst>
        </c:ser>
        <c:ser>
          <c:idx val="3"/>
          <c:order val="3"/>
          <c:spPr>
            <a:solidFill>
              <a:schemeClr val="accent4"/>
            </a:solidFill>
            <a:ln w="19050">
              <a:noFill/>
            </a:ln>
            <a:effectLst/>
          </c:spPr>
          <c:invertIfNegative val="0"/>
          <c:cat>
            <c:strRef>
              <c:f>Sheet2!$D$5:$J$5</c:f>
              <c:strCache>
                <c:ptCount val="1"/>
                <c:pt idx="0">
                  <c:v>TICKET PRICE</c:v>
                </c:pt>
              </c:strCache>
            </c:strRef>
          </c:cat>
          <c:val>
            <c:numRef>
              <c:f>Sheet2!$D$9:$J$9</c:f>
              <c:numCache>
                <c:formatCode>General</c:formatCode>
                <c:ptCount val="7"/>
                <c:pt idx="0">
                  <c:v>40</c:v>
                </c:pt>
                <c:pt idx="1">
                  <c:v>-1716000</c:v>
                </c:pt>
                <c:pt idx="2">
                  <c:v>-1243000</c:v>
                </c:pt>
                <c:pt idx="3">
                  <c:v>-770000</c:v>
                </c:pt>
                <c:pt idx="4">
                  <c:v>-297000</c:v>
                </c:pt>
                <c:pt idx="5">
                  <c:v>176000</c:v>
                </c:pt>
                <c:pt idx="6">
                  <c:v>649000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15-463A-AACD-5C7DA8A3AC9F}"/>
            </c:ext>
          </c:extLst>
        </c:ser>
        <c:ser>
          <c:idx val="4"/>
          <c:order val="4"/>
          <c:spPr>
            <a:solidFill>
              <a:schemeClr val="accent5"/>
            </a:solidFill>
            <a:ln w="19050">
              <a:noFill/>
            </a:ln>
            <a:effectLst/>
          </c:spPr>
          <c:invertIfNegative val="0"/>
          <c:cat>
            <c:strRef>
              <c:f>Sheet2!$D$5:$J$5</c:f>
              <c:strCache>
                <c:ptCount val="1"/>
                <c:pt idx="0">
                  <c:v>TICKET PRICE</c:v>
                </c:pt>
              </c:strCache>
            </c:strRef>
          </c:cat>
          <c:val>
            <c:numRef>
              <c:f>Sheet2!$D$10:$J$10</c:f>
              <c:numCache>
                <c:formatCode>General</c:formatCode>
                <c:ptCount val="7"/>
                <c:pt idx="0">
                  <c:v>45</c:v>
                </c:pt>
                <c:pt idx="1">
                  <c:v>-1236000</c:v>
                </c:pt>
                <c:pt idx="2">
                  <c:v>-703000</c:v>
                </c:pt>
                <c:pt idx="3">
                  <c:v>-170000</c:v>
                </c:pt>
                <c:pt idx="4">
                  <c:v>363000</c:v>
                </c:pt>
                <c:pt idx="5">
                  <c:v>896000</c:v>
                </c:pt>
                <c:pt idx="6">
                  <c:v>1429000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15-463A-AACD-5C7DA8A3AC9F}"/>
            </c:ext>
          </c:extLst>
        </c:ser>
        <c:ser>
          <c:idx val="5"/>
          <c:order val="5"/>
          <c:spPr>
            <a:solidFill>
              <a:schemeClr val="accent6"/>
            </a:solidFill>
            <a:ln w="19050">
              <a:noFill/>
            </a:ln>
            <a:effectLst/>
          </c:spPr>
          <c:invertIfNegative val="0"/>
          <c:cat>
            <c:strRef>
              <c:f>Sheet2!$D$5:$J$5</c:f>
              <c:strCache>
                <c:ptCount val="1"/>
                <c:pt idx="0">
                  <c:v>TICKET PRICE</c:v>
                </c:pt>
              </c:strCache>
            </c:strRef>
          </c:cat>
          <c:val>
            <c:numRef>
              <c:f>Sheet2!$D$11:$J$11</c:f>
              <c:numCache>
                <c:formatCode>General</c:formatCode>
                <c:ptCount val="7"/>
                <c:pt idx="0">
                  <c:v>50</c:v>
                </c:pt>
                <c:pt idx="1">
                  <c:v>-756000</c:v>
                </c:pt>
                <c:pt idx="2">
                  <c:v>-163000</c:v>
                </c:pt>
                <c:pt idx="3">
                  <c:v>430000</c:v>
                </c:pt>
                <c:pt idx="4">
                  <c:v>1023000</c:v>
                </c:pt>
                <c:pt idx="5">
                  <c:v>1616000</c:v>
                </c:pt>
                <c:pt idx="6">
                  <c:v>2209000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15-463A-AACD-5C7DA8A3AC9F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Sheet2!$D$5:$J$5</c:f>
              <c:strCache>
                <c:ptCount val="1"/>
                <c:pt idx="0">
                  <c:v>TICKET PRICE</c:v>
                </c:pt>
              </c:strCache>
            </c:strRef>
          </c:cat>
          <c:val>
            <c:numRef>
              <c:f>Sheet2!$D$12:$J$12</c:f>
              <c:numCache>
                <c:formatCode>General</c:formatCode>
                <c:ptCount val="7"/>
                <c:pt idx="0">
                  <c:v>55</c:v>
                </c:pt>
                <c:pt idx="1">
                  <c:v>-276000</c:v>
                </c:pt>
                <c:pt idx="2">
                  <c:v>377000</c:v>
                </c:pt>
                <c:pt idx="3">
                  <c:v>1030000</c:v>
                </c:pt>
                <c:pt idx="4">
                  <c:v>1683000</c:v>
                </c:pt>
                <c:pt idx="5">
                  <c:v>2336000</c:v>
                </c:pt>
                <c:pt idx="6">
                  <c:v>2989000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15-463A-AACD-5C7DA8A3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9094495"/>
        <c:axId val="1449092831"/>
      </c:barChart>
      <c:catAx>
        <c:axId val="144909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92831"/>
        <c:crosses val="autoZero"/>
        <c:auto val="1"/>
        <c:lblAlgn val="ctr"/>
        <c:lblOffset val="100"/>
        <c:noMultiLvlLbl val="0"/>
      </c:catAx>
      <c:valAx>
        <c:axId val="144909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9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555170</xdr:colOff>
      <xdr:row>13</xdr:row>
      <xdr:rowOff>168727</xdr:rowOff>
    </xdr:from>
    <xdr:to>
      <xdr:col>12</xdr:col>
      <xdr:colOff>185057</xdr:colOff>
      <xdr:row>25</xdr:row>
      <xdr:rowOff>32656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010A8-3F59-455D-B3AC-A3027F761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FFF3-5E9D-4625-950A-FD1E2BEF0C14}">
  <dimension ref="A1:P27"/>
  <sheetViews>
    <sheetView topLeftCell="B1" zoomScale="68" zoomScaleNormal="68" workbookViewId="0">
      <selection activeCell="N19" sqref="N19:P21"/>
    </sheetView>
  </sheetViews>
  <sheetFormatPr defaultRowHeight="14.4" x14ac:dyDescent="0.3"/>
  <cols>
    <col min="1" max="1" width="55.77734375" bestFit="1" customWidth="1"/>
    <col min="2" max="2" width="39.88671875" customWidth="1"/>
    <col min="5" max="5" width="18" customWidth="1"/>
    <col min="6" max="6" width="14.88671875" customWidth="1"/>
    <col min="7" max="7" width="17.88671875" customWidth="1"/>
    <col min="8" max="8" width="22.44140625" bestFit="1" customWidth="1"/>
    <col min="9" max="9" width="15.33203125" customWidth="1"/>
    <col min="10" max="13" width="14.77734375" bestFit="1" customWidth="1"/>
    <col min="14" max="14" width="30.33203125" customWidth="1"/>
    <col min="15" max="15" width="17.5546875" customWidth="1"/>
    <col min="16" max="16" width="38.77734375" bestFit="1" customWidth="1"/>
    <col min="17" max="17" width="16.21875" bestFit="1" customWidth="1"/>
    <col min="18" max="22" width="13.44140625" bestFit="1" customWidth="1"/>
  </cols>
  <sheetData>
    <row r="1" spans="1:15" ht="28.2" thickBot="1" x14ac:dyDescent="0.5">
      <c r="A1" s="34" t="s">
        <v>0</v>
      </c>
      <c r="B1" s="34"/>
    </row>
    <row r="2" spans="1:15" ht="28.8" customHeight="1" thickTop="1" thickBot="1" x14ac:dyDescent="0.55000000000000004">
      <c r="E2" s="43" t="s">
        <v>3</v>
      </c>
      <c r="F2" s="46" t="s">
        <v>18</v>
      </c>
      <c r="G2" s="47"/>
      <c r="H2" s="47"/>
      <c r="I2" s="47"/>
      <c r="J2" s="47"/>
      <c r="K2" s="47"/>
      <c r="L2" s="48"/>
      <c r="N2" s="23" t="s">
        <v>20</v>
      </c>
      <c r="O2" s="24" t="s">
        <v>19</v>
      </c>
    </row>
    <row r="3" spans="1:15" ht="26.4" thickBot="1" x14ac:dyDescent="0.55000000000000004">
      <c r="A3" s="10" t="s">
        <v>1</v>
      </c>
      <c r="E3" s="44"/>
      <c r="F3" s="49" t="s">
        <v>14</v>
      </c>
      <c r="G3" s="50"/>
      <c r="H3" s="50"/>
      <c r="I3" s="50"/>
      <c r="J3" s="50"/>
      <c r="K3" s="50"/>
      <c r="L3" s="51"/>
      <c r="N3" s="8"/>
      <c r="O3" s="9">
        <f>B24</f>
        <v>74200</v>
      </c>
    </row>
    <row r="4" spans="1:15" ht="26.4" thickTop="1" x14ac:dyDescent="0.5">
      <c r="E4" s="44"/>
      <c r="F4" s="29">
        <f>B24</f>
        <v>74200</v>
      </c>
      <c r="G4" s="12">
        <v>40</v>
      </c>
      <c r="H4" s="12">
        <v>45</v>
      </c>
      <c r="I4" s="12">
        <v>50</v>
      </c>
      <c r="J4" s="12">
        <v>55</v>
      </c>
      <c r="K4" s="12">
        <v>60</v>
      </c>
      <c r="L4" s="12">
        <v>65</v>
      </c>
      <c r="N4" s="20">
        <v>0.5</v>
      </c>
      <c r="O4" s="31">
        <f t="dataTable" ref="O4:O9" dt2D="0" dtr="0" r1="B11"/>
        <v>-894000</v>
      </c>
    </row>
    <row r="5" spans="1:15" ht="25.8" x14ac:dyDescent="0.5">
      <c r="A5" s="11" t="s">
        <v>2</v>
      </c>
      <c r="B5" s="21">
        <v>5</v>
      </c>
      <c r="E5" s="44"/>
      <c r="F5" s="13">
        <v>30</v>
      </c>
      <c r="G5" s="5">
        <f t="dataTable" ref="G5:L10" dt2D="1" dtr="1" r1="B6" r2="B20" ca="1"/>
        <v>-2676000</v>
      </c>
      <c r="H5" s="5">
        <v>-2323000</v>
      </c>
      <c r="I5" s="5">
        <v>-1970000</v>
      </c>
      <c r="J5" s="5">
        <v>-1617000</v>
      </c>
      <c r="K5" s="5">
        <v>-1264000</v>
      </c>
      <c r="L5" s="5">
        <v>-911000</v>
      </c>
      <c r="N5" s="20">
        <v>0.6</v>
      </c>
      <c r="O5" s="31">
        <v>74200</v>
      </c>
    </row>
    <row r="6" spans="1:15" ht="25.8" x14ac:dyDescent="0.5">
      <c r="A6" s="11" t="s">
        <v>3</v>
      </c>
      <c r="B6" s="21">
        <v>47</v>
      </c>
      <c r="E6" s="44"/>
      <c r="F6" s="13">
        <v>35</v>
      </c>
      <c r="G6" s="5">
        <v>-2196000</v>
      </c>
      <c r="H6" s="5">
        <v>-1783000</v>
      </c>
      <c r="I6" s="5">
        <v>-1370000</v>
      </c>
      <c r="J6" s="5">
        <v>-957000</v>
      </c>
      <c r="K6" s="5">
        <v>-544000</v>
      </c>
      <c r="L6" s="5">
        <v>-131000</v>
      </c>
      <c r="N6" s="20">
        <v>0.7</v>
      </c>
      <c r="O6" s="31">
        <v>1042400</v>
      </c>
    </row>
    <row r="7" spans="1:15" ht="18.600000000000001" customHeight="1" thickBot="1" x14ac:dyDescent="0.55000000000000004">
      <c r="A7" s="11" t="s">
        <v>4</v>
      </c>
      <c r="B7" s="22">
        <f>B5*B6</f>
        <v>235</v>
      </c>
      <c r="E7" s="44"/>
      <c r="F7" s="13">
        <v>40</v>
      </c>
      <c r="G7" s="5">
        <v>-1716000</v>
      </c>
      <c r="H7" s="5">
        <v>-1243000</v>
      </c>
      <c r="I7" s="5">
        <v>-770000</v>
      </c>
      <c r="J7" s="5">
        <v>-297000</v>
      </c>
      <c r="K7" s="5">
        <v>176000</v>
      </c>
      <c r="L7" s="5">
        <v>649000</v>
      </c>
      <c r="N7" s="20">
        <v>0.8</v>
      </c>
      <c r="O7" s="31">
        <v>2010600</v>
      </c>
    </row>
    <row r="8" spans="1:15" ht="22.8" customHeight="1" x14ac:dyDescent="0.5">
      <c r="E8" s="44"/>
      <c r="F8" s="13">
        <v>45</v>
      </c>
      <c r="G8" s="5">
        <v>-1236000</v>
      </c>
      <c r="H8" s="5">
        <v>-703000</v>
      </c>
      <c r="I8" s="5">
        <v>-170000</v>
      </c>
      <c r="J8" s="5">
        <v>363000</v>
      </c>
      <c r="K8" s="5">
        <v>896000</v>
      </c>
      <c r="L8" s="5">
        <v>1429000</v>
      </c>
      <c r="N8" s="20">
        <v>0.9</v>
      </c>
      <c r="O8" s="31">
        <v>2978800</v>
      </c>
    </row>
    <row r="9" spans="1:15" ht="20.399999999999999" customHeight="1" thickBot="1" x14ac:dyDescent="0.55000000000000004">
      <c r="A9" s="10" t="s">
        <v>5</v>
      </c>
      <c r="B9" s="17"/>
      <c r="E9" s="44"/>
      <c r="F9" s="13">
        <v>50</v>
      </c>
      <c r="G9" s="5">
        <v>-756000</v>
      </c>
      <c r="H9" s="5">
        <v>-163000</v>
      </c>
      <c r="I9" s="5">
        <v>430000</v>
      </c>
      <c r="J9" s="5">
        <v>1023000</v>
      </c>
      <c r="K9" s="5">
        <v>1616000</v>
      </c>
      <c r="L9" s="5">
        <v>2209000</v>
      </c>
      <c r="N9" s="20">
        <v>1</v>
      </c>
      <c r="O9" s="31">
        <v>3947000</v>
      </c>
    </row>
    <row r="10" spans="1:15" ht="21.6" customHeight="1" thickTop="1" thickBot="1" x14ac:dyDescent="0.45">
      <c r="A10" s="11" t="s">
        <v>6</v>
      </c>
      <c r="B10" s="15">
        <v>800</v>
      </c>
      <c r="E10" s="45"/>
      <c r="F10" s="13">
        <v>55</v>
      </c>
      <c r="G10" s="5">
        <v>-276000</v>
      </c>
      <c r="H10" s="5">
        <v>377000</v>
      </c>
      <c r="I10" s="5">
        <v>1030000</v>
      </c>
      <c r="J10" s="5">
        <v>1683000</v>
      </c>
      <c r="K10" s="5">
        <v>2336000</v>
      </c>
      <c r="L10" s="5">
        <v>2989000</v>
      </c>
    </row>
    <row r="11" spans="1:15" ht="19.8" customHeight="1" x14ac:dyDescent="0.4">
      <c r="A11" s="11" t="s">
        <v>7</v>
      </c>
      <c r="B11" s="19">
        <v>0.6</v>
      </c>
    </row>
    <row r="12" spans="1:15" ht="23.4" x14ac:dyDescent="0.4">
      <c r="A12" s="11" t="s">
        <v>8</v>
      </c>
      <c r="B12" s="18">
        <f>B10*B11</f>
        <v>480</v>
      </c>
    </row>
    <row r="13" spans="1:15" ht="26.4" customHeight="1" x14ac:dyDescent="0.3">
      <c r="B13" s="16"/>
      <c r="E13" s="57" t="s">
        <v>21</v>
      </c>
      <c r="F13" s="57"/>
      <c r="G13" s="57"/>
      <c r="H13" s="57"/>
      <c r="I13" s="57"/>
      <c r="J13" s="57"/>
      <c r="K13" s="57"/>
      <c r="L13" s="58"/>
    </row>
    <row r="14" spans="1:15" ht="26.4" customHeight="1" thickBot="1" x14ac:dyDescent="0.55000000000000004">
      <c r="A14" s="10" t="s">
        <v>9</v>
      </c>
      <c r="B14" s="1"/>
      <c r="E14" s="55" t="s">
        <v>20</v>
      </c>
      <c r="F14" s="52" t="s">
        <v>14</v>
      </c>
      <c r="G14" s="53"/>
      <c r="H14" s="53"/>
      <c r="I14" s="53"/>
      <c r="J14" s="53"/>
      <c r="K14" s="53"/>
      <c r="L14" s="54"/>
    </row>
    <row r="15" spans="1:15" ht="24" thickTop="1" x14ac:dyDescent="0.45">
      <c r="A15" s="11" t="s">
        <v>10</v>
      </c>
      <c r="B15" s="25">
        <v>5500000</v>
      </c>
      <c r="D15" s="15"/>
      <c r="E15" s="55"/>
      <c r="F15" s="30">
        <f>B24</f>
        <v>74200</v>
      </c>
      <c r="G15" s="7">
        <v>40</v>
      </c>
      <c r="H15" s="7">
        <v>45</v>
      </c>
      <c r="I15" s="7">
        <v>50</v>
      </c>
      <c r="J15" s="7">
        <v>55</v>
      </c>
      <c r="K15" s="7">
        <v>60</v>
      </c>
      <c r="L15" s="7">
        <v>65</v>
      </c>
    </row>
    <row r="16" spans="1:15" ht="24" thickBot="1" x14ac:dyDescent="0.5">
      <c r="A16" s="11" t="s">
        <v>11</v>
      </c>
      <c r="B16" s="25">
        <v>1000</v>
      </c>
      <c r="E16" s="55"/>
      <c r="F16" s="6">
        <v>0.5</v>
      </c>
      <c r="G16" s="7">
        <f t="dataTable" ref="G16:L21" dt2D="1" dtr="1" r1="B20" r2="B11" ca="1"/>
        <v>-1834000</v>
      </c>
      <c r="H16" s="7">
        <v>-1364000</v>
      </c>
      <c r="I16" s="7">
        <v>-894000</v>
      </c>
      <c r="J16" s="7">
        <v>-424000</v>
      </c>
      <c r="K16" s="7">
        <v>46000</v>
      </c>
      <c r="L16" s="7">
        <v>516000</v>
      </c>
    </row>
    <row r="17" spans="1:16" ht="26.4" thickBot="1" x14ac:dyDescent="0.5">
      <c r="A17" s="11" t="s">
        <v>12</v>
      </c>
      <c r="B17" s="14">
        <f>B15+B7*B16</f>
        <v>5735000</v>
      </c>
      <c r="E17" s="55"/>
      <c r="F17" s="6">
        <v>0.6</v>
      </c>
      <c r="G17" s="7">
        <v>-1053800</v>
      </c>
      <c r="H17" s="7">
        <v>-489800</v>
      </c>
      <c r="I17" s="7">
        <v>74200</v>
      </c>
      <c r="J17" s="7">
        <v>638200</v>
      </c>
      <c r="K17" s="7">
        <v>1202200</v>
      </c>
      <c r="L17" s="7">
        <v>1766200</v>
      </c>
    </row>
    <row r="18" spans="1:16" ht="23.4" x14ac:dyDescent="0.45">
      <c r="B18" s="2"/>
      <c r="E18" s="55"/>
      <c r="F18" s="6">
        <v>0.7</v>
      </c>
      <c r="G18" s="7">
        <v>-273600</v>
      </c>
      <c r="H18" s="7">
        <v>384400</v>
      </c>
      <c r="I18" s="7">
        <v>1042400</v>
      </c>
      <c r="J18" s="7">
        <v>1700400</v>
      </c>
      <c r="K18" s="7">
        <v>2358400</v>
      </c>
      <c r="L18" s="7">
        <v>3016400</v>
      </c>
      <c r="N18" s="27" t="s">
        <v>24</v>
      </c>
    </row>
    <row r="19" spans="1:16" ht="26.4" thickBot="1" x14ac:dyDescent="0.55000000000000004">
      <c r="A19" s="10" t="s">
        <v>13</v>
      </c>
      <c r="B19" s="2"/>
      <c r="E19" s="55"/>
      <c r="F19" s="6">
        <v>0.8</v>
      </c>
      <c r="G19" s="7">
        <v>506600</v>
      </c>
      <c r="H19" s="7">
        <v>1258600</v>
      </c>
      <c r="I19" s="7">
        <v>2010600</v>
      </c>
      <c r="J19" s="7">
        <v>2762600</v>
      </c>
      <c r="K19" s="7">
        <v>3514600</v>
      </c>
      <c r="L19" s="7">
        <v>4266600</v>
      </c>
      <c r="N19" s="36" t="s">
        <v>22</v>
      </c>
      <c r="O19" s="37"/>
      <c r="P19" s="38"/>
    </row>
    <row r="20" spans="1:16" ht="26.4" thickTop="1" x14ac:dyDescent="0.5">
      <c r="A20" s="11" t="s">
        <v>15</v>
      </c>
      <c r="B20" s="26">
        <v>50</v>
      </c>
      <c r="E20" s="55"/>
      <c r="F20" s="6">
        <v>0.9</v>
      </c>
      <c r="G20" s="7">
        <v>1286800</v>
      </c>
      <c r="H20" s="7">
        <v>2132800</v>
      </c>
      <c r="I20" s="7">
        <v>2978800</v>
      </c>
      <c r="J20" s="7">
        <v>3824800</v>
      </c>
      <c r="K20" s="7">
        <v>4670800</v>
      </c>
      <c r="L20" s="7">
        <v>5516800</v>
      </c>
      <c r="N20" s="28" t="s">
        <v>23</v>
      </c>
      <c r="O20" s="39">
        <v>51.509259259259302</v>
      </c>
      <c r="P20" s="40"/>
    </row>
    <row r="21" spans="1:16" ht="26.4" thickBot="1" x14ac:dyDescent="0.55000000000000004">
      <c r="A21" s="11" t="s">
        <v>16</v>
      </c>
      <c r="B21" s="26">
        <v>1.5</v>
      </c>
      <c r="E21" s="56"/>
      <c r="F21" s="6">
        <v>1</v>
      </c>
      <c r="G21" s="7">
        <v>2067000</v>
      </c>
      <c r="H21" s="7">
        <v>3007000</v>
      </c>
      <c r="I21" s="7">
        <v>3947000</v>
      </c>
      <c r="J21" s="7">
        <v>4887000</v>
      </c>
      <c r="K21" s="7">
        <v>5827000</v>
      </c>
      <c r="L21" s="7">
        <v>6767000</v>
      </c>
      <c r="N21" s="28" t="s">
        <v>25</v>
      </c>
      <c r="O21" s="41" t="s">
        <v>26</v>
      </c>
      <c r="P21" s="42"/>
    </row>
    <row r="22" spans="1:16" ht="26.4" thickBot="1" x14ac:dyDescent="0.45">
      <c r="A22" s="11" t="s">
        <v>17</v>
      </c>
      <c r="B22" s="14">
        <f>B12*B7*(B20+B21)</f>
        <v>5809200</v>
      </c>
    </row>
    <row r="23" spans="1:16" ht="21.6" thickBot="1" x14ac:dyDescent="0.45">
      <c r="A23" s="11"/>
    </row>
    <row r="24" spans="1:16" ht="26.4" thickBot="1" x14ac:dyDescent="0.55000000000000004">
      <c r="A24" s="10" t="s">
        <v>19</v>
      </c>
      <c r="B24" s="14">
        <f>B22-B17</f>
        <v>74200</v>
      </c>
    </row>
    <row r="25" spans="1:16" ht="15" thickTop="1" x14ac:dyDescent="0.3"/>
    <row r="26" spans="1:16" ht="22.2" customHeight="1" x14ac:dyDescent="0.4">
      <c r="A26" s="11"/>
      <c r="B26" s="4"/>
      <c r="E26" s="35"/>
      <c r="F26" s="35"/>
    </row>
    <row r="27" spans="1:16" x14ac:dyDescent="0.3">
      <c r="E27" s="3"/>
    </row>
  </sheetData>
  <mergeCells count="11">
    <mergeCell ref="A1:B1"/>
    <mergeCell ref="E26:F26"/>
    <mergeCell ref="N19:P19"/>
    <mergeCell ref="O20:P20"/>
    <mergeCell ref="O21:P21"/>
    <mergeCell ref="E2:E10"/>
    <mergeCell ref="F2:L2"/>
    <mergeCell ref="F3:L3"/>
    <mergeCell ref="F14:L14"/>
    <mergeCell ref="E14:E21"/>
    <mergeCell ref="E13:L13"/>
  </mergeCells>
  <conditionalFormatting sqref="G5:L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L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1">
      <colorScale>
        <cfvo type="num" val="-100000"/>
        <cfvo type="num" val="100000"/>
        <color rgb="FFFF0000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9DF9-78F4-4C05-9261-368B5403493C}">
  <dimension ref="C3:S29"/>
  <sheetViews>
    <sheetView showGridLines="0" showRowColHeaders="0" tabSelected="1" zoomScale="70" zoomScaleNormal="70" workbookViewId="0">
      <selection activeCell="Q19" sqref="Q19:Q20"/>
    </sheetView>
  </sheetViews>
  <sheetFormatPr defaultRowHeight="14.4" x14ac:dyDescent="0.3"/>
  <cols>
    <col min="3" max="3" width="27.109375" bestFit="1" customWidth="1"/>
    <col min="4" max="4" width="20" bestFit="1" customWidth="1"/>
    <col min="5" max="9" width="13.44140625" bestFit="1" customWidth="1"/>
    <col min="10" max="10" width="12.44140625" bestFit="1" customWidth="1"/>
    <col min="12" max="12" width="5.109375" bestFit="1" customWidth="1"/>
    <col min="13" max="13" width="9" bestFit="1" customWidth="1"/>
    <col min="14" max="15" width="14.5546875" bestFit="1" customWidth="1"/>
    <col min="16" max="19" width="13.5546875" bestFit="1" customWidth="1"/>
  </cols>
  <sheetData>
    <row r="3" spans="3:19" ht="15" thickBot="1" x14ac:dyDescent="0.35"/>
    <row r="4" spans="3:19" ht="26.4" thickBot="1" x14ac:dyDescent="0.35">
      <c r="C4" s="43" t="s">
        <v>3</v>
      </c>
      <c r="D4" s="59" t="s">
        <v>18</v>
      </c>
      <c r="E4" s="60"/>
      <c r="F4" s="60"/>
      <c r="G4" s="60"/>
      <c r="H4" s="60"/>
      <c r="I4" s="60"/>
      <c r="J4" s="62"/>
      <c r="K4" s="61"/>
      <c r="L4" s="57" t="s">
        <v>21</v>
      </c>
      <c r="M4" s="57"/>
      <c r="N4" s="57"/>
      <c r="O4" s="57"/>
      <c r="P4" s="57"/>
      <c r="Q4" s="57"/>
      <c r="R4" s="57"/>
      <c r="S4" s="58"/>
    </row>
    <row r="5" spans="3:19" ht="26.4" thickBot="1" x14ac:dyDescent="0.55000000000000004">
      <c r="C5" s="44"/>
      <c r="D5" s="49" t="s">
        <v>14</v>
      </c>
      <c r="E5" s="50"/>
      <c r="F5" s="50"/>
      <c r="G5" s="50"/>
      <c r="H5" s="50"/>
      <c r="I5" s="50"/>
      <c r="J5" s="51"/>
      <c r="L5" s="55" t="s">
        <v>20</v>
      </c>
      <c r="M5" s="52" t="s">
        <v>14</v>
      </c>
      <c r="N5" s="53"/>
      <c r="O5" s="53"/>
      <c r="P5" s="53"/>
      <c r="Q5" s="53"/>
      <c r="R5" s="53"/>
      <c r="S5" s="54"/>
    </row>
    <row r="6" spans="3:19" ht="23.4" x14ac:dyDescent="0.45">
      <c r="C6" s="44"/>
      <c r="D6" s="29" t="e">
        <f>#REF!</f>
        <v>#REF!</v>
      </c>
      <c r="E6" s="12">
        <v>40</v>
      </c>
      <c r="F6" s="12">
        <v>45</v>
      </c>
      <c r="G6" s="12">
        <v>50</v>
      </c>
      <c r="H6" s="12">
        <v>55</v>
      </c>
      <c r="I6" s="12">
        <v>60</v>
      </c>
      <c r="J6" s="12">
        <v>65</v>
      </c>
      <c r="L6" s="55"/>
      <c r="M6" s="30">
        <f>I15</f>
        <v>0</v>
      </c>
      <c r="N6" s="7">
        <v>40</v>
      </c>
      <c r="O6" s="7">
        <v>45</v>
      </c>
      <c r="P6" s="7">
        <v>50</v>
      </c>
      <c r="Q6" s="7">
        <v>55</v>
      </c>
      <c r="R6" s="7">
        <v>60</v>
      </c>
      <c r="S6" s="7">
        <v>65</v>
      </c>
    </row>
    <row r="7" spans="3:19" ht="23.4" x14ac:dyDescent="0.45">
      <c r="C7" s="44"/>
      <c r="D7" s="13">
        <v>30</v>
      </c>
      <c r="E7" s="5">
        <v>-2676000</v>
      </c>
      <c r="F7" s="5">
        <v>-2323000</v>
      </c>
      <c r="G7" s="5">
        <v>-1970000</v>
      </c>
      <c r="H7" s="5">
        <v>-1617000</v>
      </c>
      <c r="I7" s="5">
        <v>-1264000</v>
      </c>
      <c r="J7" s="5">
        <v>-911000</v>
      </c>
      <c r="L7" s="55"/>
      <c r="M7" s="6">
        <v>0.5</v>
      </c>
      <c r="N7" s="7">
        <v>-1834000</v>
      </c>
      <c r="O7" s="7">
        <v>-1364000</v>
      </c>
      <c r="P7" s="7">
        <v>-894000</v>
      </c>
      <c r="Q7" s="7">
        <v>-424000</v>
      </c>
      <c r="R7" s="7">
        <v>46000</v>
      </c>
      <c r="S7" s="7">
        <v>516000</v>
      </c>
    </row>
    <row r="8" spans="3:19" ht="23.4" x14ac:dyDescent="0.45">
      <c r="C8" s="44"/>
      <c r="D8" s="13">
        <v>35</v>
      </c>
      <c r="E8" s="5">
        <v>-2196000</v>
      </c>
      <c r="F8" s="5">
        <v>-1783000</v>
      </c>
      <c r="G8" s="5">
        <v>-1370000</v>
      </c>
      <c r="H8" s="5">
        <v>-957000</v>
      </c>
      <c r="I8" s="5">
        <v>-544000</v>
      </c>
      <c r="J8" s="5">
        <v>-131000</v>
      </c>
      <c r="L8" s="55"/>
      <c r="M8" s="6">
        <v>0.6</v>
      </c>
      <c r="N8" s="7">
        <v>-1053800</v>
      </c>
      <c r="O8" s="7">
        <v>-489800</v>
      </c>
      <c r="P8" s="7">
        <v>74200</v>
      </c>
      <c r="Q8" s="7">
        <v>638200</v>
      </c>
      <c r="R8" s="7">
        <v>1202200</v>
      </c>
      <c r="S8" s="7">
        <v>1766200</v>
      </c>
    </row>
    <row r="9" spans="3:19" ht="23.4" x14ac:dyDescent="0.45">
      <c r="C9" s="44"/>
      <c r="D9" s="13">
        <v>40</v>
      </c>
      <c r="E9" s="5">
        <v>-1716000</v>
      </c>
      <c r="F9" s="5">
        <v>-1243000</v>
      </c>
      <c r="G9" s="5">
        <v>-770000</v>
      </c>
      <c r="H9" s="5">
        <v>-297000</v>
      </c>
      <c r="I9" s="5">
        <v>176000</v>
      </c>
      <c r="J9" s="5">
        <v>649000</v>
      </c>
      <c r="L9" s="55"/>
      <c r="M9" s="6">
        <v>0.7</v>
      </c>
      <c r="N9" s="7">
        <v>-273600</v>
      </c>
      <c r="O9" s="7">
        <v>384400</v>
      </c>
      <c r="P9" s="7">
        <v>1042400</v>
      </c>
      <c r="Q9" s="7">
        <v>1700400</v>
      </c>
      <c r="R9" s="7">
        <v>2358400</v>
      </c>
      <c r="S9" s="7">
        <v>3016400</v>
      </c>
    </row>
    <row r="10" spans="3:19" ht="23.4" x14ac:dyDescent="0.45">
      <c r="C10" s="44"/>
      <c r="D10" s="13">
        <v>45</v>
      </c>
      <c r="E10" s="5">
        <v>-1236000</v>
      </c>
      <c r="F10" s="5">
        <v>-703000</v>
      </c>
      <c r="G10" s="5">
        <v>-170000</v>
      </c>
      <c r="H10" s="5">
        <v>363000</v>
      </c>
      <c r="I10" s="5">
        <v>896000</v>
      </c>
      <c r="J10" s="5">
        <v>1429000</v>
      </c>
      <c r="L10" s="55"/>
      <c r="M10" s="6">
        <v>0.8</v>
      </c>
      <c r="N10" s="7">
        <v>506600</v>
      </c>
      <c r="O10" s="7">
        <v>1258600</v>
      </c>
      <c r="P10" s="7">
        <v>2010600</v>
      </c>
      <c r="Q10" s="7">
        <v>2762600</v>
      </c>
      <c r="R10" s="7">
        <v>3514600</v>
      </c>
      <c r="S10" s="7">
        <v>4266600</v>
      </c>
    </row>
    <row r="11" spans="3:19" ht="23.4" x14ac:dyDescent="0.45">
      <c r="C11" s="44"/>
      <c r="D11" s="13">
        <v>50</v>
      </c>
      <c r="E11" s="5">
        <v>-756000</v>
      </c>
      <c r="F11" s="5">
        <v>-163000</v>
      </c>
      <c r="G11" s="5">
        <v>430000</v>
      </c>
      <c r="H11" s="5">
        <v>1023000</v>
      </c>
      <c r="I11" s="5">
        <v>1616000</v>
      </c>
      <c r="J11" s="5">
        <v>2209000</v>
      </c>
      <c r="L11" s="55"/>
      <c r="M11" s="6">
        <v>0.9</v>
      </c>
      <c r="N11" s="7">
        <v>1286800</v>
      </c>
      <c r="O11" s="7">
        <v>2132800</v>
      </c>
      <c r="P11" s="7">
        <v>2978800</v>
      </c>
      <c r="Q11" s="7">
        <v>3824800</v>
      </c>
      <c r="R11" s="7">
        <v>4670800</v>
      </c>
      <c r="S11" s="7">
        <v>5516800</v>
      </c>
    </row>
    <row r="12" spans="3:19" ht="24" thickBot="1" x14ac:dyDescent="0.5">
      <c r="C12" s="45"/>
      <c r="D12" s="13">
        <v>55</v>
      </c>
      <c r="E12" s="5">
        <v>-276000</v>
      </c>
      <c r="F12" s="5">
        <v>377000</v>
      </c>
      <c r="G12" s="5">
        <v>1030000</v>
      </c>
      <c r="H12" s="5">
        <v>1683000</v>
      </c>
      <c r="I12" s="5">
        <v>2336000</v>
      </c>
      <c r="J12" s="5">
        <v>2989000</v>
      </c>
      <c r="L12" s="56"/>
      <c r="M12" s="6">
        <v>1</v>
      </c>
      <c r="N12" s="7">
        <v>2067000</v>
      </c>
      <c r="O12" s="7">
        <v>3007000</v>
      </c>
      <c r="P12" s="7">
        <v>3947000</v>
      </c>
      <c r="Q12" s="7">
        <v>4887000</v>
      </c>
      <c r="R12" s="7">
        <v>5827000</v>
      </c>
      <c r="S12" s="7">
        <v>6767000</v>
      </c>
    </row>
    <row r="15" spans="3:19" ht="15" thickBot="1" x14ac:dyDescent="0.35"/>
    <row r="16" spans="3:19" ht="26.4" thickBot="1" x14ac:dyDescent="0.35">
      <c r="C16" s="23" t="s">
        <v>20</v>
      </c>
      <c r="D16" s="24" t="s">
        <v>19</v>
      </c>
    </row>
    <row r="17" spans="3:5" ht="23.4" x14ac:dyDescent="0.45">
      <c r="C17" s="8"/>
      <c r="D17" s="9" t="e">
        <f>#REF!</f>
        <v>#REF!</v>
      </c>
    </row>
    <row r="18" spans="3:5" ht="25.8" x14ac:dyDescent="0.5">
      <c r="C18" s="20">
        <v>0.5</v>
      </c>
      <c r="D18" s="31">
        <v>-894000</v>
      </c>
    </row>
    <row r="19" spans="3:5" ht="25.8" x14ac:dyDescent="0.5">
      <c r="C19" s="20">
        <v>0.6</v>
      </c>
      <c r="D19" s="31">
        <v>74200</v>
      </c>
    </row>
    <row r="20" spans="3:5" ht="25.8" x14ac:dyDescent="0.5">
      <c r="C20" s="20">
        <v>0.7</v>
      </c>
      <c r="D20" s="31">
        <v>1042400</v>
      </c>
    </row>
    <row r="21" spans="3:5" ht="25.8" x14ac:dyDescent="0.5">
      <c r="C21" s="20">
        <v>0.8</v>
      </c>
      <c r="D21" s="31">
        <v>2010600</v>
      </c>
    </row>
    <row r="22" spans="3:5" ht="25.8" x14ac:dyDescent="0.5">
      <c r="C22" s="20">
        <v>0.9</v>
      </c>
      <c r="D22" s="31">
        <v>2978800</v>
      </c>
    </row>
    <row r="23" spans="3:5" ht="25.8" x14ac:dyDescent="0.5">
      <c r="C23" s="20">
        <v>1</v>
      </c>
      <c r="D23" s="31">
        <v>3947000</v>
      </c>
    </row>
    <row r="27" spans="3:5" ht="25.8" x14ac:dyDescent="0.5">
      <c r="C27" s="36" t="s">
        <v>22</v>
      </c>
      <c r="D27" s="37"/>
      <c r="E27" s="38"/>
    </row>
    <row r="28" spans="3:5" ht="25.8" x14ac:dyDescent="0.5">
      <c r="C28" s="28" t="s">
        <v>23</v>
      </c>
      <c r="D28" s="39">
        <v>51.509259259259302</v>
      </c>
      <c r="E28" s="40"/>
    </row>
    <row r="29" spans="3:5" ht="25.8" x14ac:dyDescent="0.5">
      <c r="C29" s="28" t="s">
        <v>25</v>
      </c>
      <c r="D29" s="32" t="s">
        <v>26</v>
      </c>
      <c r="E29" s="33"/>
    </row>
  </sheetData>
  <mergeCells count="8">
    <mergeCell ref="C27:E27"/>
    <mergeCell ref="D28:E28"/>
    <mergeCell ref="C4:C12"/>
    <mergeCell ref="D4:J4"/>
    <mergeCell ref="D5:J5"/>
    <mergeCell ref="L4:S4"/>
    <mergeCell ref="L5:L12"/>
    <mergeCell ref="M5:S5"/>
  </mergeCells>
  <conditionalFormatting sqref="E7:J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:S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Bedabrat saikia</dc:creator>
  <cp:lastModifiedBy>Bedabrat saikia</cp:lastModifiedBy>
  <cp:lastPrinted>2024-12-12T15:58:37Z</cp:lastPrinted>
  <dcterms:created xsi:type="dcterms:W3CDTF">2024-12-12T13:46:07Z</dcterms:created>
  <dcterms:modified xsi:type="dcterms:W3CDTF">2025-03-12T18:17:02Z</dcterms:modified>
</cp:coreProperties>
</file>