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7055" windowHeight="11685" activeTab="1"/>
  </bookViews>
  <sheets>
    <sheet name="baud speed calc" sheetId="1" r:id="rId1"/>
    <sheet name="message length calc" sheetId="2" r:id="rId2"/>
    <sheet name="baudrates" sheetId="4" r:id="rId3"/>
  </sheets>
  <definedNames>
    <definedName name="baudrates">baudrates!$A$2:$A$6</definedName>
    <definedName name="msg_length">'message length calc'!$E$2</definedName>
  </definedNames>
  <calcPr calcId="145621"/>
</workbook>
</file>

<file path=xl/calcChain.xml><?xml version="1.0" encoding="utf-8"?>
<calcChain xmlns="http://schemas.openxmlformats.org/spreadsheetml/2006/main">
  <c r="D2" i="1" l="1"/>
  <c r="F2" i="1" s="1"/>
  <c r="J3" i="2"/>
  <c r="A3" i="2"/>
  <c r="A4" i="2" s="1"/>
  <c r="A5" i="2" l="1"/>
  <c r="A6" i="2" l="1"/>
  <c r="A7" i="2" s="1"/>
  <c r="A8" i="2" l="1"/>
  <c r="A9" i="2" s="1"/>
  <c r="E2" i="2" l="1"/>
  <c r="A2" i="1" s="1"/>
  <c r="G2" i="1" s="1"/>
  <c r="H2" i="1" s="1"/>
</calcChain>
</file>

<file path=xl/sharedStrings.xml><?xml version="1.0" encoding="utf-8"?>
<sst xmlns="http://schemas.openxmlformats.org/spreadsheetml/2006/main" count="22" uniqueCount="22">
  <si>
    <t>baud speed</t>
  </si>
  <si>
    <t>popis</t>
  </si>
  <si>
    <t>start</t>
  </si>
  <si>
    <t>dst dev</t>
  </si>
  <si>
    <t>src dev</t>
  </si>
  <si>
    <t>cmd</t>
  </si>
  <si>
    <t>stop</t>
  </si>
  <si>
    <t>crc</t>
  </si>
  <si>
    <t>length</t>
  </si>
  <si>
    <t>max. time [ms]</t>
  </si>
  <si>
    <t>start bit</t>
  </si>
  <si>
    <t>legth [bit]</t>
  </si>
  <si>
    <t>bits</t>
  </si>
  <si>
    <t>max value</t>
  </si>
  <si>
    <t>data</t>
  </si>
  <si>
    <t>message length [bites]</t>
  </si>
  <si>
    <t>comm.speed [kbites/s]</t>
  </si>
  <si>
    <t>max. devices</t>
  </si>
  <si>
    <t>slot length [ms]</t>
  </si>
  <si>
    <t>saturation [%]</t>
  </si>
  <si>
    <t>msg legth [ms]</t>
  </si>
  <si>
    <t>baudrates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</si>
</sst>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 x14ac:dyDescent="0.25"/>
  <cols>
    <col min="1" max="1" width="22" bestFit="1" customWidth="1"/>
    <col min="2" max="2" width="12.42578125" bestFit="1" customWidth="1"/>
    <col min="3" max="3" width="14.42578125" bestFit="1" customWidth="1"/>
    <col min="4" max="6" width="14.42578125" customWidth="1"/>
    <col min="7" max="7" width="21.85546875" bestFit="1" customWidth="1"/>
    <col min="8" max="8" width="11.28515625" bestFit="1" customWidth="1"/>
    <col min="9" max="9" width="10.85546875" bestFit="1" customWidth="1"/>
  </cols>
  <sheetData>
    <row r="1" spans="1:8" x14ac:dyDescent="0.25">
      <c r="A1" t="s">
        <v>15</v>
      </c>
      <c r="B1" t="s">
        <v>17</v>
      </c>
      <c r="C1" t="s">
        <v>9</v>
      </c>
      <c r="D1" t="s">
        <v>18</v>
      </c>
      <c r="E1" t="s">
        <v>19</v>
      </c>
      <c r="F1" t="s">
        <v>20</v>
      </c>
      <c r="G1" t="s">
        <v>16</v>
      </c>
      <c r="H1" t="s">
        <v>0</v>
      </c>
    </row>
    <row r="2" spans="1:8" x14ac:dyDescent="0.25">
      <c r="A2">
        <f>CEILING(msg_length,8)</f>
        <v>48</v>
      </c>
      <c r="B2">
        <v>64</v>
      </c>
      <c r="C2">
        <v>100</v>
      </c>
      <c r="D2">
        <f>C2/B2</f>
        <v>1.5625</v>
      </c>
      <c r="E2">
        <v>75</v>
      </c>
      <c r="F2">
        <f>D2/(100/E2)</f>
        <v>1.171875</v>
      </c>
      <c r="G2">
        <f>(1000/F2)*A2</f>
        <v>40960</v>
      </c>
      <c r="H2">
        <f>INDEX(baudrates,MATCH(MIN(baudrates*(IF(G2&lt;=baudrates,1,999999))),baudrates)-1)</f>
        <v>57600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D9" sqref="D9"/>
    </sheetView>
  </sheetViews>
  <sheetFormatPr defaultRowHeight="15" x14ac:dyDescent="0.25"/>
  <cols>
    <col min="2" max="2" width="9.85546875" bestFit="1" customWidth="1"/>
  </cols>
  <sheetData>
    <row r="1" spans="1:10" x14ac:dyDescent="0.25">
      <c r="A1" t="s">
        <v>10</v>
      </c>
      <c r="B1" t="s">
        <v>11</v>
      </c>
      <c r="C1" t="s">
        <v>1</v>
      </c>
      <c r="E1" t="s">
        <v>8</v>
      </c>
    </row>
    <row r="2" spans="1:10" x14ac:dyDescent="0.25">
      <c r="A2">
        <v>0</v>
      </c>
      <c r="B2">
        <v>1</v>
      </c>
      <c r="C2" t="s">
        <v>2</v>
      </c>
      <c r="E2">
        <f>MAX(A:A)</f>
        <v>42</v>
      </c>
      <c r="I2" t="s">
        <v>12</v>
      </c>
      <c r="J2" t="s">
        <v>13</v>
      </c>
    </row>
    <row r="3" spans="1:10" x14ac:dyDescent="0.25">
      <c r="A3">
        <f>A2+B2</f>
        <v>1</v>
      </c>
      <c r="B3">
        <v>6</v>
      </c>
      <c r="C3" t="s">
        <v>3</v>
      </c>
      <c r="I3">
        <v>5</v>
      </c>
      <c r="J3">
        <f>POWER(2,I3)</f>
        <v>32</v>
      </c>
    </row>
    <row r="4" spans="1:10" x14ac:dyDescent="0.25">
      <c r="A4">
        <f t="shared" ref="A4:A9" si="0">A3+B3</f>
        <v>7</v>
      </c>
      <c r="B4">
        <v>6</v>
      </c>
      <c r="C4" t="s">
        <v>4</v>
      </c>
    </row>
    <row r="5" spans="1:10" x14ac:dyDescent="0.25">
      <c r="A5">
        <f t="shared" si="0"/>
        <v>13</v>
      </c>
      <c r="B5">
        <v>4</v>
      </c>
      <c r="C5" t="s">
        <v>5</v>
      </c>
    </row>
    <row r="6" spans="1:10" x14ac:dyDescent="0.25">
      <c r="A6">
        <f>A5+B5</f>
        <v>17</v>
      </c>
      <c r="B6">
        <v>16</v>
      </c>
      <c r="C6" t="s">
        <v>14</v>
      </c>
    </row>
    <row r="7" spans="1:10" x14ac:dyDescent="0.25">
      <c r="A7">
        <f>A6+B6</f>
        <v>33</v>
      </c>
      <c r="B7">
        <v>1</v>
      </c>
      <c r="C7" t="s">
        <v>6</v>
      </c>
    </row>
    <row r="8" spans="1:10" x14ac:dyDescent="0.25">
      <c r="A8">
        <f t="shared" si="0"/>
        <v>34</v>
      </c>
      <c r="B8">
        <v>8</v>
      </c>
      <c r="C8" t="s">
        <v>7</v>
      </c>
    </row>
    <row r="9" spans="1:10" x14ac:dyDescent="0.25">
      <c r="A9">
        <f t="shared" si="0"/>
        <v>42</v>
      </c>
      <c r="B9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5" sqref="B5"/>
    </sheetView>
  </sheetViews>
  <sheetFormatPr defaultRowHeight="15" x14ac:dyDescent="0.25"/>
  <sheetData>
    <row r="1" spans="1:1" x14ac:dyDescent="0.25">
      <c r="A1" t="s">
        <v>21</v>
      </c>
    </row>
    <row r="2" spans="1:1" x14ac:dyDescent="0.25">
      <c r="A2">
        <v>9600</v>
      </c>
    </row>
    <row r="3" spans="1:1" x14ac:dyDescent="0.25">
      <c r="A3">
        <v>19200</v>
      </c>
    </row>
    <row r="4" spans="1:1" x14ac:dyDescent="0.25">
      <c r="A4">
        <v>38400</v>
      </c>
    </row>
    <row r="5" spans="1:1" x14ac:dyDescent="0.25">
      <c r="A5">
        <v>57600</v>
      </c>
    </row>
    <row r="6" spans="1:1" x14ac:dyDescent="0.25">
      <c r="A6">
        <v>115200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2</vt:i4>
      </vt:variant>
    </vt:vector>
  </HeadingPairs>
  <TitlesOfParts>
    <vt:vector size="5" baseType="lpstr">
      <vt:lpstr>baud speed calc</vt:lpstr>
      <vt:lpstr>message length calc</vt:lpstr>
      <vt:lpstr>baudrates</vt:lpstr>
      <vt:lpstr>baudrates</vt:lpstr>
      <vt:lpstr>msg_length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Přeučil</dc:creator>
  <cp:lastModifiedBy>Petr Přeučil</cp:lastModifiedBy>
  <dcterms:created xsi:type="dcterms:W3CDTF">2018-09-15T08:00:36Z</dcterms:created>
  <dcterms:modified xsi:type="dcterms:W3CDTF">2018-09-17T09:02:15Z</dcterms:modified>
</cp:coreProperties>
</file>