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FAM\Documents\"/>
    </mc:Choice>
  </mc:AlternateContent>
  <xr:revisionPtr revIDLastSave="0" documentId="13_ncr:1_{01DD2F44-EF87-46C6-A013-3C5187F88E58}" xr6:coauthVersionLast="45" xr6:coauthVersionMax="45" xr10:uidLastSave="{00000000-0000-0000-0000-000000000000}"/>
  <bookViews>
    <workbookView xWindow="-108" yWindow="-108" windowWidth="16608" windowHeight="8712" firstSheet="3" activeTab="6" xr2:uid="{ED88ABDA-B751-43C0-B076-0713F942F340}"/>
  </bookViews>
  <sheets>
    <sheet name="CHART OF ACCOUNTS " sheetId="1" r:id="rId1"/>
    <sheet name="GENERAL ENTRIES " sheetId="2" r:id="rId2"/>
    <sheet name="Legder " sheetId="7" r:id="rId3"/>
    <sheet name="Trial balance " sheetId="8" r:id="rId4"/>
    <sheet name="income statement " sheetId="10" r:id="rId5"/>
    <sheet name="SOFP " sheetId="11" r:id="rId6"/>
    <sheet name="Sheet2" sheetId="12" r:id="rId7"/>
  </sheets>
  <definedNames>
    <definedName name="Slicer_Account">#N/A</definedName>
  </definedNames>
  <calcPr calcId="191029"/>
  <pivotCaches>
    <pivotCache cacheId="5"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1" i="11" l="1"/>
  <c r="J15" i="11"/>
  <c r="J14" i="11"/>
  <c r="E17" i="11"/>
  <c r="E18" i="11"/>
  <c r="E19" i="11"/>
  <c r="E16" i="11"/>
  <c r="E10" i="11"/>
  <c r="F11" i="11" s="1"/>
  <c r="F20" i="11" l="1"/>
  <c r="K16" i="11"/>
  <c r="K18" i="11" s="1"/>
  <c r="F24" i="11"/>
  <c r="G6" i="10"/>
  <c r="F14" i="8"/>
  <c r="G14" i="8" s="1"/>
  <c r="F15" i="8"/>
  <c r="G15" i="8" s="1"/>
  <c r="F5" i="8"/>
  <c r="F6" i="8"/>
  <c r="F7" i="8"/>
  <c r="F8" i="8"/>
  <c r="F9" i="8"/>
  <c r="F10" i="8"/>
  <c r="F11" i="8"/>
  <c r="F12" i="8"/>
  <c r="F13" i="8"/>
  <c r="F4" i="8"/>
  <c r="F12" i="10"/>
  <c r="G14" i="10" s="1"/>
  <c r="G7" i="10"/>
  <c r="G8" i="10" l="1"/>
  <c r="G15" i="10"/>
  <c r="G16" i="10" s="1"/>
  <c r="G17" i="10" s="1"/>
  <c r="J22" i="11" s="1"/>
  <c r="K23" i="11" s="1"/>
  <c r="K24" i="11" s="1"/>
  <c r="G7" i="8"/>
  <c r="G6" i="8"/>
  <c r="G9" i="8"/>
  <c r="G10" i="8"/>
  <c r="G11" i="8"/>
  <c r="G12" i="8"/>
  <c r="G13" i="8"/>
  <c r="G4" i="8"/>
  <c r="A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1450C0-64F9-49C9-A3B7-FBC3A486AF85}" keepAlive="1" name="Query - Journal" description="Connection to the 'Journal' query in the workbook." type="5" refreshedVersion="6" background="1">
    <dbPr connection="Provider=Microsoft.Mashup.OleDb.1;Data Source=$Workbook$;Location=Journal;Extended Properties=&quot;&quot;" command="SELECT * FROM [Journal]"/>
  </connection>
</connections>
</file>

<file path=xl/sharedStrings.xml><?xml version="1.0" encoding="utf-8"?>
<sst xmlns="http://schemas.openxmlformats.org/spreadsheetml/2006/main" count="281" uniqueCount="104">
  <si>
    <t xml:space="preserve">Accounts </t>
  </si>
  <si>
    <t xml:space="preserve">Sub Accounts </t>
  </si>
  <si>
    <t xml:space="preserve">Financial statements </t>
  </si>
  <si>
    <t xml:space="preserve">Individual Accounts </t>
  </si>
  <si>
    <t xml:space="preserve">Assets </t>
  </si>
  <si>
    <t xml:space="preserve">Current Assets </t>
  </si>
  <si>
    <t>SOFP</t>
  </si>
  <si>
    <t>Cash</t>
  </si>
  <si>
    <t>Libalities</t>
  </si>
  <si>
    <t xml:space="preserve">Non Current Assets </t>
  </si>
  <si>
    <t>Equity- SpaceBee</t>
  </si>
  <si>
    <t xml:space="preserve">Equity </t>
  </si>
  <si>
    <t>Equity</t>
  </si>
  <si>
    <t xml:space="preserve">Current Liabilities </t>
  </si>
  <si>
    <t>Bank 1122</t>
  </si>
  <si>
    <t>Expenses</t>
  </si>
  <si>
    <t>Non Current Libalities</t>
  </si>
  <si>
    <t xml:space="preserve">Inventory </t>
  </si>
  <si>
    <t>Revenue</t>
  </si>
  <si>
    <t xml:space="preserve">Mr Zou </t>
  </si>
  <si>
    <t>SPL</t>
  </si>
  <si>
    <t xml:space="preserve">Sales </t>
  </si>
  <si>
    <t xml:space="preserve">Cost of Goods sold </t>
  </si>
  <si>
    <t>Contra Revenue</t>
  </si>
  <si>
    <t xml:space="preserve">Kazim </t>
  </si>
  <si>
    <t xml:space="preserve">electricity </t>
  </si>
  <si>
    <t xml:space="preserve">Salary </t>
  </si>
  <si>
    <t xml:space="preserve">Establish a Business </t>
  </si>
  <si>
    <t xml:space="preserve">Deposit Into Bank </t>
  </si>
  <si>
    <t xml:space="preserve">space bee went in to deposit in bank </t>
  </si>
  <si>
    <t xml:space="preserve">Purchased inventory </t>
  </si>
  <si>
    <t xml:space="preserve"> </t>
  </si>
  <si>
    <t>sold the inventory</t>
  </si>
  <si>
    <t>adjust inventory against COGS</t>
  </si>
  <si>
    <t xml:space="preserve">sold the inventory on credit </t>
  </si>
  <si>
    <t xml:space="preserve">Paid Electricty </t>
  </si>
  <si>
    <t xml:space="preserve">Paid Salaries </t>
  </si>
  <si>
    <t xml:space="preserve">Paid to Mr zou </t>
  </si>
  <si>
    <t xml:space="preserve">received from Mr Kazm </t>
  </si>
  <si>
    <t xml:space="preserve">Date </t>
  </si>
  <si>
    <t>Description</t>
  </si>
  <si>
    <t xml:space="preserve">Account </t>
  </si>
  <si>
    <t xml:space="preserve">Debit </t>
  </si>
  <si>
    <t xml:space="preserve">Credit </t>
  </si>
  <si>
    <t xml:space="preserve">Comments </t>
  </si>
  <si>
    <t>Grand Total</t>
  </si>
  <si>
    <t xml:space="preserve">Sum of Debit </t>
  </si>
  <si>
    <t xml:space="preserve">Sum of Credit </t>
  </si>
  <si>
    <t xml:space="preserve">Sum of Balance </t>
  </si>
  <si>
    <t xml:space="preserve">Trial balance </t>
  </si>
  <si>
    <t xml:space="preserve">Space Bee LTD </t>
  </si>
  <si>
    <t xml:space="preserve">Statement of Pofit or Loss </t>
  </si>
  <si>
    <t>for  the period 1st Jan to 31 Mar 2022</t>
  </si>
  <si>
    <t xml:space="preserve">Gross Profit </t>
  </si>
  <si>
    <t xml:space="preserve">operating expenses </t>
  </si>
  <si>
    <t xml:space="preserve">total of operating Expenses </t>
  </si>
  <si>
    <t xml:space="preserve">Operating profit </t>
  </si>
  <si>
    <t>Tax (15%)</t>
  </si>
  <si>
    <t xml:space="preserve">Net  profit </t>
  </si>
  <si>
    <t xml:space="preserve">Taxes </t>
  </si>
  <si>
    <t>Govt</t>
  </si>
  <si>
    <t xml:space="preserve">payable taxes to the Govt </t>
  </si>
  <si>
    <t xml:space="preserve">Space Bee Ltd </t>
  </si>
  <si>
    <t xml:space="preserve">Statement of Finincial position </t>
  </si>
  <si>
    <t>As at 30 March 2022</t>
  </si>
  <si>
    <t xml:space="preserve">purchased a shop </t>
  </si>
  <si>
    <t xml:space="preserve">purchsed a shop </t>
  </si>
  <si>
    <t xml:space="preserve">shop </t>
  </si>
  <si>
    <t xml:space="preserve">Total of Current Assets </t>
  </si>
  <si>
    <t xml:space="preserve">Total Assets </t>
  </si>
  <si>
    <t xml:space="preserve">Non Current Liablities </t>
  </si>
  <si>
    <t xml:space="preserve">Current Liablities </t>
  </si>
  <si>
    <t>-</t>
  </si>
  <si>
    <t xml:space="preserve">Total of Current liabilities </t>
  </si>
  <si>
    <t xml:space="preserve">Total of  liabilities </t>
  </si>
  <si>
    <t xml:space="preserve">Retained Eanings </t>
  </si>
  <si>
    <t xml:space="preserve">Total Equty </t>
  </si>
  <si>
    <t xml:space="preserve">liabilities &amp; Equity </t>
  </si>
  <si>
    <t xml:space="preserve">Total liabilities &amp; Equity </t>
  </si>
  <si>
    <t>Sum</t>
  </si>
  <si>
    <t>Average</t>
  </si>
  <si>
    <t>Running Total</t>
  </si>
  <si>
    <t>Count</t>
  </si>
  <si>
    <t>Cash generated from operations</t>
  </si>
  <si>
    <t>Net cash from operating activities</t>
  </si>
  <si>
    <t>Cash flows from investing activities:</t>
  </si>
  <si>
    <t xml:space="preserve"> Net cash from investing activities</t>
  </si>
  <si>
    <t xml:space="preserve"> Cash flows from financing activities: </t>
  </si>
  <si>
    <t>Net cash used in financing activities</t>
  </si>
  <si>
    <t>Net increase/decrease in cash and cash equivalents</t>
  </si>
  <si>
    <t>Cash and cash equivalents at beginning of the period</t>
  </si>
  <si>
    <t xml:space="preserve"> Analysis of cash and cash equivalents: </t>
  </si>
  <si>
    <t xml:space="preserve"> Cash on hand and balances with banks </t>
  </si>
  <si>
    <t xml:space="preserve">Short-term investments </t>
  </si>
  <si>
    <t xml:space="preserve"> Cash and cash equivalents</t>
  </si>
  <si>
    <t xml:space="preserve">Statement of Cash Flow </t>
  </si>
  <si>
    <t xml:space="preserve">Net profit </t>
  </si>
  <si>
    <t xml:space="preserve">Changes in working capital </t>
  </si>
  <si>
    <t>Changes in Bank 1122</t>
  </si>
  <si>
    <t xml:space="preserve">Changes in inentory </t>
  </si>
  <si>
    <t xml:space="preserve">changes in Kaxim </t>
  </si>
  <si>
    <t xml:space="preserve">changes in Mr Zou </t>
  </si>
  <si>
    <t xml:space="preserve">Changes in Govt </t>
  </si>
  <si>
    <t xml:space="preserve">accounts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</si>
</sst>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6" x14ac:knownFonts="1">
    <font>
      <sz val="11"/>
      <color theme="1"/>
      <name val="Calibri"/>
      <family val="2"/>
      <scheme val="minor"/>
    </font>
    <font>
      <sz val="11"/>
      <color theme="1"/>
      <name val="Calibri"/>
      <family val="2"/>
      <scheme val="minor"/>
    </font>
    <font>
      <sz val="18"/>
      <color theme="1"/>
      <name val="Calibri"/>
      <family val="2"/>
      <scheme val="minor"/>
    </font>
    <font>
      <b/>
      <sz val="26"/>
      <color theme="1"/>
      <name val="Calibri"/>
      <family val="2"/>
      <scheme val="minor"/>
    </font>
    <font>
      <b/>
      <sz val="16"/>
      <color theme="1"/>
      <name val="Calibri"/>
      <family val="2"/>
      <scheme val="minor"/>
    </font>
    <font>
      <i/>
      <sz val="12"/>
      <color theme="1"/>
      <name val="Calibri"/>
      <family val="2"/>
      <scheme val="minor"/>
    </font>
    <font>
      <b/>
      <i/>
      <sz val="11"/>
      <color theme="1"/>
      <name val="Calibri"/>
      <family val="2"/>
      <scheme val="minor"/>
    </font>
    <font>
      <b/>
      <i/>
      <sz val="11"/>
      <color theme="1"/>
      <name val="Algerian"/>
      <family val="5"/>
    </font>
    <font>
      <b/>
      <sz val="11"/>
      <color theme="1"/>
      <name val="Calibri"/>
      <family val="2"/>
      <scheme val="minor"/>
    </font>
    <font>
      <sz val="12"/>
      <color theme="1"/>
      <name val="Calibri"/>
      <family val="2"/>
      <scheme val="minor"/>
    </font>
    <font>
      <sz val="16"/>
      <color theme="1"/>
      <name val="Calibri"/>
      <family val="2"/>
      <scheme val="minor"/>
    </font>
    <font>
      <b/>
      <sz val="12"/>
      <color theme="1"/>
      <name val="Calibri"/>
      <family val="2"/>
      <scheme val="minor"/>
    </font>
    <font>
      <b/>
      <i/>
      <sz val="12"/>
      <color theme="1"/>
      <name val="Calibri"/>
      <family val="2"/>
      <scheme val="minor"/>
    </font>
    <font>
      <b/>
      <i/>
      <sz val="14"/>
      <color theme="1"/>
      <name val="Calibri"/>
      <family val="2"/>
      <scheme val="minor"/>
    </font>
    <font>
      <b/>
      <i/>
      <sz val="16"/>
      <color theme="1"/>
      <name val="Calibri"/>
      <family val="2"/>
      <scheme val="minor"/>
    </font>
    <font>
      <b/>
      <sz val="18"/>
      <color theme="1"/>
      <name val="Calibri"/>
      <family val="2"/>
      <scheme val="minor"/>
    </font>
  </fonts>
  <fills count="2">
    <fill>
      <patternFill patternType="none"/>
    </fill>
    <fill>
      <patternFill patternType="gray125"/>
    </fill>
  </fills>
  <borders count="17">
    <border>
      <left/>
      <right/>
      <top/>
      <bottom/>
      <diagonal/>
    </border>
    <border>
      <left/>
      <right/>
      <top style="thin">
        <color theme="4" tint="0.39997558519241921"/>
      </top>
      <bottom style="thin">
        <color theme="4" tint="0.39997558519241921"/>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double">
        <color indexed="64"/>
      </bottom>
      <diagonal/>
    </border>
    <border>
      <left/>
      <right style="medium">
        <color indexed="64"/>
      </right>
      <top style="thin">
        <color indexed="64"/>
      </top>
      <bottom/>
      <diagonal/>
    </border>
    <border>
      <left/>
      <right style="medium">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72">
    <xf numFmtId="0" fontId="0" fillId="0" borderId="0" xfId="0"/>
    <xf numFmtId="0" fontId="0" fillId="0" borderId="1" xfId="0" applyBorder="1"/>
    <xf numFmtId="15" fontId="0" fillId="0" borderId="0" xfId="0" applyNumberFormat="1"/>
    <xf numFmtId="164" fontId="0" fillId="0" borderId="0" xfId="1" applyNumberFormat="1" applyFont="1"/>
    <xf numFmtId="164" fontId="0" fillId="0" borderId="0" xfId="0" applyNumberFormat="1"/>
    <xf numFmtId="0" fontId="0" fillId="0" borderId="0" xfId="0" pivotButton="1"/>
    <xf numFmtId="0" fontId="2" fillId="0" borderId="0" xfId="0" applyFont="1"/>
    <xf numFmtId="0" fontId="3" fillId="0" borderId="0" xfId="0" applyFont="1"/>
    <xf numFmtId="0" fontId="0" fillId="0" borderId="0" xfId="0" applyBorder="1"/>
    <xf numFmtId="164" fontId="0" fillId="0" borderId="2" xfId="0" applyNumberFormat="1" applyBorder="1"/>
    <xf numFmtId="164" fontId="0" fillId="0" borderId="0" xfId="0" applyNumberFormat="1" applyBorder="1"/>
    <xf numFmtId="164" fontId="0" fillId="0" borderId="3" xfId="1" applyNumberFormat="1" applyFont="1" applyBorder="1"/>
    <xf numFmtId="0" fontId="0" fillId="0" borderId="2" xfId="0" applyBorder="1"/>
    <xf numFmtId="0" fontId="0" fillId="0" borderId="3" xfId="0" applyBorder="1"/>
    <xf numFmtId="0" fontId="0" fillId="0" borderId="7" xfId="0" applyBorder="1"/>
    <xf numFmtId="0" fontId="0" fillId="0" borderId="8" xfId="0" applyBorder="1"/>
    <xf numFmtId="0" fontId="6" fillId="0" borderId="0" xfId="0" applyFont="1" applyBorder="1"/>
    <xf numFmtId="164" fontId="0" fillId="0" borderId="0" xfId="1" applyNumberFormat="1" applyFont="1" applyBorder="1"/>
    <xf numFmtId="0" fontId="0" fillId="0" borderId="9" xfId="0" applyBorder="1"/>
    <xf numFmtId="0" fontId="0" fillId="0" borderId="10" xfId="0" applyBorder="1"/>
    <xf numFmtId="0" fontId="7" fillId="0" borderId="11" xfId="0" applyFont="1" applyBorder="1"/>
    <xf numFmtId="164" fontId="0" fillId="0" borderId="12" xfId="0" applyNumberFormat="1" applyBorder="1"/>
    <xf numFmtId="0" fontId="6" fillId="0" borderId="11" xfId="0" applyFont="1" applyBorder="1"/>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0" borderId="0" xfId="0" applyFont="1" applyBorder="1" applyAlignment="1">
      <alignment horizontal="center"/>
    </xf>
    <xf numFmtId="0" fontId="4" fillId="0" borderId="8" xfId="0" applyFont="1" applyBorder="1" applyAlignment="1">
      <alignment horizontal="center"/>
    </xf>
    <xf numFmtId="0" fontId="5" fillId="0" borderId="7" xfId="0" applyFont="1" applyBorder="1" applyAlignment="1">
      <alignment horizontal="center"/>
    </xf>
    <xf numFmtId="0" fontId="5" fillId="0" borderId="0" xfId="0" applyFont="1" applyBorder="1" applyAlignment="1">
      <alignment horizontal="center"/>
    </xf>
    <xf numFmtId="0" fontId="5" fillId="0" borderId="8" xfId="0" applyFont="1" applyBorder="1" applyAlignment="1">
      <alignment horizontal="center"/>
    </xf>
    <xf numFmtId="0" fontId="0" fillId="0" borderId="0" xfId="0" applyAlignment="1">
      <alignment horizontal="center"/>
    </xf>
    <xf numFmtId="0" fontId="0" fillId="0" borderId="4" xfId="0" applyBorder="1"/>
    <xf numFmtId="0" fontId="0" fillId="0" borderId="5" xfId="0" applyBorder="1"/>
    <xf numFmtId="0" fontId="0" fillId="0" borderId="6" xfId="0" applyBorder="1"/>
    <xf numFmtId="0" fontId="8" fillId="0" borderId="7" xfId="0" applyFont="1" applyBorder="1"/>
    <xf numFmtId="0" fontId="4" fillId="0" borderId="7" xfId="0" applyFont="1" applyBorder="1"/>
    <xf numFmtId="0" fontId="10" fillId="0" borderId="0" xfId="0" applyFont="1" applyBorder="1"/>
    <xf numFmtId="0" fontId="10" fillId="0" borderId="8" xfId="0" applyFont="1" applyBorder="1"/>
    <xf numFmtId="0" fontId="12" fillId="0" borderId="7" xfId="0" applyFont="1" applyBorder="1"/>
    <xf numFmtId="0" fontId="13" fillId="0" borderId="7" xfId="0" applyFont="1" applyBorder="1"/>
    <xf numFmtId="164" fontId="8" fillId="0" borderId="13" xfId="0" applyNumberFormat="1" applyFont="1" applyBorder="1"/>
    <xf numFmtId="0" fontId="14" fillId="0" borderId="7" xfId="0" applyFont="1" applyBorder="1"/>
    <xf numFmtId="0" fontId="12" fillId="0" borderId="0" xfId="0" applyFont="1" applyBorder="1"/>
    <xf numFmtId="0" fontId="13" fillId="0" borderId="0" xfId="0" applyFont="1" applyBorder="1"/>
    <xf numFmtId="0" fontId="0" fillId="0" borderId="15" xfId="0" applyBorder="1"/>
    <xf numFmtId="0" fontId="0" fillId="0" borderId="7" xfId="0" applyBorder="1" applyAlignment="1">
      <alignment horizontal="center"/>
    </xf>
    <xf numFmtId="0" fontId="12" fillId="0" borderId="7" xfId="0" applyFont="1" applyBorder="1" applyAlignment="1">
      <alignment horizontal="center"/>
    </xf>
    <xf numFmtId="0" fontId="0" fillId="0" borderId="6" xfId="0" applyBorder="1" applyAlignment="1">
      <alignment horizontal="center"/>
    </xf>
    <xf numFmtId="0" fontId="10" fillId="0" borderId="8" xfId="0" applyFont="1" applyBorder="1" applyAlignment="1">
      <alignment horizontal="center"/>
    </xf>
    <xf numFmtId="0" fontId="0" fillId="0" borderId="8" xfId="0" applyBorder="1" applyAlignment="1">
      <alignment horizontal="center"/>
    </xf>
    <xf numFmtId="164" fontId="12" fillId="0" borderId="13" xfId="0" applyNumberFormat="1" applyFont="1" applyBorder="1" applyAlignment="1">
      <alignment horizontal="center"/>
    </xf>
    <xf numFmtId="0" fontId="0" fillId="0" borderId="10" xfId="0" applyBorder="1" applyAlignment="1">
      <alignment horizontal="center"/>
    </xf>
    <xf numFmtId="164" fontId="14" fillId="0" borderId="14" xfId="0" applyNumberFormat="1" applyFont="1" applyBorder="1" applyAlignment="1">
      <alignment horizontal="center"/>
    </xf>
    <xf numFmtId="0" fontId="9" fillId="0" borderId="7" xfId="0" applyFont="1" applyBorder="1" applyAlignment="1">
      <alignment horizontal="center"/>
    </xf>
    <xf numFmtId="0" fontId="0" fillId="0" borderId="0" xfId="0" applyBorder="1" applyAlignment="1"/>
    <xf numFmtId="0" fontId="12" fillId="0" borderId="7" xfId="0" applyFont="1" applyBorder="1" applyAlignment="1"/>
    <xf numFmtId="164" fontId="4" fillId="0" borderId="14" xfId="0" applyNumberFormat="1" applyFont="1" applyBorder="1"/>
    <xf numFmtId="164" fontId="8" fillId="0" borderId="16" xfId="0" applyNumberFormat="1" applyFont="1" applyBorder="1"/>
    <xf numFmtId="0" fontId="15" fillId="0" borderId="0" xfId="0" applyFont="1" applyAlignment="1">
      <alignment horizontal="center"/>
    </xf>
    <xf numFmtId="0" fontId="11" fillId="0" borderId="0" xfId="0" applyFont="1" applyAlignment="1">
      <alignment horizontal="center"/>
    </xf>
    <xf numFmtId="0" fontId="13" fillId="0" borderId="3" xfId="0" applyFont="1" applyBorder="1" applyAlignment="1">
      <alignment horizontal="center"/>
    </xf>
    <xf numFmtId="0" fontId="12" fillId="0" borderId="0" xfId="0" applyFont="1"/>
    <xf numFmtId="0" fontId="11" fillId="0" borderId="0" xfId="0" applyFont="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15" fillId="0" borderId="6" xfId="0" applyFont="1" applyBorder="1" applyAlignment="1">
      <alignment horizontal="center"/>
    </xf>
    <xf numFmtId="0" fontId="11" fillId="0" borderId="7" xfId="0" applyFont="1" applyBorder="1" applyAlignment="1">
      <alignment horizontal="center"/>
    </xf>
    <xf numFmtId="0" fontId="11" fillId="0" borderId="8" xfId="0" applyFont="1" applyBorder="1" applyAlignment="1">
      <alignment horizontal="center"/>
    </xf>
    <xf numFmtId="0" fontId="13" fillId="0" borderId="9" xfId="0" applyFont="1" applyBorder="1" applyAlignment="1">
      <alignment horizontal="center"/>
    </xf>
    <xf numFmtId="0" fontId="13" fillId="0" borderId="10" xfId="0" applyFont="1" applyBorder="1" applyAlignment="1">
      <alignment horizontal="center"/>
    </xf>
  </cellXfs>
  <cellStyles count="2">
    <cellStyle name="Comma" xfId="1" builtinId="3"/>
    <cellStyle name="Normal" xfId="0" builtinId="0"/>
  </cellStyles>
  <dxfs count="14">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4" formatCode="_-* #,##0_-;\-* #,##0_-;_-* &quot;-&quot;??_-;_-@_-"/>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4" formatCode="_-* #,##0_-;\-* #,##0_-;_-* &quot;-&quot;??_-;_-@_-"/>
    </dxf>
    <dxf>
      <numFmt numFmtId="20"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6</xdr:col>
      <xdr:colOff>30479</xdr:colOff>
      <xdr:row>1</xdr:row>
      <xdr:rowOff>17929</xdr:rowOff>
    </xdr:from>
    <xdr:to>
      <xdr:col>9</xdr:col>
      <xdr:colOff>30479</xdr:colOff>
      <xdr:row>22</xdr:row>
      <xdr:rowOff>8965</xdr:rowOff>
    </xdr:to>
    <mc:AlternateContent xmlns:mc="http://schemas.openxmlformats.org/markup-compatibility/2006">
      <mc:Choice xmlns:a14="http://schemas.microsoft.com/office/drawing/2010/main" Requires="a14">
        <xdr:graphicFrame macro="">
          <xdr:nvGraphicFramePr>
            <xdr:cNvPr id="3" name="Account ">
              <a:extLst>
                <a:ext uri="{FF2B5EF4-FFF2-40B4-BE49-F238E27FC236}">
                  <a16:creationId xmlns:a16="http://schemas.microsoft.com/office/drawing/2014/main" id="{39B1BAC4-42B8-4362-B753-71229637B619}"/>
                </a:ext>
              </a:extLst>
            </xdr:cNvPr>
            <xdr:cNvGraphicFramePr/>
          </xdr:nvGraphicFramePr>
          <xdr:xfrm>
            <a:off x="0" y="0"/>
            <a:ext cx="0" cy="0"/>
          </xdr:xfrm>
          <a:graphic>
            <a:graphicData uri="http://schemas.microsoft.com/office/drawing/2010/slicer">
              <sle:slicer xmlns:sle="http://schemas.microsoft.com/office/drawing/2010/slicer" name="Account "/>
            </a:graphicData>
          </a:graphic>
        </xdr:graphicFrame>
      </mc:Choice>
      <mc:Fallback>
        <xdr:sp macro="" textlink="">
          <xdr:nvSpPr>
            <xdr:cNvPr id="0" name=""/>
            <xdr:cNvSpPr>
              <a:spLocks noTextEdit="1"/>
            </xdr:cNvSpPr>
          </xdr:nvSpPr>
          <xdr:spPr>
            <a:xfrm>
              <a:off x="7659444" y="448235"/>
              <a:ext cx="1828800" cy="375621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mily" refreshedDate="45669.814741319446" createdVersion="6" refreshedVersion="6" minRefreshableVersion="3" recordCount="28" xr:uid="{72932D79-E0D6-4E68-A815-F4EF4E4ECA5A}">
  <cacheSource type="worksheet">
    <worksheetSource name="Journal"/>
  </cacheSource>
  <cacheFields count="7">
    <cacheField name="Date " numFmtId="15">
      <sharedItems containsSemiMixedTypes="0" containsNonDate="0" containsDate="1" containsString="0" minDate="2022-01-01T00:00:00" maxDate="2022-03-31T00:00:00" count="12">
        <d v="2022-01-01T00:00:00"/>
        <d v="2022-01-02T00:00:00"/>
        <d v="2022-01-03T00:00:00"/>
        <d v="2022-01-04T00:00:00"/>
        <d v="2022-01-10T00:00:00"/>
        <d v="2022-01-15T00:00:00"/>
        <d v="2022-01-18T00:00:00"/>
        <d v="2022-01-30T00:00:00"/>
        <d v="2022-02-02T00:00:00"/>
        <d v="2022-02-15T00:00:00"/>
        <d v="2022-02-16T00:00:00"/>
        <d v="2022-03-30T00:00:00"/>
      </sharedItems>
    </cacheField>
    <cacheField name="Description" numFmtId="0">
      <sharedItems count="13">
        <s v="Establish a Business "/>
        <s v="Deposit Into Bank "/>
        <s v="Purchased inventory "/>
        <s v="sold the inventory"/>
        <s v="adjust inventory against COGS"/>
        <s v="sold the inventory on credit "/>
        <s v="Paid Electricty "/>
        <s v="Paid Salaries "/>
        <s v="Paid to Mr zou "/>
        <s v="received from Mr Kazm "/>
        <s v="purchased a shop "/>
        <s v="purchsed a shop "/>
        <s v="payable taxes to the Govt "/>
      </sharedItems>
    </cacheField>
    <cacheField name="Account " numFmtId="0">
      <sharedItems count="13">
        <s v="Cash"/>
        <s v="Equity- SpaceBee"/>
        <s v="Bank 1122"/>
        <s v="Inventory "/>
        <s v="Mr Zou "/>
        <s v="Sales "/>
        <s v="Cost of Goods sold "/>
        <s v="Kazim "/>
        <s v="electricity "/>
        <s v="Salary "/>
        <s v="shop "/>
        <s v="Taxes "/>
        <s v="Govt"/>
      </sharedItems>
    </cacheField>
    <cacheField name="Debit " numFmtId="164">
      <sharedItems containsString="0" containsBlank="1" containsNumber="1" containsInteger="1" minValue="15000" maxValue="1000000"/>
    </cacheField>
    <cacheField name="Credit " numFmtId="164">
      <sharedItems containsBlank="1" containsMixedTypes="1" containsNumber="1" containsInteger="1" minValue="15000" maxValue="1000000"/>
    </cacheField>
    <cacheField name="Comments " numFmtId="0">
      <sharedItems containsBlank="1"/>
    </cacheField>
    <cacheField name="Balance " numFmtId="0" formula="'Debit '-'Credit '" databaseField="0"/>
  </cacheFields>
  <extLst>
    <ext xmlns:x14="http://schemas.microsoft.com/office/spreadsheetml/2009/9/main" uri="{725AE2AE-9491-48be-B2B4-4EB974FC3084}">
      <x14:pivotCacheDefinition pivotCacheId="1499566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n v="1000000"/>
    <m/>
    <m/>
  </r>
  <r>
    <x v="0"/>
    <x v="0"/>
    <x v="1"/>
    <m/>
    <n v="1000000"/>
    <m/>
  </r>
  <r>
    <x v="1"/>
    <x v="1"/>
    <x v="2"/>
    <n v="500000"/>
    <m/>
    <s v="space bee went in to deposit in bank "/>
  </r>
  <r>
    <x v="1"/>
    <x v="1"/>
    <x v="0"/>
    <m/>
    <n v="500000"/>
    <s v="space bee went in to deposit in bank "/>
  </r>
  <r>
    <x v="2"/>
    <x v="2"/>
    <x v="3"/>
    <n v="600000"/>
    <m/>
    <m/>
  </r>
  <r>
    <x v="2"/>
    <x v="2"/>
    <x v="4"/>
    <m/>
    <n v="600000"/>
    <m/>
  </r>
  <r>
    <x v="3"/>
    <x v="2"/>
    <x v="3"/>
    <n v="200000"/>
    <s v=" "/>
    <m/>
  </r>
  <r>
    <x v="3"/>
    <x v="2"/>
    <x v="2"/>
    <m/>
    <n v="200000"/>
    <m/>
  </r>
  <r>
    <x v="4"/>
    <x v="3"/>
    <x v="0"/>
    <n v="400000"/>
    <m/>
    <m/>
  </r>
  <r>
    <x v="4"/>
    <x v="3"/>
    <x v="5"/>
    <m/>
    <n v="400000"/>
    <m/>
  </r>
  <r>
    <x v="4"/>
    <x v="4"/>
    <x v="6"/>
    <n v="300000"/>
    <m/>
    <m/>
  </r>
  <r>
    <x v="4"/>
    <x v="4"/>
    <x v="3"/>
    <m/>
    <n v="300000"/>
    <m/>
  </r>
  <r>
    <x v="5"/>
    <x v="5"/>
    <x v="7"/>
    <n v="300000"/>
    <m/>
    <m/>
  </r>
  <r>
    <x v="5"/>
    <x v="5"/>
    <x v="5"/>
    <m/>
    <n v="300000"/>
    <m/>
  </r>
  <r>
    <x v="5"/>
    <x v="4"/>
    <x v="6"/>
    <n v="150000"/>
    <m/>
    <m/>
  </r>
  <r>
    <x v="5"/>
    <x v="4"/>
    <x v="3"/>
    <m/>
    <n v="150000"/>
    <m/>
  </r>
  <r>
    <x v="6"/>
    <x v="6"/>
    <x v="8"/>
    <n v="15000"/>
    <m/>
    <m/>
  </r>
  <r>
    <x v="6"/>
    <x v="6"/>
    <x v="2"/>
    <m/>
    <n v="15000"/>
    <m/>
  </r>
  <r>
    <x v="7"/>
    <x v="7"/>
    <x v="9"/>
    <n v="100000"/>
    <m/>
    <m/>
  </r>
  <r>
    <x v="7"/>
    <x v="7"/>
    <x v="0"/>
    <m/>
    <n v="100000"/>
    <m/>
  </r>
  <r>
    <x v="8"/>
    <x v="8"/>
    <x v="4"/>
    <n v="100000"/>
    <m/>
    <m/>
  </r>
  <r>
    <x v="8"/>
    <x v="8"/>
    <x v="0"/>
    <m/>
    <n v="100000"/>
    <m/>
  </r>
  <r>
    <x v="9"/>
    <x v="9"/>
    <x v="2"/>
    <n v="150000"/>
    <m/>
    <m/>
  </r>
  <r>
    <x v="9"/>
    <x v="9"/>
    <x v="7"/>
    <m/>
    <n v="150000"/>
    <m/>
  </r>
  <r>
    <x v="10"/>
    <x v="10"/>
    <x v="10"/>
    <n v="100000"/>
    <m/>
    <m/>
  </r>
  <r>
    <x v="10"/>
    <x v="11"/>
    <x v="0"/>
    <m/>
    <n v="100000"/>
    <m/>
  </r>
  <r>
    <x v="11"/>
    <x v="12"/>
    <x v="11"/>
    <n v="20250"/>
    <m/>
    <m/>
  </r>
  <r>
    <x v="11"/>
    <x v="12"/>
    <x v="12"/>
    <m/>
    <n v="2025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5E60CA-BEAD-48F9-AFC5-302609F7E04F}" name="PivotTable2" cacheId="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2:F31" firstHeaderRow="0" firstDataRow="1" firstDataCol="3"/>
  <pivotFields count="7">
    <pivotField axis="axisRow" compact="0" numFmtId="15" outline="0" showAll="0" defaultSubtotal="0">
      <items count="12">
        <item x="0"/>
        <item x="1"/>
        <item x="2"/>
        <item x="3"/>
        <item x="4"/>
        <item x="5"/>
        <item x="6"/>
        <item x="7"/>
        <item x="8"/>
        <item x="9"/>
        <item x="11"/>
        <item x="10"/>
      </items>
    </pivotField>
    <pivotField axis="axisRow" compact="0" outline="0" showAll="0" defaultSubtotal="0">
      <items count="13">
        <item x="4"/>
        <item x="1"/>
        <item x="0"/>
        <item x="6"/>
        <item x="7"/>
        <item x="8"/>
        <item x="2"/>
        <item x="9"/>
        <item x="3"/>
        <item x="5"/>
        <item x="12"/>
        <item x="10"/>
        <item x="11"/>
      </items>
    </pivotField>
    <pivotField axis="axisRow" compact="0" outline="0" showAll="0" defaultSubtotal="0">
      <items count="13">
        <item x="2"/>
        <item x="0"/>
        <item x="6"/>
        <item x="8"/>
        <item x="1"/>
        <item x="3"/>
        <item x="7"/>
        <item x="4"/>
        <item x="9"/>
        <item x="5"/>
        <item x="11"/>
        <item x="12"/>
        <item x="10"/>
      </items>
    </pivotField>
    <pivotField dataField="1" compact="0" outline="0" showAll="0" defaultSubtotal="0"/>
    <pivotField dataField="1" compact="0" outline="0" showAll="0" defaultSubtotal="0"/>
    <pivotField compact="0" outline="0" showAll="0" defaultSubtotal="0"/>
    <pivotField dataField="1" compact="0" outline="0" subtotalTop="0" dragToRow="0" dragToCol="0" dragToPage="0" showAll="0" defaultSubtotal="0"/>
  </pivotFields>
  <rowFields count="3">
    <field x="0"/>
    <field x="2"/>
    <field x="1"/>
  </rowFields>
  <rowItems count="29">
    <i>
      <x/>
      <x v="1"/>
      <x v="2"/>
    </i>
    <i r="1">
      <x v="4"/>
      <x v="2"/>
    </i>
    <i>
      <x v="1"/>
      <x/>
      <x v="1"/>
    </i>
    <i r="1">
      <x v="1"/>
      <x v="1"/>
    </i>
    <i>
      <x v="2"/>
      <x v="5"/>
      <x v="6"/>
    </i>
    <i r="1">
      <x v="7"/>
      <x v="6"/>
    </i>
    <i>
      <x v="3"/>
      <x/>
      <x v="6"/>
    </i>
    <i r="1">
      <x v="5"/>
      <x v="6"/>
    </i>
    <i>
      <x v="4"/>
      <x v="1"/>
      <x v="8"/>
    </i>
    <i r="1">
      <x v="2"/>
      <x/>
    </i>
    <i r="1">
      <x v="5"/>
      <x/>
    </i>
    <i r="1">
      <x v="9"/>
      <x v="8"/>
    </i>
    <i>
      <x v="5"/>
      <x v="2"/>
      <x/>
    </i>
    <i r="1">
      <x v="5"/>
      <x/>
    </i>
    <i r="1">
      <x v="6"/>
      <x v="9"/>
    </i>
    <i r="1">
      <x v="9"/>
      <x v="9"/>
    </i>
    <i>
      <x v="6"/>
      <x/>
      <x v="3"/>
    </i>
    <i r="1">
      <x v="3"/>
      <x v="3"/>
    </i>
    <i>
      <x v="7"/>
      <x v="1"/>
      <x v="4"/>
    </i>
    <i r="1">
      <x v="8"/>
      <x v="4"/>
    </i>
    <i>
      <x v="8"/>
      <x v="1"/>
      <x v="5"/>
    </i>
    <i r="1">
      <x v="7"/>
      <x v="5"/>
    </i>
    <i>
      <x v="9"/>
      <x/>
      <x v="7"/>
    </i>
    <i r="1">
      <x v="6"/>
      <x v="7"/>
    </i>
    <i>
      <x v="10"/>
      <x v="10"/>
      <x v="10"/>
    </i>
    <i r="1">
      <x v="11"/>
      <x v="10"/>
    </i>
    <i>
      <x v="11"/>
      <x v="1"/>
      <x v="12"/>
    </i>
    <i r="1">
      <x v="12"/>
      <x v="11"/>
    </i>
    <i t="grand">
      <x/>
    </i>
  </rowItems>
  <colFields count="1">
    <field x="-2"/>
  </colFields>
  <colItems count="3">
    <i>
      <x/>
    </i>
    <i i="1">
      <x v="1"/>
    </i>
    <i i="2">
      <x v="2"/>
    </i>
  </colItems>
  <dataFields count="3">
    <dataField name="Sum of Debit " fld="3" baseField="0" baseItem="0"/>
    <dataField name="Sum of Credit " fld="4" baseField="2" baseItem="4"/>
    <dataField name="Sum of Balance " fld="6" baseField="0" baseItem="0"/>
  </dataFields>
  <formats count="2">
    <format dxfId="8">
      <pivotArea outline="0" collapsedLevelsAreSubtotals="1" fieldPosition="0"/>
    </format>
    <format dxfId="7">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E8F2A8-524B-4F6A-AB3A-9C4013143E1D}" name="PivotTable2" cacheId="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3:D17" firstHeaderRow="0" firstDataRow="1" firstDataCol="1"/>
  <pivotFields count="7">
    <pivotField compact="0" numFmtId="15" outline="0" showAll="0" defaultSubtotal="0"/>
    <pivotField compact="0" outline="0" showAll="0" defaultSubtotal="0"/>
    <pivotField axis="axisRow" compact="0" outline="0" showAll="0" sortType="ascending" defaultSubtotal="0">
      <items count="13">
        <item x="2"/>
        <item x="0"/>
        <item x="6"/>
        <item x="8"/>
        <item x="1"/>
        <item x="12"/>
        <item x="3"/>
        <item x="7"/>
        <item x="4"/>
        <item x="9"/>
        <item x="5"/>
        <item x="10"/>
        <item x="11"/>
      </items>
    </pivotField>
    <pivotField dataField="1" compact="0" outline="0" showAll="0" defaultSubtotal="0"/>
    <pivotField dataField="1" compact="0" outline="0" showAll="0" defaultSubtotal="0"/>
    <pivotField compact="0" outline="0" showAll="0" defaultSubtotal="0"/>
    <pivotField dataField="1" compact="0" outline="0" subtotalTop="0" dragToRow="0" dragToCol="0" dragToPage="0" showAll="0" defaultSubtotal="0"/>
  </pivotFields>
  <rowFields count="1">
    <field x="2"/>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Sum of Debit " fld="3" baseField="0" baseItem="0"/>
    <dataField name="Sum of Credit " fld="4" baseField="2" baseItem="4"/>
    <dataField name="Sum of Balance " fld="6" baseField="0" baseItem="0"/>
  </dataFields>
  <formats count="2">
    <format dxfId="6">
      <pivotArea outline="0" collapsedLevelsAreSubtotals="1" fieldPosition="0"/>
    </format>
    <format dxfId="5">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216E5F83-81BE-41C3-ACC4-9511304618D5}" sourceName="Account ">
  <pivotTables>
    <pivotTable tabId="7" name="PivotTable2"/>
  </pivotTables>
  <data>
    <tabular pivotCacheId="1499566716">
      <items count="13">
        <i x="2" s="1"/>
        <i x="0" s="1"/>
        <i x="6" s="1"/>
        <i x="8" s="1"/>
        <i x="1" s="1"/>
        <i x="12" s="1"/>
        <i x="3" s="1"/>
        <i x="7" s="1"/>
        <i x="4" s="1"/>
        <i x="9" s="1"/>
        <i x="5"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 xr10:uid="{6A2EA55C-14B6-45B3-9B4D-6720E73E5343}" cache="Slicer_Account" caption="Account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6CA41E-7215-4213-A8F4-52D73BF0C255}" name="Journal" displayName="Journal" ref="A1:F29">
  <autoFilter ref="A1:F29" xr:uid="{46D73C43-5D0E-4277-B653-7071BD72B764}"/>
  <tableColumns count="6">
    <tableColumn id="1" xr3:uid="{763AE91A-3229-404E-A2D3-05847304A0F6}" name="Date " totalsRowLabel="Total" dataDxfId="13"/>
    <tableColumn id="2" xr3:uid="{5B2E5E0F-E8FD-4635-A5B4-2FD123E3E205}" name="Description"/>
    <tableColumn id="3" xr3:uid="{4D84E24A-A6B1-4805-AEEA-78A2BC73169A}" name="Account "/>
    <tableColumn id="4" xr3:uid="{FA7C07F0-CC64-4CEE-A942-7B26F8954832}" name="Debit " dataDxfId="12" totalsRowDxfId="11" dataCellStyle="Comma"/>
    <tableColumn id="5" xr3:uid="{C39C9E19-CDA4-4D55-8D8F-DD5F0E8A2990}" name="Credit " dataDxfId="10" totalsRowDxfId="9" dataCellStyle="Comma"/>
    <tableColumn id="6" xr3:uid="{C09DC5C7-C18A-4535-BD9A-9CDCCC205805}" name="Comments "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70BE6D6-A6F7-4B9E-ACEE-3BC5112DF10C}" name="Table2" displayName="Table2" ref="F3:F15" totalsRowShown="0" headerRowDxfId="0">
  <autoFilter ref="F3:F15" xr:uid="{E7F7AF81-7777-4A23-A35A-05A02CC1534A}">
    <filterColumn colId="0">
      <filters>
        <filter val="Current Assets"/>
        <filter val="Current Liabilities"/>
      </filters>
    </filterColumn>
  </autoFilter>
  <tableColumns count="1">
    <tableColumn id="1" xr3:uid="{E951831A-728F-479D-BC14-811D5043502C}" name="accounts ">
      <calculatedColumnFormula>VLOOKUP(A4,'CHART OF ACCOUNTS '!G:H,2,0)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A1B63-850A-47DE-BA52-031F4C20A6C0}">
  <dimension ref="A1:H14"/>
  <sheetViews>
    <sheetView topLeftCell="F1" workbookViewId="0">
      <selection activeCell="G16" sqref="G16"/>
    </sheetView>
  </sheetViews>
  <sheetFormatPr defaultRowHeight="14.4" x14ac:dyDescent="0.3"/>
  <cols>
    <col min="4" max="4" width="16.21875" customWidth="1"/>
    <col min="5" max="5" width="17.88671875" customWidth="1"/>
    <col min="7" max="7" width="17.33203125" bestFit="1" customWidth="1"/>
    <col min="8" max="8" width="16" customWidth="1"/>
  </cols>
  <sheetData>
    <row r="1" spans="1:8" x14ac:dyDescent="0.3">
      <c r="A1" t="s">
        <v>0</v>
      </c>
      <c r="C1" t="s">
        <v>0</v>
      </c>
      <c r="D1" t="s">
        <v>1</v>
      </c>
      <c r="E1" t="s">
        <v>2</v>
      </c>
      <c r="G1" t="s">
        <v>3</v>
      </c>
      <c r="H1" t="s">
        <v>1</v>
      </c>
    </row>
    <row r="2" spans="1:8" x14ac:dyDescent="0.3">
      <c r="A2" t="s">
        <v>4</v>
      </c>
      <c r="C2" t="s">
        <v>4</v>
      </c>
      <c r="D2" t="s">
        <v>5</v>
      </c>
      <c r="E2" t="s">
        <v>6</v>
      </c>
      <c r="G2" t="s">
        <v>7</v>
      </c>
      <c r="H2" t="s">
        <v>5</v>
      </c>
    </row>
    <row r="3" spans="1:8" x14ac:dyDescent="0.3">
      <c r="A3" t="s">
        <v>8</v>
      </c>
      <c r="C3" t="s">
        <v>4</v>
      </c>
      <c r="D3" t="s">
        <v>9</v>
      </c>
      <c r="E3" t="s">
        <v>6</v>
      </c>
      <c r="G3" s="1" t="s">
        <v>14</v>
      </c>
      <c r="H3" t="s">
        <v>5</v>
      </c>
    </row>
    <row r="4" spans="1:8" x14ac:dyDescent="0.3">
      <c r="A4" t="s">
        <v>12</v>
      </c>
      <c r="C4" t="s">
        <v>8</v>
      </c>
      <c r="D4" t="s">
        <v>13</v>
      </c>
      <c r="E4" t="s">
        <v>6</v>
      </c>
      <c r="G4" t="s">
        <v>22</v>
      </c>
      <c r="H4" t="s">
        <v>15</v>
      </c>
    </row>
    <row r="5" spans="1:8" x14ac:dyDescent="0.3">
      <c r="A5" t="s">
        <v>15</v>
      </c>
      <c r="C5" t="s">
        <v>8</v>
      </c>
      <c r="D5" t="s">
        <v>16</v>
      </c>
      <c r="E5" t="s">
        <v>6</v>
      </c>
      <c r="G5" t="s">
        <v>25</v>
      </c>
      <c r="H5" t="s">
        <v>15</v>
      </c>
    </row>
    <row r="6" spans="1:8" x14ac:dyDescent="0.3">
      <c r="A6" t="s">
        <v>18</v>
      </c>
      <c r="C6" t="s">
        <v>12</v>
      </c>
      <c r="D6" t="s">
        <v>12</v>
      </c>
      <c r="E6" t="s">
        <v>6</v>
      </c>
      <c r="G6" s="8" t="s">
        <v>10</v>
      </c>
      <c r="H6" t="s">
        <v>11</v>
      </c>
    </row>
    <row r="7" spans="1:8" x14ac:dyDescent="0.3">
      <c r="C7" t="s">
        <v>15</v>
      </c>
      <c r="D7" t="s">
        <v>15</v>
      </c>
      <c r="E7" t="s">
        <v>20</v>
      </c>
      <c r="G7" t="s">
        <v>17</v>
      </c>
      <c r="H7" t="s">
        <v>5</v>
      </c>
    </row>
    <row r="8" spans="1:8" x14ac:dyDescent="0.3">
      <c r="C8" t="s">
        <v>18</v>
      </c>
      <c r="D8" t="s">
        <v>18</v>
      </c>
      <c r="E8" t="s">
        <v>20</v>
      </c>
      <c r="G8" t="s">
        <v>24</v>
      </c>
      <c r="H8" t="s">
        <v>5</v>
      </c>
    </row>
    <row r="9" spans="1:8" x14ac:dyDescent="0.3">
      <c r="C9" t="s">
        <v>18</v>
      </c>
      <c r="D9" t="s">
        <v>23</v>
      </c>
      <c r="E9" t="s">
        <v>20</v>
      </c>
      <c r="G9" t="s">
        <v>19</v>
      </c>
      <c r="H9" t="s">
        <v>13</v>
      </c>
    </row>
    <row r="10" spans="1:8" x14ac:dyDescent="0.3">
      <c r="G10" t="s">
        <v>26</v>
      </c>
      <c r="H10" t="s">
        <v>15</v>
      </c>
    </row>
    <row r="11" spans="1:8" x14ac:dyDescent="0.3">
      <c r="G11" t="s">
        <v>21</v>
      </c>
      <c r="H11" t="s">
        <v>18</v>
      </c>
    </row>
    <row r="12" spans="1:8" x14ac:dyDescent="0.3">
      <c r="G12" t="s">
        <v>59</v>
      </c>
      <c r="H12" t="s">
        <v>15</v>
      </c>
    </row>
    <row r="13" spans="1:8" x14ac:dyDescent="0.3">
      <c r="G13" t="s">
        <v>60</v>
      </c>
      <c r="H13" t="s">
        <v>13</v>
      </c>
    </row>
    <row r="14" spans="1:8" x14ac:dyDescent="0.3">
      <c r="G14" t="s">
        <v>67</v>
      </c>
      <c r="H14" t="s">
        <v>9</v>
      </c>
    </row>
  </sheetData>
  <sortState xmlns:xlrd2="http://schemas.microsoft.com/office/spreadsheetml/2017/richdata2" ref="G3:H11">
    <sortCondition ref="G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E54FD-CB8D-4449-9B33-D0756B8D7DA8}">
  <dimension ref="A1:F29"/>
  <sheetViews>
    <sheetView showGridLines="0" topLeftCell="C8" zoomScale="160" zoomScaleNormal="160" workbookViewId="0">
      <selection activeCell="H8" sqref="H8"/>
    </sheetView>
  </sheetViews>
  <sheetFormatPr defaultColWidth="7.77734375" defaultRowHeight="14.4" x14ac:dyDescent="0.3"/>
  <cols>
    <col min="1" max="1" width="9.6640625" bestFit="1" customWidth="1"/>
    <col min="2" max="2" width="25.6640625" bestFit="1" customWidth="1"/>
    <col min="3" max="3" width="16.88671875" bestFit="1" customWidth="1"/>
    <col min="4" max="5" width="10.21875" style="4" bestFit="1" customWidth="1"/>
    <col min="6" max="6" width="34.33203125" customWidth="1"/>
    <col min="9" max="9" width="61.88671875" bestFit="1" customWidth="1"/>
  </cols>
  <sheetData>
    <row r="1" spans="1:6" x14ac:dyDescent="0.3">
      <c r="A1" t="s">
        <v>39</v>
      </c>
      <c r="B1" t="s">
        <v>40</v>
      </c>
      <c r="C1" t="s">
        <v>41</v>
      </c>
      <c r="D1" s="3" t="s">
        <v>42</v>
      </c>
      <c r="E1" s="3" t="s">
        <v>43</v>
      </c>
      <c r="F1" t="s">
        <v>44</v>
      </c>
    </row>
    <row r="2" spans="1:6" x14ac:dyDescent="0.3">
      <c r="A2" s="2">
        <v>44562</v>
      </c>
      <c r="B2" t="s">
        <v>27</v>
      </c>
      <c r="C2" t="s">
        <v>7</v>
      </c>
      <c r="D2" s="3">
        <v>1000000</v>
      </c>
      <c r="E2" s="3"/>
    </row>
    <row r="3" spans="1:6" x14ac:dyDescent="0.3">
      <c r="A3" s="2">
        <v>44562</v>
      </c>
      <c r="B3" t="s">
        <v>27</v>
      </c>
      <c r="C3" t="s">
        <v>10</v>
      </c>
      <c r="D3" s="3"/>
      <c r="E3" s="3">
        <v>1000000</v>
      </c>
    </row>
    <row r="4" spans="1:6" x14ac:dyDescent="0.3">
      <c r="A4" s="2">
        <v>44563</v>
      </c>
      <c r="B4" t="s">
        <v>28</v>
      </c>
      <c r="C4" t="s">
        <v>14</v>
      </c>
      <c r="D4" s="3">
        <v>500000</v>
      </c>
      <c r="E4" s="3"/>
      <c r="F4" t="s">
        <v>29</v>
      </c>
    </row>
    <row r="5" spans="1:6" x14ac:dyDescent="0.3">
      <c r="A5" s="2">
        <v>44563</v>
      </c>
      <c r="B5" t="s">
        <v>28</v>
      </c>
      <c r="C5" t="s">
        <v>7</v>
      </c>
      <c r="D5" s="3"/>
      <c r="E5" s="3">
        <v>500000</v>
      </c>
      <c r="F5" t="s">
        <v>29</v>
      </c>
    </row>
    <row r="6" spans="1:6" x14ac:dyDescent="0.3">
      <c r="A6" s="2">
        <v>44564</v>
      </c>
      <c r="B6" t="s">
        <v>30</v>
      </c>
      <c r="C6" t="s">
        <v>17</v>
      </c>
      <c r="D6" s="3">
        <v>600000</v>
      </c>
      <c r="E6" s="3"/>
    </row>
    <row r="7" spans="1:6" x14ac:dyDescent="0.3">
      <c r="A7" s="2">
        <v>44564</v>
      </c>
      <c r="B7" t="s">
        <v>30</v>
      </c>
      <c r="C7" t="s">
        <v>19</v>
      </c>
      <c r="D7" s="3"/>
      <c r="E7" s="3">
        <v>600000</v>
      </c>
    </row>
    <row r="8" spans="1:6" x14ac:dyDescent="0.3">
      <c r="A8" s="2">
        <v>44565</v>
      </c>
      <c r="B8" t="s">
        <v>30</v>
      </c>
      <c r="C8" t="s">
        <v>17</v>
      </c>
      <c r="D8" s="3">
        <v>200000</v>
      </c>
      <c r="E8" s="3" t="s">
        <v>31</v>
      </c>
    </row>
    <row r="9" spans="1:6" x14ac:dyDescent="0.3">
      <c r="A9" s="2">
        <v>44565</v>
      </c>
      <c r="B9" t="s">
        <v>30</v>
      </c>
      <c r="C9" t="s">
        <v>14</v>
      </c>
      <c r="D9" s="3"/>
      <c r="E9" s="3">
        <v>200000</v>
      </c>
    </row>
    <row r="10" spans="1:6" x14ac:dyDescent="0.3">
      <c r="A10" s="2">
        <v>44571</v>
      </c>
      <c r="B10" t="s">
        <v>32</v>
      </c>
      <c r="C10" t="s">
        <v>7</v>
      </c>
      <c r="D10" s="3">
        <v>400000</v>
      </c>
      <c r="E10" s="3"/>
    </row>
    <row r="11" spans="1:6" x14ac:dyDescent="0.3">
      <c r="A11" s="2">
        <v>44571</v>
      </c>
      <c r="B11" t="s">
        <v>32</v>
      </c>
      <c r="C11" t="s">
        <v>21</v>
      </c>
      <c r="D11" s="3"/>
      <c r="E11" s="3">
        <v>400000</v>
      </c>
    </row>
    <row r="12" spans="1:6" x14ac:dyDescent="0.3">
      <c r="A12" s="2">
        <v>44571</v>
      </c>
      <c r="B12" t="s">
        <v>33</v>
      </c>
      <c r="C12" t="s">
        <v>22</v>
      </c>
      <c r="D12" s="3">
        <v>300000</v>
      </c>
      <c r="E12" s="3"/>
    </row>
    <row r="13" spans="1:6" x14ac:dyDescent="0.3">
      <c r="A13" s="2">
        <v>44571</v>
      </c>
      <c r="B13" t="s">
        <v>33</v>
      </c>
      <c r="C13" t="s">
        <v>17</v>
      </c>
      <c r="D13" s="3"/>
      <c r="E13" s="3">
        <v>300000</v>
      </c>
    </row>
    <row r="14" spans="1:6" x14ac:dyDescent="0.3">
      <c r="A14" s="2">
        <v>44576</v>
      </c>
      <c r="B14" t="s">
        <v>34</v>
      </c>
      <c r="C14" t="s">
        <v>24</v>
      </c>
      <c r="D14" s="3">
        <v>300000</v>
      </c>
      <c r="E14" s="3"/>
    </row>
    <row r="15" spans="1:6" x14ac:dyDescent="0.3">
      <c r="A15" s="2">
        <v>44576</v>
      </c>
      <c r="B15" t="s">
        <v>34</v>
      </c>
      <c r="C15" t="s">
        <v>21</v>
      </c>
      <c r="D15" s="3"/>
      <c r="E15" s="3">
        <v>300000</v>
      </c>
    </row>
    <row r="16" spans="1:6" x14ac:dyDescent="0.3">
      <c r="A16" s="2">
        <v>44576</v>
      </c>
      <c r="B16" t="s">
        <v>33</v>
      </c>
      <c r="C16" t="s">
        <v>22</v>
      </c>
      <c r="D16" s="3">
        <v>150000</v>
      </c>
      <c r="E16" s="3"/>
    </row>
    <row r="17" spans="1:5" x14ac:dyDescent="0.3">
      <c r="A17" s="2">
        <v>44576</v>
      </c>
      <c r="B17" t="s">
        <v>33</v>
      </c>
      <c r="C17" t="s">
        <v>17</v>
      </c>
      <c r="D17" s="3"/>
      <c r="E17" s="3">
        <v>150000</v>
      </c>
    </row>
    <row r="18" spans="1:5" x14ac:dyDescent="0.3">
      <c r="A18" s="2">
        <v>44579</v>
      </c>
      <c r="B18" t="s">
        <v>35</v>
      </c>
      <c r="C18" t="s">
        <v>25</v>
      </c>
      <c r="D18" s="3">
        <v>15000</v>
      </c>
      <c r="E18" s="3"/>
    </row>
    <row r="19" spans="1:5" x14ac:dyDescent="0.3">
      <c r="A19" s="2">
        <v>44579</v>
      </c>
      <c r="B19" t="s">
        <v>35</v>
      </c>
      <c r="C19" t="s">
        <v>14</v>
      </c>
      <c r="D19" s="3"/>
      <c r="E19" s="3">
        <v>15000</v>
      </c>
    </row>
    <row r="20" spans="1:5" x14ac:dyDescent="0.3">
      <c r="A20" s="2">
        <v>44591</v>
      </c>
      <c r="B20" t="s">
        <v>36</v>
      </c>
      <c r="C20" t="s">
        <v>26</v>
      </c>
      <c r="D20" s="3">
        <v>100000</v>
      </c>
      <c r="E20" s="3"/>
    </row>
    <row r="21" spans="1:5" x14ac:dyDescent="0.3">
      <c r="A21" s="2">
        <v>44591</v>
      </c>
      <c r="B21" t="s">
        <v>36</v>
      </c>
      <c r="C21" t="s">
        <v>7</v>
      </c>
      <c r="D21" s="3"/>
      <c r="E21" s="3">
        <v>100000</v>
      </c>
    </row>
    <row r="22" spans="1:5" x14ac:dyDescent="0.3">
      <c r="A22" s="2">
        <v>44594</v>
      </c>
      <c r="B22" t="s">
        <v>37</v>
      </c>
      <c r="C22" t="s">
        <v>19</v>
      </c>
      <c r="D22" s="3">
        <v>100000</v>
      </c>
      <c r="E22" s="3"/>
    </row>
    <row r="23" spans="1:5" x14ac:dyDescent="0.3">
      <c r="A23" s="2">
        <v>44594</v>
      </c>
      <c r="B23" t="s">
        <v>37</v>
      </c>
      <c r="C23" t="s">
        <v>7</v>
      </c>
      <c r="D23" s="3"/>
      <c r="E23" s="3">
        <v>100000</v>
      </c>
    </row>
    <row r="24" spans="1:5" x14ac:dyDescent="0.3">
      <c r="A24" s="2">
        <v>44607</v>
      </c>
      <c r="B24" t="s">
        <v>38</v>
      </c>
      <c r="C24" t="s">
        <v>14</v>
      </c>
      <c r="D24" s="3">
        <v>150000</v>
      </c>
      <c r="E24" s="3"/>
    </row>
    <row r="25" spans="1:5" x14ac:dyDescent="0.3">
      <c r="A25" s="2">
        <v>44607</v>
      </c>
      <c r="B25" t="s">
        <v>38</v>
      </c>
      <c r="C25" t="s">
        <v>24</v>
      </c>
      <c r="D25" s="3"/>
      <c r="E25" s="3">
        <v>150000</v>
      </c>
    </row>
    <row r="26" spans="1:5" x14ac:dyDescent="0.3">
      <c r="A26" s="2">
        <v>44608</v>
      </c>
      <c r="B26" t="s">
        <v>65</v>
      </c>
      <c r="C26" t="s">
        <v>67</v>
      </c>
      <c r="D26" s="3">
        <v>100000</v>
      </c>
      <c r="E26" s="3"/>
    </row>
    <row r="27" spans="1:5" x14ac:dyDescent="0.3">
      <c r="A27" s="2">
        <v>44608</v>
      </c>
      <c r="B27" t="s">
        <v>66</v>
      </c>
      <c r="C27" t="s">
        <v>7</v>
      </c>
      <c r="D27" s="3"/>
      <c r="E27" s="3">
        <v>100000</v>
      </c>
    </row>
    <row r="28" spans="1:5" x14ac:dyDescent="0.3">
      <c r="A28" s="2">
        <v>44650</v>
      </c>
      <c r="B28" t="s">
        <v>61</v>
      </c>
      <c r="C28" t="s">
        <v>59</v>
      </c>
      <c r="D28" s="3">
        <v>20250</v>
      </c>
      <c r="E28" s="3"/>
    </row>
    <row r="29" spans="1:5" x14ac:dyDescent="0.3">
      <c r="A29" s="2">
        <v>44650</v>
      </c>
      <c r="B29" t="s">
        <v>61</v>
      </c>
      <c r="C29" t="s">
        <v>60</v>
      </c>
      <c r="D29" s="3"/>
      <c r="E29" s="3">
        <v>20250</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977E6200-2722-403A-8F26-5AF2A1481BC9}">
          <x14:formula1>
            <xm:f>'CHART OF ACCOUNTS '!$G$1:$G$677</xm:f>
          </x14:formula1>
          <xm:sqref>C2:C29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A98B0-AE5E-4027-A06D-CCD4315EB661}">
  <dimension ref="A1:F31"/>
  <sheetViews>
    <sheetView showGridLines="0" topLeftCell="F1" zoomScale="85" zoomScaleNormal="85" workbookViewId="0">
      <selection activeCell="K19" sqref="K19"/>
    </sheetView>
  </sheetViews>
  <sheetFormatPr defaultRowHeight="14.4" x14ac:dyDescent="0.3"/>
  <cols>
    <col min="1" max="1" width="21" bestFit="1" customWidth="1"/>
    <col min="2" max="2" width="16.88671875" bestFit="1" customWidth="1"/>
    <col min="3" max="3" width="27.21875" style="3" bestFit="1" customWidth="1"/>
    <col min="4" max="4" width="14.44140625" style="3" bestFit="1" customWidth="1"/>
    <col min="5" max="5" width="15" style="3" bestFit="1" customWidth="1"/>
    <col min="6" max="6" width="16.5546875" bestFit="1" customWidth="1"/>
  </cols>
  <sheetData>
    <row r="1" spans="1:6" ht="33.6" x14ac:dyDescent="0.65">
      <c r="A1" s="7" t="str">
        <f>B3</f>
        <v>Cash</v>
      </c>
    </row>
    <row r="2" spans="1:6" x14ac:dyDescent="0.3">
      <c r="A2" s="5" t="s">
        <v>39</v>
      </c>
      <c r="B2" s="5" t="s">
        <v>41</v>
      </c>
      <c r="C2" s="5" t="s">
        <v>40</v>
      </c>
      <c r="D2" s="4" t="s">
        <v>46</v>
      </c>
      <c r="E2" s="4" t="s">
        <v>47</v>
      </c>
      <c r="F2" s="4" t="s">
        <v>48</v>
      </c>
    </row>
    <row r="3" spans="1:6" x14ac:dyDescent="0.3">
      <c r="A3" s="2">
        <v>44562</v>
      </c>
      <c r="B3" t="s">
        <v>7</v>
      </c>
      <c r="C3" t="s">
        <v>27</v>
      </c>
      <c r="D3" s="4">
        <v>1000000</v>
      </c>
      <c r="E3" s="4"/>
      <c r="F3" s="4">
        <v>1000000</v>
      </c>
    </row>
    <row r="4" spans="1:6" x14ac:dyDescent="0.3">
      <c r="B4" t="s">
        <v>10</v>
      </c>
      <c r="C4" t="s">
        <v>27</v>
      </c>
      <c r="D4" s="4"/>
      <c r="E4" s="4">
        <v>1000000</v>
      </c>
      <c r="F4" s="4">
        <v>-1000000</v>
      </c>
    </row>
    <row r="5" spans="1:6" x14ac:dyDescent="0.3">
      <c r="A5" s="2">
        <v>44563</v>
      </c>
      <c r="B5" t="s">
        <v>14</v>
      </c>
      <c r="C5" t="s">
        <v>28</v>
      </c>
      <c r="D5" s="4">
        <v>500000</v>
      </c>
      <c r="E5" s="4"/>
      <c r="F5" s="4">
        <v>500000</v>
      </c>
    </row>
    <row r="6" spans="1:6" x14ac:dyDescent="0.3">
      <c r="B6" t="s">
        <v>7</v>
      </c>
      <c r="C6" t="s">
        <v>28</v>
      </c>
      <c r="D6" s="4"/>
      <c r="E6" s="4">
        <v>500000</v>
      </c>
      <c r="F6" s="4">
        <v>-500000</v>
      </c>
    </row>
    <row r="7" spans="1:6" x14ac:dyDescent="0.3">
      <c r="A7" s="2">
        <v>44564</v>
      </c>
      <c r="B7" t="s">
        <v>17</v>
      </c>
      <c r="C7" t="s">
        <v>30</v>
      </c>
      <c r="D7" s="4">
        <v>600000</v>
      </c>
      <c r="E7" s="4"/>
      <c r="F7" s="4">
        <v>600000</v>
      </c>
    </row>
    <row r="8" spans="1:6" x14ac:dyDescent="0.3">
      <c r="B8" t="s">
        <v>19</v>
      </c>
      <c r="C8" t="s">
        <v>30</v>
      </c>
      <c r="D8" s="4"/>
      <c r="E8" s="4">
        <v>600000</v>
      </c>
      <c r="F8" s="4">
        <v>-600000</v>
      </c>
    </row>
    <row r="9" spans="1:6" x14ac:dyDescent="0.3">
      <c r="A9" s="2">
        <v>44565</v>
      </c>
      <c r="B9" t="s">
        <v>14</v>
      </c>
      <c r="C9" t="s">
        <v>30</v>
      </c>
      <c r="D9" s="4"/>
      <c r="E9" s="4">
        <v>200000</v>
      </c>
      <c r="F9" s="4">
        <v>-200000</v>
      </c>
    </row>
    <row r="10" spans="1:6" x14ac:dyDescent="0.3">
      <c r="B10" t="s">
        <v>17</v>
      </c>
      <c r="C10" t="s">
        <v>30</v>
      </c>
      <c r="D10" s="4">
        <v>200000</v>
      </c>
      <c r="E10" s="4">
        <v>0</v>
      </c>
      <c r="F10" s="4">
        <v>200000</v>
      </c>
    </row>
    <row r="11" spans="1:6" x14ac:dyDescent="0.3">
      <c r="A11" s="2">
        <v>44571</v>
      </c>
      <c r="B11" t="s">
        <v>7</v>
      </c>
      <c r="C11" t="s">
        <v>32</v>
      </c>
      <c r="D11" s="4">
        <v>400000</v>
      </c>
      <c r="E11" s="4"/>
      <c r="F11" s="4">
        <v>400000</v>
      </c>
    </row>
    <row r="12" spans="1:6" x14ac:dyDescent="0.3">
      <c r="B12" t="s">
        <v>22</v>
      </c>
      <c r="C12" t="s">
        <v>33</v>
      </c>
      <c r="D12" s="4">
        <v>300000</v>
      </c>
      <c r="E12" s="4"/>
      <c r="F12" s="4">
        <v>300000</v>
      </c>
    </row>
    <row r="13" spans="1:6" x14ac:dyDescent="0.3">
      <c r="B13" t="s">
        <v>17</v>
      </c>
      <c r="C13" t="s">
        <v>33</v>
      </c>
      <c r="D13" s="4"/>
      <c r="E13" s="4">
        <v>300000</v>
      </c>
      <c r="F13" s="4">
        <v>-300000</v>
      </c>
    </row>
    <row r="14" spans="1:6" x14ac:dyDescent="0.3">
      <c r="B14" t="s">
        <v>21</v>
      </c>
      <c r="C14" t="s">
        <v>32</v>
      </c>
      <c r="D14" s="4"/>
      <c r="E14" s="4">
        <v>400000</v>
      </c>
      <c r="F14" s="4">
        <v>-400000</v>
      </c>
    </row>
    <row r="15" spans="1:6" x14ac:dyDescent="0.3">
      <c r="A15" s="2">
        <v>44576</v>
      </c>
      <c r="B15" t="s">
        <v>22</v>
      </c>
      <c r="C15" t="s">
        <v>33</v>
      </c>
      <c r="D15" s="4">
        <v>150000</v>
      </c>
      <c r="E15" s="4"/>
      <c r="F15" s="4">
        <v>150000</v>
      </c>
    </row>
    <row r="16" spans="1:6" x14ac:dyDescent="0.3">
      <c r="B16" t="s">
        <v>17</v>
      </c>
      <c r="C16" t="s">
        <v>33</v>
      </c>
      <c r="D16" s="4"/>
      <c r="E16" s="4">
        <v>150000</v>
      </c>
      <c r="F16" s="4">
        <v>-150000</v>
      </c>
    </row>
    <row r="17" spans="1:6" x14ac:dyDescent="0.3">
      <c r="B17" t="s">
        <v>24</v>
      </c>
      <c r="C17" t="s">
        <v>34</v>
      </c>
      <c r="D17" s="4">
        <v>300000</v>
      </c>
      <c r="E17" s="4"/>
      <c r="F17" s="4">
        <v>300000</v>
      </c>
    </row>
    <row r="18" spans="1:6" x14ac:dyDescent="0.3">
      <c r="B18" t="s">
        <v>21</v>
      </c>
      <c r="C18" t="s">
        <v>34</v>
      </c>
      <c r="D18" s="4"/>
      <c r="E18" s="4">
        <v>300000</v>
      </c>
      <c r="F18" s="4">
        <v>-300000</v>
      </c>
    </row>
    <row r="19" spans="1:6" x14ac:dyDescent="0.3">
      <c r="A19" s="2">
        <v>44579</v>
      </c>
      <c r="B19" t="s">
        <v>14</v>
      </c>
      <c r="C19" t="s">
        <v>35</v>
      </c>
      <c r="D19" s="4"/>
      <c r="E19" s="4">
        <v>15000</v>
      </c>
      <c r="F19" s="4">
        <v>-15000</v>
      </c>
    </row>
    <row r="20" spans="1:6" x14ac:dyDescent="0.3">
      <c r="B20" t="s">
        <v>25</v>
      </c>
      <c r="C20" t="s">
        <v>35</v>
      </c>
      <c r="D20" s="4">
        <v>15000</v>
      </c>
      <c r="E20" s="4"/>
      <c r="F20" s="4">
        <v>15000</v>
      </c>
    </row>
    <row r="21" spans="1:6" x14ac:dyDescent="0.3">
      <c r="A21" s="2">
        <v>44591</v>
      </c>
      <c r="B21" t="s">
        <v>7</v>
      </c>
      <c r="C21" t="s">
        <v>36</v>
      </c>
      <c r="D21" s="4"/>
      <c r="E21" s="4">
        <v>100000</v>
      </c>
      <c r="F21" s="4">
        <v>-100000</v>
      </c>
    </row>
    <row r="22" spans="1:6" x14ac:dyDescent="0.3">
      <c r="B22" t="s">
        <v>26</v>
      </c>
      <c r="C22" t="s">
        <v>36</v>
      </c>
      <c r="D22" s="4">
        <v>100000</v>
      </c>
      <c r="E22" s="4"/>
      <c r="F22" s="4">
        <v>100000</v>
      </c>
    </row>
    <row r="23" spans="1:6" x14ac:dyDescent="0.3">
      <c r="A23" s="2">
        <v>44594</v>
      </c>
      <c r="B23" t="s">
        <v>7</v>
      </c>
      <c r="C23" t="s">
        <v>37</v>
      </c>
      <c r="D23" s="4"/>
      <c r="E23" s="4">
        <v>100000</v>
      </c>
      <c r="F23" s="4">
        <v>-100000</v>
      </c>
    </row>
    <row r="24" spans="1:6" x14ac:dyDescent="0.3">
      <c r="B24" t="s">
        <v>19</v>
      </c>
      <c r="C24" t="s">
        <v>37</v>
      </c>
      <c r="D24" s="4">
        <v>100000</v>
      </c>
      <c r="E24" s="4"/>
      <c r="F24" s="4">
        <v>100000</v>
      </c>
    </row>
    <row r="25" spans="1:6" x14ac:dyDescent="0.3">
      <c r="A25" s="2">
        <v>44607</v>
      </c>
      <c r="B25" t="s">
        <v>14</v>
      </c>
      <c r="C25" t="s">
        <v>38</v>
      </c>
      <c r="D25" s="4">
        <v>150000</v>
      </c>
      <c r="E25" s="4"/>
      <c r="F25" s="4">
        <v>150000</v>
      </c>
    </row>
    <row r="26" spans="1:6" x14ac:dyDescent="0.3">
      <c r="B26" t="s">
        <v>24</v>
      </c>
      <c r="C26" t="s">
        <v>38</v>
      </c>
      <c r="D26" s="4"/>
      <c r="E26" s="4">
        <v>150000</v>
      </c>
      <c r="F26" s="4">
        <v>-150000</v>
      </c>
    </row>
    <row r="27" spans="1:6" x14ac:dyDescent="0.3">
      <c r="A27" s="2">
        <v>44650</v>
      </c>
      <c r="B27" t="s">
        <v>59</v>
      </c>
      <c r="C27" t="s">
        <v>61</v>
      </c>
      <c r="D27" s="4">
        <v>20250</v>
      </c>
      <c r="E27" s="4"/>
      <c r="F27" s="4">
        <v>20250</v>
      </c>
    </row>
    <row r="28" spans="1:6" x14ac:dyDescent="0.3">
      <c r="B28" t="s">
        <v>60</v>
      </c>
      <c r="C28" t="s">
        <v>61</v>
      </c>
      <c r="D28" s="4"/>
      <c r="E28" s="4">
        <v>20250</v>
      </c>
      <c r="F28" s="4">
        <v>-20250</v>
      </c>
    </row>
    <row r="29" spans="1:6" x14ac:dyDescent="0.3">
      <c r="A29" s="2">
        <v>44608</v>
      </c>
      <c r="B29" t="s">
        <v>7</v>
      </c>
      <c r="C29" t="s">
        <v>66</v>
      </c>
      <c r="D29" s="4"/>
      <c r="E29" s="4">
        <v>100000</v>
      </c>
      <c r="F29" s="4">
        <v>-100000</v>
      </c>
    </row>
    <row r="30" spans="1:6" x14ac:dyDescent="0.3">
      <c r="B30" t="s">
        <v>67</v>
      </c>
      <c r="C30" t="s">
        <v>65</v>
      </c>
      <c r="D30" s="4">
        <v>100000</v>
      </c>
      <c r="E30" s="4"/>
      <c r="F30" s="4">
        <v>100000</v>
      </c>
    </row>
    <row r="31" spans="1:6" x14ac:dyDescent="0.3">
      <c r="A31" s="2" t="s">
        <v>45</v>
      </c>
      <c r="C31"/>
      <c r="D31" s="4">
        <v>3935250</v>
      </c>
      <c r="E31" s="4">
        <v>3935250</v>
      </c>
      <c r="F31" s="4">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1A474-5EC4-47ED-B9E3-E5E4F396CD9B}">
  <dimension ref="A2:G28"/>
  <sheetViews>
    <sheetView showGridLines="0" topLeftCell="A3" workbookViewId="0">
      <selection activeCell="A4" sqref="A4:A16"/>
    </sheetView>
  </sheetViews>
  <sheetFormatPr defaultRowHeight="14.4" x14ac:dyDescent="0.3"/>
  <cols>
    <col min="1" max="1" width="16.88671875" bestFit="1" customWidth="1"/>
    <col min="2" max="2" width="13.77734375" bestFit="1" customWidth="1"/>
    <col min="3" max="3" width="14.33203125" style="3" bestFit="1" customWidth="1"/>
    <col min="4" max="4" width="15.88671875" style="3" bestFit="1" customWidth="1"/>
    <col min="5" max="5" width="16.88671875" style="3" bestFit="1" customWidth="1"/>
    <col min="6" max="6" width="15.6640625" bestFit="1" customWidth="1"/>
  </cols>
  <sheetData>
    <row r="2" spans="1:7" ht="23.4" x14ac:dyDescent="0.45">
      <c r="A2" s="6" t="s">
        <v>49</v>
      </c>
    </row>
    <row r="3" spans="1:7" x14ac:dyDescent="0.3">
      <c r="A3" s="5" t="s">
        <v>41</v>
      </c>
      <c r="B3" s="4" t="s">
        <v>46</v>
      </c>
      <c r="C3" s="4" t="s">
        <v>47</v>
      </c>
      <c r="D3" s="4" t="s">
        <v>48</v>
      </c>
      <c r="E3"/>
      <c r="F3" s="4" t="s">
        <v>103</v>
      </c>
    </row>
    <row r="4" spans="1:7" x14ac:dyDescent="0.3">
      <c r="A4" t="s">
        <v>14</v>
      </c>
      <c r="B4" s="4">
        <v>650000</v>
      </c>
      <c r="C4" s="4">
        <v>215000</v>
      </c>
      <c r="D4" s="4">
        <v>435000</v>
      </c>
      <c r="E4"/>
      <c r="F4" t="str">
        <f>VLOOKUP(A4,'CHART OF ACCOUNTS '!G:H,2,0)</f>
        <v xml:space="preserve">Current Assets </v>
      </c>
      <c r="G4" t="str">
        <f>VLOOKUP(F4,'CHART OF ACCOUNTS '!D:E,2,0)</f>
        <v>SOFP</v>
      </c>
    </row>
    <row r="5" spans="1:7" x14ac:dyDescent="0.3">
      <c r="A5" t="s">
        <v>7</v>
      </c>
      <c r="B5" s="4">
        <v>1400000</v>
      </c>
      <c r="C5" s="4">
        <v>800000</v>
      </c>
      <c r="D5" s="4">
        <v>600000</v>
      </c>
      <c r="E5"/>
      <c r="F5" t="str">
        <f>VLOOKUP(A5,'CHART OF ACCOUNTS '!G:H,2,0)</f>
        <v xml:space="preserve">Current Assets </v>
      </c>
      <c r="G5" t="s">
        <v>6</v>
      </c>
    </row>
    <row r="6" spans="1:7" hidden="1" x14ac:dyDescent="0.3">
      <c r="A6" t="s">
        <v>22</v>
      </c>
      <c r="B6" s="4">
        <v>450000</v>
      </c>
      <c r="C6" s="4"/>
      <c r="D6" s="4">
        <v>450000</v>
      </c>
      <c r="E6"/>
      <c r="F6" t="str">
        <f>VLOOKUP(A6,'CHART OF ACCOUNTS '!G:H,2,0)</f>
        <v>Expenses</v>
      </c>
      <c r="G6" t="str">
        <f>VLOOKUP(F6,'CHART OF ACCOUNTS '!D:E,2,0)</f>
        <v>SPL</v>
      </c>
    </row>
    <row r="7" spans="1:7" hidden="1" x14ac:dyDescent="0.3">
      <c r="A7" t="s">
        <v>25</v>
      </c>
      <c r="B7" s="4">
        <v>15000</v>
      </c>
      <c r="C7" s="4"/>
      <c r="D7" s="4">
        <v>15000</v>
      </c>
      <c r="E7"/>
      <c r="F7" t="str">
        <f>VLOOKUP(A7,'CHART OF ACCOUNTS '!G:H,2,0)</f>
        <v>Expenses</v>
      </c>
      <c r="G7" t="str">
        <f>VLOOKUP(F7,'CHART OF ACCOUNTS '!D:E,2,0)</f>
        <v>SPL</v>
      </c>
    </row>
    <row r="8" spans="1:7" hidden="1" x14ac:dyDescent="0.3">
      <c r="A8" t="s">
        <v>10</v>
      </c>
      <c r="B8" s="4"/>
      <c r="C8" s="4">
        <v>1000000</v>
      </c>
      <c r="D8" s="4">
        <v>-1000000</v>
      </c>
      <c r="E8"/>
      <c r="F8" t="str">
        <f>VLOOKUP(A8,'CHART OF ACCOUNTS '!G:H,2,0)</f>
        <v xml:space="preserve">Equity </v>
      </c>
      <c r="G8" t="s">
        <v>6</v>
      </c>
    </row>
    <row r="9" spans="1:7" x14ac:dyDescent="0.3">
      <c r="A9" t="s">
        <v>60</v>
      </c>
      <c r="B9" s="4"/>
      <c r="C9" s="4">
        <v>20250</v>
      </c>
      <c r="D9" s="4">
        <v>-20250</v>
      </c>
      <c r="E9"/>
      <c r="F9" t="str">
        <f>VLOOKUP(A9,'CHART OF ACCOUNTS '!G:H,2,0)</f>
        <v xml:space="preserve">Current Liabilities </v>
      </c>
      <c r="G9" t="str">
        <f>VLOOKUP(F9,'CHART OF ACCOUNTS '!D:E,2,0)</f>
        <v>SOFP</v>
      </c>
    </row>
    <row r="10" spans="1:7" x14ac:dyDescent="0.3">
      <c r="A10" t="s">
        <v>17</v>
      </c>
      <c r="B10" s="4">
        <v>800000</v>
      </c>
      <c r="C10" s="4">
        <v>450000</v>
      </c>
      <c r="D10" s="4">
        <v>350000</v>
      </c>
      <c r="E10"/>
      <c r="F10" t="str">
        <f>VLOOKUP(A10,'CHART OF ACCOUNTS '!G:H,2,0)</f>
        <v xml:space="preserve">Current Assets </v>
      </c>
      <c r="G10" t="str">
        <f>VLOOKUP(F10,'CHART OF ACCOUNTS '!D:E,2,0)</f>
        <v>SOFP</v>
      </c>
    </row>
    <row r="11" spans="1:7" x14ac:dyDescent="0.3">
      <c r="A11" t="s">
        <v>24</v>
      </c>
      <c r="B11" s="4">
        <v>300000</v>
      </c>
      <c r="C11" s="4">
        <v>150000</v>
      </c>
      <c r="D11" s="4">
        <v>150000</v>
      </c>
      <c r="E11"/>
      <c r="F11" t="str">
        <f>VLOOKUP(A11,'CHART OF ACCOUNTS '!G:H,2,0)</f>
        <v xml:space="preserve">Current Assets </v>
      </c>
      <c r="G11" t="str">
        <f>VLOOKUP(F11,'CHART OF ACCOUNTS '!D:E,2,0)</f>
        <v>SOFP</v>
      </c>
    </row>
    <row r="12" spans="1:7" x14ac:dyDescent="0.3">
      <c r="A12" t="s">
        <v>19</v>
      </c>
      <c r="B12" s="4">
        <v>100000</v>
      </c>
      <c r="C12" s="4">
        <v>600000</v>
      </c>
      <c r="D12" s="4">
        <v>-500000</v>
      </c>
      <c r="E12"/>
      <c r="F12" t="str">
        <f>VLOOKUP(A12,'CHART OF ACCOUNTS '!G:H,2,0)</f>
        <v xml:space="preserve">Current Liabilities </v>
      </c>
      <c r="G12" t="str">
        <f>VLOOKUP(F12,'CHART OF ACCOUNTS '!D:E,2,0)</f>
        <v>SOFP</v>
      </c>
    </row>
    <row r="13" spans="1:7" hidden="1" x14ac:dyDescent="0.3">
      <c r="A13" t="s">
        <v>26</v>
      </c>
      <c r="B13" s="4">
        <v>100000</v>
      </c>
      <c r="C13" s="4"/>
      <c r="D13" s="4">
        <v>100000</v>
      </c>
      <c r="E13"/>
      <c r="F13" t="str">
        <f>VLOOKUP(A13,'CHART OF ACCOUNTS '!G:H,2,0)</f>
        <v>Expenses</v>
      </c>
      <c r="G13" t="str">
        <f>VLOOKUP(F13,'CHART OF ACCOUNTS '!D:E,2,0)</f>
        <v>SPL</v>
      </c>
    </row>
    <row r="14" spans="1:7" hidden="1" x14ac:dyDescent="0.3">
      <c r="A14" t="s">
        <v>21</v>
      </c>
      <c r="B14" s="4"/>
      <c r="C14" s="4">
        <v>700000</v>
      </c>
      <c r="D14" s="4">
        <v>-700000</v>
      </c>
      <c r="E14"/>
      <c r="F14" t="str">
        <f>VLOOKUP(A14,'CHART OF ACCOUNTS '!G:H,2,0)</f>
        <v>Revenue</v>
      </c>
      <c r="G14" t="str">
        <f>VLOOKUP(F14,'CHART OF ACCOUNTS '!D:E,2,0)</f>
        <v>SPL</v>
      </c>
    </row>
    <row r="15" spans="1:7" hidden="1" x14ac:dyDescent="0.3">
      <c r="A15" t="s">
        <v>67</v>
      </c>
      <c r="B15" s="4">
        <v>100000</v>
      </c>
      <c r="C15" s="4"/>
      <c r="D15" s="4">
        <v>100000</v>
      </c>
      <c r="E15"/>
      <c r="F15" t="str">
        <f>VLOOKUP(A15,'CHART OF ACCOUNTS '!G:H,2,0)</f>
        <v xml:space="preserve">Non Current Assets </v>
      </c>
      <c r="G15" t="str">
        <f>VLOOKUP(F15,'CHART OF ACCOUNTS '!D:E,2,0)</f>
        <v>SOFP</v>
      </c>
    </row>
    <row r="16" spans="1:7" x14ac:dyDescent="0.3">
      <c r="A16" t="s">
        <v>59</v>
      </c>
      <c r="B16" s="4">
        <v>20250</v>
      </c>
      <c r="C16" s="4"/>
      <c r="D16" s="4">
        <v>20250</v>
      </c>
      <c r="E16"/>
    </row>
    <row r="17" spans="1:4" customFormat="1" x14ac:dyDescent="0.3">
      <c r="A17" t="s">
        <v>45</v>
      </c>
      <c r="B17" s="4">
        <v>3935250</v>
      </c>
      <c r="C17" s="4">
        <v>3935250</v>
      </c>
      <c r="D17" s="4">
        <v>0</v>
      </c>
    </row>
    <row r="18" spans="1:4" customFormat="1" x14ac:dyDescent="0.3"/>
    <row r="19" spans="1:4" customFormat="1" x14ac:dyDescent="0.3"/>
    <row r="20" spans="1:4" customFormat="1" x14ac:dyDescent="0.3"/>
    <row r="21" spans="1:4" customFormat="1" x14ac:dyDescent="0.3"/>
    <row r="22" spans="1:4" customFormat="1" x14ac:dyDescent="0.3"/>
    <row r="23" spans="1:4" customFormat="1" x14ac:dyDescent="0.3"/>
    <row r="24" spans="1:4" customFormat="1" x14ac:dyDescent="0.3"/>
    <row r="25" spans="1:4" customFormat="1" x14ac:dyDescent="0.3"/>
    <row r="26" spans="1:4" customFormat="1" x14ac:dyDescent="0.3"/>
    <row r="27" spans="1:4" customFormat="1" x14ac:dyDescent="0.3"/>
    <row r="28" spans="1:4" customFormat="1" x14ac:dyDescent="0.3"/>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41341-ED45-4640-9D2A-F9C89D04FF47}">
  <dimension ref="B1:H18"/>
  <sheetViews>
    <sheetView showGridLines="0" topLeftCell="B1" zoomScale="86" zoomScaleNormal="86" workbookViewId="0">
      <selection activeCell="B4" sqref="B4:H4"/>
    </sheetView>
  </sheetViews>
  <sheetFormatPr defaultRowHeight="14.4" x14ac:dyDescent="0.3"/>
  <cols>
    <col min="3" max="3" width="25.77734375" bestFit="1" customWidth="1"/>
    <col min="7" max="7" width="8.88671875" bestFit="1" customWidth="1"/>
    <col min="8" max="8" width="8.88671875" customWidth="1"/>
  </cols>
  <sheetData>
    <row r="1" spans="2:8" ht="15" thickBot="1" x14ac:dyDescent="0.35"/>
    <row r="2" spans="2:8" ht="21" x14ac:dyDescent="0.4">
      <c r="B2" s="23" t="s">
        <v>50</v>
      </c>
      <c r="C2" s="24"/>
      <c r="D2" s="24"/>
      <c r="E2" s="24"/>
      <c r="F2" s="24"/>
      <c r="G2" s="24"/>
      <c r="H2" s="25"/>
    </row>
    <row r="3" spans="2:8" ht="21" x14ac:dyDescent="0.4">
      <c r="B3" s="26" t="s">
        <v>51</v>
      </c>
      <c r="C3" s="27"/>
      <c r="D3" s="27"/>
      <c r="E3" s="27"/>
      <c r="F3" s="27"/>
      <c r="G3" s="27"/>
      <c r="H3" s="28"/>
    </row>
    <row r="4" spans="2:8" ht="15.6" x14ac:dyDescent="0.3">
      <c r="B4" s="29" t="s">
        <v>52</v>
      </c>
      <c r="C4" s="30"/>
      <c r="D4" s="30"/>
      <c r="E4" s="30"/>
      <c r="F4" s="30"/>
      <c r="G4" s="30"/>
      <c r="H4" s="31"/>
    </row>
    <row r="5" spans="2:8" ht="26.4" customHeight="1" x14ac:dyDescent="0.3">
      <c r="B5" s="14"/>
      <c r="C5" s="8"/>
      <c r="D5" s="8"/>
      <c r="E5" s="8"/>
      <c r="F5" s="8"/>
      <c r="G5" s="8"/>
      <c r="H5" s="15"/>
    </row>
    <row r="6" spans="2:8" ht="23.4" customHeight="1" x14ac:dyDescent="0.3">
      <c r="B6" s="14"/>
      <c r="C6" s="16" t="s">
        <v>21</v>
      </c>
      <c r="D6" s="8"/>
      <c r="E6" s="8"/>
      <c r="F6" s="8"/>
      <c r="G6" s="17">
        <f>VLOOKUP(C6,'Trial balance '!A4:D15,4,0)*-1</f>
        <v>700000</v>
      </c>
      <c r="H6" s="15"/>
    </row>
    <row r="7" spans="2:8" ht="28.8" customHeight="1" thickBot="1" x14ac:dyDescent="0.35">
      <c r="B7" s="14"/>
      <c r="C7" s="16" t="s">
        <v>22</v>
      </c>
      <c r="D7" s="16"/>
      <c r="E7" s="8"/>
      <c r="F7" s="8"/>
      <c r="G7" s="11">
        <f>VLOOKUP(C7,'Trial balance '!A5:D14,4,0)*-1</f>
        <v>-450000</v>
      </c>
      <c r="H7" s="15"/>
    </row>
    <row r="8" spans="2:8" ht="24.6" customHeight="1" x14ac:dyDescent="0.3">
      <c r="B8" s="14"/>
      <c r="C8" s="16" t="s">
        <v>53</v>
      </c>
      <c r="D8" s="16"/>
      <c r="E8" s="8"/>
      <c r="F8" s="8"/>
      <c r="G8" s="10">
        <f>G6+G7</f>
        <v>250000</v>
      </c>
      <c r="H8" s="15"/>
    </row>
    <row r="9" spans="2:8" ht="8.4" customHeight="1" x14ac:dyDescent="0.3">
      <c r="B9" s="14"/>
      <c r="C9" s="8"/>
      <c r="D9" s="8"/>
      <c r="E9" s="8"/>
      <c r="F9" s="8"/>
      <c r="G9" s="8"/>
      <c r="H9" s="15"/>
    </row>
    <row r="10" spans="2:8" x14ac:dyDescent="0.3">
      <c r="B10" s="14"/>
      <c r="C10" s="20" t="s">
        <v>54</v>
      </c>
      <c r="D10" s="8"/>
      <c r="E10" s="8"/>
      <c r="F10" s="8"/>
      <c r="G10" s="8"/>
      <c r="H10" s="15"/>
    </row>
    <row r="11" spans="2:8" ht="6" customHeight="1" x14ac:dyDescent="0.3">
      <c r="B11" s="14"/>
      <c r="C11" s="8"/>
      <c r="D11" s="8"/>
      <c r="E11" s="8"/>
      <c r="F11" s="8"/>
      <c r="G11" s="8"/>
      <c r="H11" s="15"/>
    </row>
    <row r="12" spans="2:8" ht="22.2" customHeight="1" x14ac:dyDescent="0.3">
      <c r="B12" s="14"/>
      <c r="C12" s="16" t="s">
        <v>26</v>
      </c>
      <c r="D12" s="8"/>
      <c r="E12" s="8"/>
      <c r="F12" s="17">
        <f>VLOOKUP(C12,'Trial balance '!A10:D19,4,0)</f>
        <v>100000</v>
      </c>
      <c r="G12" s="8"/>
      <c r="H12" s="15"/>
    </row>
    <row r="13" spans="2:8" ht="21.6" customHeight="1" x14ac:dyDescent="0.3">
      <c r="B13" s="14"/>
      <c r="C13" s="16" t="s">
        <v>25</v>
      </c>
      <c r="D13" s="8"/>
      <c r="E13" s="8"/>
      <c r="F13" s="17">
        <v>15000</v>
      </c>
      <c r="G13" s="8"/>
      <c r="H13" s="15"/>
    </row>
    <row r="14" spans="2:8" ht="30.6" customHeight="1" x14ac:dyDescent="0.3">
      <c r="B14" s="14"/>
      <c r="C14" s="22" t="s">
        <v>55</v>
      </c>
      <c r="D14" s="8"/>
      <c r="E14" s="8"/>
      <c r="F14" s="12"/>
      <c r="G14" s="10">
        <f>F12+F13</f>
        <v>115000</v>
      </c>
      <c r="H14" s="15"/>
    </row>
    <row r="15" spans="2:8" ht="24" customHeight="1" x14ac:dyDescent="0.3">
      <c r="B15" s="14"/>
      <c r="C15" s="16" t="s">
        <v>56</v>
      </c>
      <c r="D15" s="8"/>
      <c r="E15" s="8"/>
      <c r="F15" s="8"/>
      <c r="G15" s="9">
        <f>G8-G14</f>
        <v>135000</v>
      </c>
      <c r="H15" s="15"/>
    </row>
    <row r="16" spans="2:8" ht="19.8" customHeight="1" x14ac:dyDescent="0.3">
      <c r="B16" s="14"/>
      <c r="C16" s="16" t="s">
        <v>57</v>
      </c>
      <c r="D16" s="8"/>
      <c r="E16" s="8"/>
      <c r="F16" s="8"/>
      <c r="G16" s="10">
        <f>G15*0.15*-1</f>
        <v>-20250</v>
      </c>
      <c r="H16" s="15"/>
    </row>
    <row r="17" spans="2:8" ht="21.6" customHeight="1" thickBot="1" x14ac:dyDescent="0.35">
      <c r="B17" s="14"/>
      <c r="C17" s="16" t="s">
        <v>58</v>
      </c>
      <c r="D17" s="8"/>
      <c r="E17" s="8"/>
      <c r="F17" s="8"/>
      <c r="G17" s="21">
        <f>G16+G15</f>
        <v>114750</v>
      </c>
      <c r="H17" s="15"/>
    </row>
    <row r="18" spans="2:8" ht="15.6" thickTop="1" thickBot="1" x14ac:dyDescent="0.35">
      <c r="B18" s="18"/>
      <c r="C18" s="13"/>
      <c r="D18" s="13"/>
      <c r="E18" s="13"/>
      <c r="F18" s="13"/>
      <c r="G18" s="13"/>
      <c r="H18" s="19"/>
    </row>
  </sheetData>
  <mergeCells count="3">
    <mergeCell ref="B2:H2"/>
    <mergeCell ref="B3:H3"/>
    <mergeCell ref="B4:H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96CA0-7299-41EE-B0CC-179A77BF87CD}">
  <dimension ref="A1:O145"/>
  <sheetViews>
    <sheetView showGridLines="0" zoomScale="78" zoomScaleNormal="78" workbookViewId="0">
      <selection activeCell="B1" sqref="B1:K3"/>
    </sheetView>
  </sheetViews>
  <sheetFormatPr defaultRowHeight="14.4" x14ac:dyDescent="0.3"/>
  <cols>
    <col min="2" max="2" width="15" customWidth="1"/>
    <col min="3" max="3" width="11" customWidth="1"/>
    <col min="4" max="4" width="6.44140625" customWidth="1"/>
    <col min="5" max="5" width="8.77734375" bestFit="1" customWidth="1"/>
    <col min="6" max="6" width="16.77734375" customWidth="1"/>
    <col min="7" max="7" width="18.33203125" customWidth="1"/>
    <col min="8" max="8" width="11" customWidth="1"/>
    <col min="9" max="9" width="6.88671875" customWidth="1"/>
    <col min="10" max="10" width="10.21875" bestFit="1" customWidth="1"/>
    <col min="11" max="11" width="15.33203125" bestFit="1" customWidth="1"/>
  </cols>
  <sheetData>
    <row r="1" spans="2:13" ht="23.4" x14ac:dyDescent="0.45">
      <c r="B1" s="60" t="s">
        <v>62</v>
      </c>
      <c r="C1" s="60"/>
      <c r="D1" s="60"/>
      <c r="E1" s="60"/>
      <c r="F1" s="60"/>
      <c r="G1" s="60"/>
      <c r="H1" s="60"/>
      <c r="I1" s="60"/>
      <c r="J1" s="60"/>
      <c r="K1" s="60"/>
    </row>
    <row r="2" spans="2:13" ht="15.6" x14ac:dyDescent="0.3">
      <c r="B2" s="61" t="s">
        <v>63</v>
      </c>
      <c r="C2" s="61"/>
      <c r="D2" s="61"/>
      <c r="E2" s="61"/>
      <c r="F2" s="61"/>
      <c r="G2" s="61"/>
      <c r="H2" s="61"/>
      <c r="I2" s="61"/>
      <c r="J2" s="61"/>
      <c r="K2" s="61"/>
    </row>
    <row r="3" spans="2:13" ht="18.600000000000001" thickBot="1" x14ac:dyDescent="0.4">
      <c r="B3" s="62" t="s">
        <v>64</v>
      </c>
      <c r="C3" s="62"/>
      <c r="D3" s="62"/>
      <c r="E3" s="62"/>
      <c r="F3" s="62"/>
      <c r="G3" s="62"/>
      <c r="H3" s="62"/>
      <c r="I3" s="62"/>
      <c r="J3" s="62"/>
      <c r="K3" s="62"/>
    </row>
    <row r="4" spans="2:13" x14ac:dyDescent="0.3">
      <c r="B4" s="33"/>
      <c r="C4" s="34"/>
      <c r="D4" s="34"/>
      <c r="E4" s="34"/>
      <c r="F4" s="49"/>
      <c r="G4" s="33"/>
      <c r="H4" s="34"/>
      <c r="I4" s="34"/>
      <c r="J4" s="34"/>
      <c r="K4" s="35"/>
    </row>
    <row r="5" spans="2:13" ht="21" x14ac:dyDescent="0.4">
      <c r="B5" s="37" t="s">
        <v>4</v>
      </c>
      <c r="C5" s="38"/>
      <c r="D5" s="38"/>
      <c r="E5" s="38"/>
      <c r="F5" s="50"/>
      <c r="G5" s="37" t="s">
        <v>77</v>
      </c>
      <c r="H5" s="38"/>
      <c r="I5" s="38"/>
      <c r="J5" s="38"/>
      <c r="K5" s="39"/>
      <c r="M5" s="32"/>
    </row>
    <row r="6" spans="2:13" x14ac:dyDescent="0.3">
      <c r="B6" s="14"/>
      <c r="C6" s="8"/>
      <c r="D6" s="8"/>
      <c r="E6" s="8"/>
      <c r="F6" s="51"/>
      <c r="G6" s="36"/>
      <c r="H6" s="8"/>
      <c r="I6" s="8"/>
      <c r="J6" s="8"/>
      <c r="K6" s="15"/>
    </row>
    <row r="7" spans="2:13" x14ac:dyDescent="0.3">
      <c r="B7" s="14"/>
      <c r="C7" s="8"/>
      <c r="D7" s="8"/>
      <c r="E7" s="8"/>
      <c r="F7" s="51"/>
      <c r="G7" s="14"/>
      <c r="H7" s="8"/>
      <c r="I7" s="8"/>
      <c r="J7" s="8"/>
      <c r="K7" s="15"/>
    </row>
    <row r="8" spans="2:13" ht="15.6" x14ac:dyDescent="0.3">
      <c r="B8" s="57" t="s">
        <v>9</v>
      </c>
      <c r="C8" s="8"/>
      <c r="D8" s="8"/>
      <c r="E8" s="8"/>
      <c r="F8" s="51"/>
      <c r="G8" s="40" t="s">
        <v>70</v>
      </c>
      <c r="H8" s="44"/>
      <c r="I8" s="44"/>
      <c r="J8" s="8"/>
      <c r="K8" s="46" t="s">
        <v>72</v>
      </c>
    </row>
    <row r="9" spans="2:13" x14ac:dyDescent="0.3">
      <c r="B9" s="47"/>
      <c r="C9" s="8"/>
      <c r="D9" s="8"/>
      <c r="E9" s="8"/>
      <c r="F9" s="51"/>
      <c r="G9" s="14"/>
      <c r="H9" s="8"/>
      <c r="I9" s="8"/>
      <c r="J9" s="8"/>
      <c r="K9" s="15"/>
    </row>
    <row r="10" spans="2:13" x14ac:dyDescent="0.3">
      <c r="B10" s="47" t="s">
        <v>67</v>
      </c>
      <c r="C10" s="8"/>
      <c r="D10" s="8"/>
      <c r="E10" s="17">
        <f>VLOOKUP('SOFP '!B10,'Trial balance '!A4:D16,4,0)</f>
        <v>100000</v>
      </c>
      <c r="F10" s="51"/>
      <c r="G10" s="14"/>
      <c r="H10" s="8"/>
      <c r="I10" s="8"/>
      <c r="J10" s="8"/>
      <c r="K10" s="15"/>
    </row>
    <row r="11" spans="2:13" ht="15.6" x14ac:dyDescent="0.3">
      <c r="B11" s="48"/>
      <c r="C11" s="8"/>
      <c r="D11" s="8"/>
      <c r="E11" s="8"/>
      <c r="F11" s="52">
        <f>E10</f>
        <v>100000</v>
      </c>
      <c r="G11" s="14"/>
      <c r="H11" s="8"/>
      <c r="I11" s="8"/>
      <c r="J11" s="8"/>
      <c r="K11" s="15"/>
    </row>
    <row r="12" spans="2:13" ht="15.6" x14ac:dyDescent="0.3">
      <c r="B12" s="55"/>
      <c r="C12" s="8"/>
      <c r="D12" s="8"/>
      <c r="E12" s="8"/>
      <c r="F12" s="51"/>
      <c r="G12" s="40" t="s">
        <v>71</v>
      </c>
      <c r="H12" s="8"/>
      <c r="I12" s="8"/>
      <c r="J12" s="8"/>
      <c r="K12" s="15"/>
    </row>
    <row r="13" spans="2:13" x14ac:dyDescent="0.3">
      <c r="B13" s="47"/>
      <c r="C13" s="8"/>
      <c r="D13" s="8"/>
      <c r="E13" s="8"/>
      <c r="F13" s="51"/>
      <c r="G13" s="14"/>
      <c r="H13" s="8"/>
      <c r="I13" s="8"/>
      <c r="J13" s="8"/>
      <c r="K13" s="15"/>
    </row>
    <row r="14" spans="2:13" ht="15.6" x14ac:dyDescent="0.3">
      <c r="B14" s="57" t="s">
        <v>5</v>
      </c>
      <c r="C14" s="8"/>
      <c r="D14" s="8"/>
      <c r="E14" s="8"/>
      <c r="F14" s="51"/>
      <c r="G14" s="14"/>
      <c r="H14" s="8" t="s">
        <v>60</v>
      </c>
      <c r="I14" s="8"/>
      <c r="J14" s="17">
        <f>VLOOKUP(H14,'Trial balance '!A4:D16,4,0)*-1</f>
        <v>20250</v>
      </c>
      <c r="K14" s="15"/>
    </row>
    <row r="15" spans="2:13" x14ac:dyDescent="0.3">
      <c r="B15" s="47"/>
      <c r="C15" s="8"/>
      <c r="D15" s="8"/>
      <c r="E15" s="8"/>
      <c r="F15" s="51"/>
      <c r="G15" s="14"/>
      <c r="H15" s="8" t="s">
        <v>19</v>
      </c>
      <c r="I15" s="8"/>
      <c r="J15" s="17">
        <f>VLOOKUP(H15,'Trial balance '!A5:D17,4,0)*-1</f>
        <v>500000</v>
      </c>
      <c r="K15" s="15"/>
    </row>
    <row r="16" spans="2:13" ht="15.6" x14ac:dyDescent="0.3">
      <c r="B16" s="47" t="s">
        <v>14</v>
      </c>
      <c r="C16" s="56"/>
      <c r="D16" s="8"/>
      <c r="E16" s="17">
        <f>VLOOKUP(B16,'Trial balance '!A4:D16,4,0)</f>
        <v>435000</v>
      </c>
      <c r="F16" s="51"/>
      <c r="G16" s="40" t="s">
        <v>73</v>
      </c>
      <c r="H16" s="8"/>
      <c r="I16" s="8"/>
      <c r="J16" s="8"/>
      <c r="K16" s="42">
        <f>SUM(J14:J15)</f>
        <v>520250</v>
      </c>
    </row>
    <row r="17" spans="1:15" ht="15.6" x14ac:dyDescent="0.3">
      <c r="B17" s="47" t="s">
        <v>7</v>
      </c>
      <c r="C17" s="8"/>
      <c r="D17" s="8"/>
      <c r="E17" s="17">
        <f>VLOOKUP(B17,'Trial balance '!A5:D17,4,0)</f>
        <v>600000</v>
      </c>
      <c r="F17" s="51"/>
      <c r="G17" s="14"/>
      <c r="H17" s="8"/>
      <c r="I17" s="8"/>
      <c r="J17" s="8"/>
      <c r="K17" s="15"/>
      <c r="O17" s="48"/>
    </row>
    <row r="18" spans="1:15" ht="15.6" x14ac:dyDescent="0.3">
      <c r="B18" s="47" t="s">
        <v>17</v>
      </c>
      <c r="C18" s="8"/>
      <c r="D18" s="8"/>
      <c r="E18" s="17">
        <f>VLOOKUP(B18,'Trial balance '!A6:D18,4,0)</f>
        <v>350000</v>
      </c>
      <c r="F18" s="51"/>
      <c r="G18" s="40" t="s">
        <v>74</v>
      </c>
      <c r="H18" s="8"/>
      <c r="I18" s="8"/>
      <c r="J18" s="8"/>
      <c r="K18" s="42">
        <f>K16</f>
        <v>520250</v>
      </c>
    </row>
    <row r="19" spans="1:15" x14ac:dyDescent="0.3">
      <c r="B19" s="47" t="s">
        <v>24</v>
      </c>
      <c r="C19" s="8"/>
      <c r="D19" s="8"/>
      <c r="E19" s="17">
        <f>VLOOKUP(B19,'Trial balance '!A7:D19,4,0)</f>
        <v>150000</v>
      </c>
      <c r="F19" s="51"/>
      <c r="G19" s="14"/>
      <c r="H19" s="8"/>
      <c r="I19" s="8"/>
      <c r="J19" s="8"/>
      <c r="K19" s="15"/>
    </row>
    <row r="20" spans="1:15" ht="15.6" x14ac:dyDescent="0.3">
      <c r="B20" s="57" t="s">
        <v>68</v>
      </c>
      <c r="C20" s="8"/>
      <c r="D20" s="8"/>
      <c r="E20" s="8"/>
      <c r="F20" s="52">
        <f>SUM(E16:E19)</f>
        <v>1535000</v>
      </c>
      <c r="G20" s="40" t="s">
        <v>11</v>
      </c>
      <c r="H20" s="8"/>
      <c r="I20" s="8"/>
      <c r="J20" s="8"/>
      <c r="K20" s="15"/>
    </row>
    <row r="21" spans="1:15" x14ac:dyDescent="0.3">
      <c r="B21" s="47"/>
      <c r="C21" s="8"/>
      <c r="D21" s="8"/>
      <c r="E21" s="8"/>
      <c r="F21" s="51"/>
      <c r="G21" s="14"/>
      <c r="H21" s="8" t="s">
        <v>10</v>
      </c>
      <c r="I21" s="8"/>
      <c r="J21" s="17">
        <f>VLOOKUP(H21,'Trial balance '!A4:D16,4,0)*-1</f>
        <v>1000000</v>
      </c>
      <c r="K21" s="15"/>
    </row>
    <row r="22" spans="1:15" x14ac:dyDescent="0.3">
      <c r="B22" s="47"/>
      <c r="C22" s="8"/>
      <c r="D22" s="8"/>
      <c r="E22" s="8"/>
      <c r="F22" s="51"/>
      <c r="G22" s="14"/>
      <c r="H22" s="8" t="s">
        <v>75</v>
      </c>
      <c r="I22" s="8"/>
      <c r="J22" s="17">
        <f>'income statement '!G17</f>
        <v>114750</v>
      </c>
      <c r="K22" s="15"/>
    </row>
    <row r="23" spans="1:15" ht="15.6" x14ac:dyDescent="0.3">
      <c r="B23" s="14"/>
      <c r="C23" s="8"/>
      <c r="D23" s="8"/>
      <c r="E23" s="8"/>
      <c r="F23" s="51"/>
      <c r="G23" s="40" t="s">
        <v>76</v>
      </c>
      <c r="H23" s="8"/>
      <c r="I23" s="8"/>
      <c r="J23" s="8"/>
      <c r="K23" s="59">
        <f>SUM(J21:J22)</f>
        <v>1114750</v>
      </c>
    </row>
    <row r="24" spans="1:15" ht="21.6" thickBot="1" x14ac:dyDescent="0.45">
      <c r="B24" s="43" t="s">
        <v>69</v>
      </c>
      <c r="C24" s="38"/>
      <c r="D24" s="38"/>
      <c r="E24" s="38"/>
      <c r="F24" s="54">
        <f>SUM(F11:F23)</f>
        <v>1635000</v>
      </c>
      <c r="G24" s="37" t="s">
        <v>78</v>
      </c>
      <c r="H24" s="38"/>
      <c r="I24" s="38"/>
      <c r="J24" s="38"/>
      <c r="K24" s="58">
        <f>SUM(K18:K23)</f>
        <v>1635000</v>
      </c>
    </row>
    <row r="25" spans="1:15" ht="15.6" thickTop="1" thickBot="1" x14ac:dyDescent="0.35">
      <c r="B25" s="18"/>
      <c r="C25" s="13"/>
      <c r="D25" s="13"/>
      <c r="E25" s="13"/>
      <c r="F25" s="53"/>
      <c r="G25" s="18"/>
      <c r="H25" s="13"/>
      <c r="I25" s="13"/>
      <c r="J25" s="13"/>
      <c r="K25" s="19"/>
    </row>
    <row r="26" spans="1:15" x14ac:dyDescent="0.3">
      <c r="A26" s="8"/>
      <c r="B26" s="8"/>
      <c r="C26" s="8"/>
      <c r="D26" s="8"/>
      <c r="E26" s="8"/>
      <c r="F26" s="8"/>
      <c r="G26" s="8"/>
      <c r="H26" s="8"/>
      <c r="I26" s="8"/>
      <c r="J26" s="8"/>
      <c r="K26" s="8"/>
    </row>
    <row r="27" spans="1:15" x14ac:dyDescent="0.3">
      <c r="A27" s="8"/>
      <c r="B27" s="8"/>
      <c r="C27" s="8"/>
      <c r="D27" s="8"/>
      <c r="E27" s="8"/>
      <c r="F27" s="8"/>
      <c r="G27" s="8"/>
      <c r="H27" s="8"/>
      <c r="I27" s="8"/>
      <c r="J27" s="8"/>
      <c r="K27" s="8"/>
    </row>
    <row r="28" spans="1:15" x14ac:dyDescent="0.3">
      <c r="A28" s="8"/>
      <c r="B28" s="8"/>
      <c r="C28" s="8"/>
      <c r="D28" s="8"/>
      <c r="E28" s="8"/>
      <c r="F28" s="8"/>
      <c r="G28" s="8"/>
      <c r="H28" s="8"/>
      <c r="I28" s="8"/>
      <c r="J28" s="8"/>
      <c r="K28" s="8"/>
    </row>
    <row r="29" spans="1:15" x14ac:dyDescent="0.3">
      <c r="A29" s="8"/>
      <c r="B29" s="8"/>
      <c r="C29" s="8"/>
      <c r="D29" s="8"/>
      <c r="E29" s="8"/>
      <c r="F29" s="8"/>
      <c r="G29" s="8"/>
      <c r="H29" s="8"/>
      <c r="I29" s="8"/>
      <c r="J29" s="8"/>
      <c r="K29" s="8"/>
    </row>
    <row r="30" spans="1:15" x14ac:dyDescent="0.3">
      <c r="A30" s="8"/>
      <c r="B30" s="8"/>
      <c r="C30" s="8"/>
      <c r="D30" s="8"/>
      <c r="E30" s="8"/>
      <c r="F30" s="8"/>
      <c r="G30" s="8"/>
      <c r="H30" s="8"/>
      <c r="I30" s="8"/>
      <c r="J30" s="8"/>
      <c r="K30" s="8"/>
    </row>
    <row r="31" spans="1:15" x14ac:dyDescent="0.3">
      <c r="A31" s="8"/>
      <c r="B31" s="8"/>
      <c r="C31" s="8"/>
      <c r="D31" s="8"/>
      <c r="E31" s="8"/>
      <c r="F31" s="8"/>
      <c r="G31" s="8"/>
      <c r="H31" s="8"/>
      <c r="I31" s="8"/>
      <c r="J31" s="8"/>
      <c r="K31" s="8"/>
    </row>
    <row r="32" spans="1:15" x14ac:dyDescent="0.3">
      <c r="A32" s="8"/>
      <c r="B32" s="8"/>
      <c r="C32" s="8"/>
      <c r="D32" s="8"/>
      <c r="E32" s="8"/>
      <c r="F32" s="8"/>
      <c r="G32" s="8"/>
      <c r="H32" s="8"/>
      <c r="I32" s="8"/>
      <c r="J32" s="8"/>
      <c r="K32" s="8"/>
    </row>
    <row r="33" spans="1:11" x14ac:dyDescent="0.3">
      <c r="A33" s="8"/>
      <c r="B33" s="8"/>
      <c r="C33" s="8"/>
      <c r="D33" s="8"/>
      <c r="E33" s="8"/>
      <c r="F33" s="8"/>
      <c r="G33" s="8"/>
      <c r="H33" s="8"/>
      <c r="I33" s="8"/>
      <c r="J33" s="8"/>
      <c r="K33" s="8"/>
    </row>
    <row r="34" spans="1:11" x14ac:dyDescent="0.3">
      <c r="A34" s="8"/>
      <c r="B34" s="8"/>
      <c r="C34" s="8"/>
      <c r="D34" s="8"/>
      <c r="E34" s="8"/>
      <c r="F34" s="8"/>
      <c r="G34" s="8"/>
      <c r="H34" s="8"/>
      <c r="I34" s="8"/>
      <c r="J34" s="8"/>
      <c r="K34" s="8"/>
    </row>
    <row r="35" spans="1:11" x14ac:dyDescent="0.3">
      <c r="A35" s="8"/>
      <c r="B35" s="8"/>
      <c r="C35" s="8"/>
      <c r="D35" s="8"/>
      <c r="E35" s="8"/>
      <c r="F35" s="8"/>
      <c r="G35" s="8"/>
      <c r="H35" s="8"/>
      <c r="I35" s="8"/>
      <c r="J35" s="8"/>
      <c r="K35" s="8"/>
    </row>
    <row r="36" spans="1:11" x14ac:dyDescent="0.3">
      <c r="A36" s="8"/>
      <c r="B36" s="8"/>
      <c r="C36" s="8"/>
      <c r="D36" s="8"/>
      <c r="E36" s="8"/>
      <c r="F36" s="8"/>
      <c r="G36" s="8"/>
      <c r="H36" s="8"/>
      <c r="I36" s="8"/>
      <c r="J36" s="8"/>
      <c r="K36" s="8"/>
    </row>
    <row r="37" spans="1:11" x14ac:dyDescent="0.3">
      <c r="A37" s="8"/>
      <c r="B37" s="8"/>
      <c r="C37" s="8"/>
      <c r="D37" s="8"/>
      <c r="E37" s="8"/>
      <c r="F37" s="8"/>
      <c r="G37" s="8"/>
      <c r="H37" s="8"/>
      <c r="I37" s="8"/>
      <c r="J37" s="8"/>
      <c r="K37" s="8"/>
    </row>
    <row r="38" spans="1:11" x14ac:dyDescent="0.3">
      <c r="A38" s="8"/>
      <c r="B38" s="8"/>
      <c r="C38" s="8"/>
      <c r="D38" s="8"/>
      <c r="E38" s="8"/>
      <c r="F38" s="8"/>
      <c r="G38" s="8"/>
      <c r="H38" s="8"/>
      <c r="I38" s="8"/>
      <c r="J38" s="8"/>
      <c r="K38" s="8"/>
    </row>
    <row r="39" spans="1:11" x14ac:dyDescent="0.3">
      <c r="A39" s="8"/>
      <c r="B39" s="8"/>
      <c r="C39" s="8"/>
      <c r="D39" s="8"/>
      <c r="E39" s="8"/>
      <c r="F39" s="8"/>
      <c r="G39" s="8"/>
      <c r="H39" s="8"/>
      <c r="I39" s="8"/>
      <c r="J39" s="8"/>
      <c r="K39" s="8"/>
    </row>
    <row r="40" spans="1:11" x14ac:dyDescent="0.3">
      <c r="A40" s="8"/>
      <c r="B40" s="8"/>
      <c r="C40" s="8"/>
      <c r="D40" s="8"/>
      <c r="E40" s="8"/>
      <c r="F40" s="8"/>
      <c r="G40" s="8"/>
      <c r="H40" s="8"/>
      <c r="I40" s="8"/>
      <c r="J40" s="8"/>
      <c r="K40" s="8"/>
    </row>
    <row r="41" spans="1:11" x14ac:dyDescent="0.3">
      <c r="A41" s="8"/>
      <c r="B41" s="8"/>
      <c r="C41" s="8"/>
      <c r="D41" s="8"/>
      <c r="E41" s="8"/>
      <c r="F41" s="8"/>
      <c r="G41" s="8"/>
      <c r="H41" s="8"/>
      <c r="I41" s="8"/>
      <c r="J41" s="8"/>
      <c r="K41" s="8"/>
    </row>
    <row r="42" spans="1:11" x14ac:dyDescent="0.3">
      <c r="A42" s="8"/>
      <c r="B42" s="8"/>
      <c r="C42" s="8"/>
      <c r="D42" s="8"/>
      <c r="E42" s="8"/>
      <c r="F42" s="8"/>
      <c r="G42" s="8"/>
      <c r="H42" s="8"/>
      <c r="I42" s="8"/>
      <c r="J42" s="8"/>
      <c r="K42" s="8"/>
    </row>
    <row r="43" spans="1:11" x14ac:dyDescent="0.3">
      <c r="A43" s="8"/>
      <c r="B43" s="8"/>
      <c r="C43" s="8"/>
      <c r="D43" s="8"/>
      <c r="E43" s="8"/>
      <c r="F43" s="8"/>
      <c r="G43" s="8"/>
      <c r="H43" s="8"/>
      <c r="I43" s="8"/>
      <c r="J43" s="8"/>
      <c r="K43" s="8"/>
    </row>
    <row r="44" spans="1:11" x14ac:dyDescent="0.3">
      <c r="A44" s="8"/>
      <c r="B44" s="8"/>
      <c r="C44" s="8"/>
      <c r="D44" s="8"/>
      <c r="E44" s="8"/>
      <c r="F44" s="8"/>
      <c r="G44" s="8"/>
      <c r="H44" s="8"/>
      <c r="I44" s="8"/>
      <c r="J44" s="8"/>
      <c r="K44" s="8"/>
    </row>
    <row r="45" spans="1:11" x14ac:dyDescent="0.3">
      <c r="A45" s="8"/>
      <c r="B45" s="8"/>
      <c r="C45" s="8"/>
      <c r="D45" s="8"/>
      <c r="E45" s="8"/>
      <c r="F45" s="8"/>
      <c r="G45" s="8"/>
      <c r="H45" s="8"/>
      <c r="I45" s="8"/>
      <c r="J45" s="8"/>
      <c r="K45" s="8"/>
    </row>
    <row r="46" spans="1:11" x14ac:dyDescent="0.3">
      <c r="A46" s="8"/>
      <c r="B46" s="8"/>
      <c r="C46" s="8"/>
      <c r="D46" s="8"/>
      <c r="E46" s="8"/>
      <c r="F46" s="8"/>
      <c r="G46" s="8"/>
      <c r="H46" s="8"/>
      <c r="I46" s="8"/>
      <c r="J46" s="8"/>
      <c r="K46" s="8"/>
    </row>
    <row r="47" spans="1:11" x14ac:dyDescent="0.3">
      <c r="A47" s="8"/>
      <c r="B47" s="8"/>
      <c r="C47" s="8"/>
      <c r="D47" s="8"/>
      <c r="E47" s="8"/>
      <c r="F47" s="8"/>
      <c r="G47" s="8"/>
      <c r="H47" s="8"/>
      <c r="I47" s="8"/>
      <c r="J47" s="8"/>
      <c r="K47" s="8"/>
    </row>
    <row r="48" spans="1:11" x14ac:dyDescent="0.3">
      <c r="A48" s="8"/>
      <c r="B48" s="8"/>
      <c r="C48" s="8"/>
      <c r="D48" s="8"/>
      <c r="E48" s="8"/>
      <c r="F48" s="8"/>
      <c r="G48" s="8"/>
      <c r="H48" s="8"/>
      <c r="I48" s="8"/>
      <c r="J48" s="8"/>
      <c r="K48" s="8"/>
    </row>
    <row r="49" spans="1:11" x14ac:dyDescent="0.3">
      <c r="A49" s="8"/>
      <c r="B49" s="8"/>
      <c r="C49" s="8"/>
      <c r="D49" s="8"/>
      <c r="E49" s="8"/>
      <c r="F49" s="8"/>
      <c r="G49" s="8"/>
      <c r="H49" s="8"/>
      <c r="I49" s="8"/>
      <c r="J49" s="8"/>
      <c r="K49" s="8"/>
    </row>
    <row r="50" spans="1:11" x14ac:dyDescent="0.3">
      <c r="A50" s="8"/>
      <c r="B50" s="8"/>
      <c r="C50" s="8"/>
      <c r="D50" s="8"/>
      <c r="E50" s="8"/>
      <c r="F50" s="8"/>
      <c r="G50" s="8"/>
      <c r="H50" s="8"/>
      <c r="I50" s="8"/>
      <c r="J50" s="8"/>
      <c r="K50" s="8"/>
    </row>
    <row r="51" spans="1:11" x14ac:dyDescent="0.3">
      <c r="A51" s="8"/>
      <c r="B51" s="8"/>
      <c r="C51" s="8"/>
      <c r="D51" s="8"/>
      <c r="E51" s="8"/>
      <c r="F51" s="8"/>
      <c r="G51" s="8"/>
      <c r="H51" s="8"/>
      <c r="I51" s="8"/>
      <c r="J51" s="8"/>
      <c r="K51" s="8"/>
    </row>
    <row r="52" spans="1:11" x14ac:dyDescent="0.3">
      <c r="A52" s="8"/>
      <c r="B52" s="8"/>
      <c r="C52" s="8"/>
      <c r="D52" s="8"/>
      <c r="E52" s="8"/>
      <c r="F52" s="8"/>
      <c r="G52" s="8"/>
      <c r="H52" s="8"/>
      <c r="I52" s="8"/>
      <c r="J52" s="8"/>
      <c r="K52" s="8"/>
    </row>
    <row r="53" spans="1:11" x14ac:dyDescent="0.3">
      <c r="A53" s="8"/>
      <c r="B53" s="8"/>
      <c r="C53" s="8"/>
      <c r="D53" s="8"/>
      <c r="E53" s="8"/>
      <c r="F53" s="8"/>
      <c r="G53" s="8"/>
      <c r="H53" s="8"/>
      <c r="I53" s="8"/>
      <c r="J53" s="8"/>
      <c r="K53" s="8"/>
    </row>
    <row r="54" spans="1:11" x14ac:dyDescent="0.3">
      <c r="A54" s="8"/>
      <c r="B54" s="8"/>
      <c r="C54" s="8"/>
      <c r="D54" s="8"/>
      <c r="E54" s="8"/>
      <c r="F54" s="8"/>
      <c r="G54" s="8"/>
      <c r="H54" s="8"/>
      <c r="I54" s="8"/>
      <c r="J54" s="8"/>
      <c r="K54" s="8"/>
    </row>
    <row r="55" spans="1:11" x14ac:dyDescent="0.3">
      <c r="A55" s="8"/>
      <c r="B55" s="8"/>
      <c r="C55" s="8"/>
      <c r="D55" s="8"/>
      <c r="E55" s="8"/>
      <c r="F55" s="8"/>
      <c r="G55" s="8"/>
      <c r="H55" s="8"/>
      <c r="I55" s="8"/>
      <c r="J55" s="8"/>
      <c r="K55" s="8"/>
    </row>
    <row r="56" spans="1:11" x14ac:dyDescent="0.3">
      <c r="A56" s="8"/>
      <c r="B56" s="8"/>
      <c r="C56" s="8"/>
      <c r="D56" s="8"/>
      <c r="E56" s="8"/>
      <c r="F56" s="8"/>
      <c r="G56" s="8"/>
      <c r="H56" s="8"/>
      <c r="I56" s="8"/>
      <c r="J56" s="8"/>
      <c r="K56" s="8"/>
    </row>
    <row r="57" spans="1:11" x14ac:dyDescent="0.3">
      <c r="A57" s="8"/>
      <c r="B57" s="8"/>
      <c r="C57" s="8"/>
      <c r="D57" s="8"/>
      <c r="E57" s="8"/>
      <c r="F57" s="8"/>
      <c r="G57" s="8"/>
      <c r="H57" s="8"/>
      <c r="I57" s="8"/>
      <c r="J57" s="8"/>
      <c r="K57" s="8"/>
    </row>
    <row r="58" spans="1:11" x14ac:dyDescent="0.3">
      <c r="A58" s="8"/>
      <c r="B58" s="8"/>
      <c r="C58" s="8"/>
      <c r="D58" s="8"/>
      <c r="E58" s="8"/>
      <c r="F58" s="8"/>
      <c r="G58" s="8"/>
      <c r="H58" s="8"/>
      <c r="I58" s="8"/>
      <c r="J58" s="8"/>
      <c r="K58" s="8"/>
    </row>
    <row r="59" spans="1:11" x14ac:dyDescent="0.3">
      <c r="A59" s="8"/>
      <c r="B59" s="8"/>
      <c r="C59" s="8"/>
      <c r="D59" s="8"/>
      <c r="E59" s="8"/>
      <c r="F59" s="8"/>
      <c r="G59" s="8"/>
      <c r="H59" s="8"/>
      <c r="I59" s="8"/>
      <c r="J59" s="8"/>
      <c r="K59" s="8"/>
    </row>
    <row r="60" spans="1:11" x14ac:dyDescent="0.3">
      <c r="A60" s="8"/>
      <c r="B60" s="8"/>
      <c r="C60" s="8"/>
      <c r="D60" s="8"/>
      <c r="E60" s="8"/>
      <c r="F60" s="8"/>
      <c r="G60" s="8"/>
      <c r="H60" s="8"/>
      <c r="I60" s="8"/>
      <c r="J60" s="8"/>
      <c r="K60" s="8"/>
    </row>
    <row r="61" spans="1:11" x14ac:dyDescent="0.3">
      <c r="A61" s="8"/>
      <c r="B61" s="8"/>
      <c r="C61" s="8"/>
      <c r="D61" s="8"/>
      <c r="E61" s="8"/>
      <c r="F61" s="8"/>
      <c r="G61" s="8"/>
      <c r="H61" s="8"/>
      <c r="I61" s="8"/>
      <c r="J61" s="8"/>
      <c r="K61" s="8"/>
    </row>
    <row r="62" spans="1:11" x14ac:dyDescent="0.3">
      <c r="A62" s="8"/>
      <c r="B62" s="8"/>
      <c r="C62" s="8"/>
      <c r="D62" s="8"/>
      <c r="E62" s="8"/>
      <c r="F62" s="8"/>
      <c r="G62" s="8"/>
      <c r="H62" s="8"/>
      <c r="I62" s="8"/>
      <c r="J62" s="8"/>
      <c r="K62" s="8"/>
    </row>
    <row r="63" spans="1:11" x14ac:dyDescent="0.3">
      <c r="A63" s="8"/>
      <c r="B63" s="8"/>
      <c r="C63" s="8"/>
      <c r="D63" s="8"/>
      <c r="E63" s="8"/>
      <c r="F63" s="8"/>
      <c r="G63" s="8"/>
      <c r="H63" s="8"/>
      <c r="I63" s="8"/>
      <c r="J63" s="8"/>
      <c r="K63" s="8"/>
    </row>
    <row r="64" spans="1:11" x14ac:dyDescent="0.3">
      <c r="A64" s="8"/>
      <c r="B64" s="8"/>
      <c r="C64" s="8"/>
      <c r="D64" s="8"/>
      <c r="E64" s="8"/>
      <c r="F64" s="8"/>
      <c r="G64" s="8"/>
      <c r="H64" s="8"/>
      <c r="I64" s="8"/>
      <c r="J64" s="8"/>
      <c r="K64" s="8"/>
    </row>
    <row r="65" spans="1:11" x14ac:dyDescent="0.3">
      <c r="A65" s="8"/>
      <c r="B65" s="8"/>
      <c r="C65" s="8"/>
      <c r="D65" s="8"/>
      <c r="E65" s="8"/>
      <c r="F65" s="8"/>
      <c r="G65" s="8"/>
      <c r="H65" s="8"/>
      <c r="I65" s="8"/>
      <c r="J65" s="8"/>
      <c r="K65" s="8"/>
    </row>
    <row r="66" spans="1:11" x14ac:dyDescent="0.3">
      <c r="A66" s="8"/>
      <c r="B66" s="8"/>
      <c r="C66" s="8"/>
      <c r="D66" s="8"/>
      <c r="E66" s="8"/>
      <c r="F66" s="8"/>
      <c r="G66" s="8"/>
      <c r="H66" s="8"/>
      <c r="I66" s="8"/>
      <c r="J66" s="8"/>
      <c r="K66" s="8"/>
    </row>
    <row r="67" spans="1:11" x14ac:dyDescent="0.3">
      <c r="A67" s="8"/>
      <c r="B67" s="8"/>
      <c r="C67" s="8"/>
      <c r="D67" s="8"/>
      <c r="E67" s="8"/>
      <c r="F67" s="8"/>
      <c r="G67" s="8"/>
      <c r="H67" s="8"/>
      <c r="I67" s="8"/>
      <c r="J67" s="8"/>
      <c r="K67" s="8"/>
    </row>
    <row r="68" spans="1:11" x14ac:dyDescent="0.3">
      <c r="A68" s="8"/>
      <c r="B68" s="8"/>
      <c r="C68" s="8"/>
      <c r="D68" s="8"/>
      <c r="E68" s="8"/>
      <c r="F68" s="8"/>
      <c r="G68" s="8"/>
      <c r="H68" s="8"/>
      <c r="I68" s="8"/>
      <c r="J68" s="8"/>
      <c r="K68" s="8"/>
    </row>
    <row r="69" spans="1:11" x14ac:dyDescent="0.3">
      <c r="A69" s="8"/>
      <c r="B69" s="8"/>
      <c r="C69" s="8"/>
      <c r="D69" s="8"/>
      <c r="E69" s="8"/>
      <c r="F69" s="8"/>
      <c r="G69" s="8"/>
      <c r="H69" s="8"/>
      <c r="I69" s="8"/>
      <c r="J69" s="8"/>
      <c r="K69" s="8"/>
    </row>
    <row r="70" spans="1:11" x14ac:dyDescent="0.3">
      <c r="A70" s="8"/>
      <c r="B70" s="8"/>
      <c r="C70" s="8"/>
      <c r="D70" s="8"/>
      <c r="E70" s="8"/>
      <c r="F70" s="8"/>
      <c r="G70" s="8"/>
      <c r="H70" s="8"/>
      <c r="I70" s="8"/>
      <c r="J70" s="8"/>
      <c r="K70" s="8"/>
    </row>
    <row r="71" spans="1:11" x14ac:dyDescent="0.3">
      <c r="A71" s="8"/>
      <c r="B71" s="8"/>
      <c r="C71" s="8"/>
      <c r="D71" s="8"/>
      <c r="E71" s="8"/>
      <c r="F71" s="8"/>
      <c r="G71" s="8"/>
      <c r="H71" s="8"/>
      <c r="I71" s="8"/>
      <c r="J71" s="8"/>
      <c r="K71" s="8"/>
    </row>
    <row r="72" spans="1:11" x14ac:dyDescent="0.3">
      <c r="A72" s="8"/>
      <c r="B72" s="8"/>
      <c r="C72" s="8"/>
      <c r="D72" s="8"/>
      <c r="E72" s="8"/>
      <c r="F72" s="8"/>
      <c r="G72" s="8"/>
      <c r="H72" s="8"/>
      <c r="I72" s="8"/>
      <c r="J72" s="8"/>
      <c r="K72" s="8"/>
    </row>
    <row r="73" spans="1:11" x14ac:dyDescent="0.3">
      <c r="A73" s="8"/>
      <c r="B73" s="8"/>
      <c r="C73" s="8"/>
      <c r="D73" s="8"/>
      <c r="E73" s="8"/>
      <c r="F73" s="8"/>
      <c r="G73" s="8"/>
      <c r="H73" s="8"/>
      <c r="I73" s="8"/>
      <c r="J73" s="8"/>
      <c r="K73" s="8"/>
    </row>
    <row r="74" spans="1:11" x14ac:dyDescent="0.3">
      <c r="A74" s="8"/>
      <c r="B74" s="8"/>
      <c r="C74" s="8"/>
      <c r="D74" s="8"/>
      <c r="E74" s="8"/>
      <c r="F74" s="8"/>
      <c r="G74" s="8"/>
      <c r="H74" s="8"/>
      <c r="I74" s="8"/>
      <c r="J74" s="8"/>
      <c r="K74" s="8"/>
    </row>
    <row r="75" spans="1:11" x14ac:dyDescent="0.3">
      <c r="A75" s="8"/>
      <c r="B75" s="8"/>
      <c r="C75" s="8"/>
      <c r="D75" s="8"/>
      <c r="E75" s="8"/>
      <c r="F75" s="8"/>
      <c r="G75" s="8"/>
      <c r="H75" s="8"/>
      <c r="I75" s="8"/>
      <c r="J75" s="8"/>
      <c r="K75" s="8"/>
    </row>
    <row r="76" spans="1:11" x14ac:dyDescent="0.3">
      <c r="A76" s="8"/>
      <c r="B76" s="8"/>
      <c r="C76" s="8"/>
      <c r="D76" s="8"/>
      <c r="E76" s="8"/>
      <c r="F76" s="8"/>
      <c r="G76" s="8"/>
      <c r="H76" s="8"/>
      <c r="I76" s="8"/>
      <c r="J76" s="8"/>
      <c r="K76" s="8"/>
    </row>
    <row r="77" spans="1:11" x14ac:dyDescent="0.3">
      <c r="A77" s="8"/>
      <c r="B77" s="8"/>
      <c r="C77" s="8"/>
      <c r="D77" s="8"/>
      <c r="E77" s="8"/>
      <c r="F77" s="8"/>
      <c r="G77" s="8"/>
      <c r="H77" s="8"/>
      <c r="I77" s="8"/>
      <c r="J77" s="8"/>
      <c r="K77" s="8"/>
    </row>
    <row r="78" spans="1:11" x14ac:dyDescent="0.3">
      <c r="A78" s="8"/>
      <c r="B78" s="8"/>
      <c r="C78" s="8"/>
      <c r="D78" s="8"/>
      <c r="E78" s="8"/>
      <c r="F78" s="8"/>
      <c r="G78" s="8"/>
      <c r="H78" s="8"/>
      <c r="I78" s="8"/>
      <c r="J78" s="8"/>
      <c r="K78" s="8"/>
    </row>
    <row r="79" spans="1:11" x14ac:dyDescent="0.3">
      <c r="A79" s="8"/>
      <c r="B79" s="8"/>
      <c r="C79" s="8"/>
      <c r="D79" s="8"/>
      <c r="E79" s="8"/>
      <c r="F79" s="8"/>
      <c r="G79" s="8"/>
      <c r="H79" s="8"/>
      <c r="I79" s="8"/>
      <c r="J79" s="8"/>
      <c r="K79" s="8"/>
    </row>
    <row r="80" spans="1:11" x14ac:dyDescent="0.3">
      <c r="A80" s="8"/>
      <c r="B80" s="8"/>
      <c r="C80" s="8"/>
      <c r="D80" s="8"/>
      <c r="E80" s="8"/>
      <c r="F80" s="8"/>
      <c r="G80" s="8"/>
      <c r="H80" s="8"/>
      <c r="I80" s="8"/>
      <c r="J80" s="8"/>
      <c r="K80" s="8"/>
    </row>
    <row r="81" spans="1:11" x14ac:dyDescent="0.3">
      <c r="A81" s="8"/>
      <c r="B81" s="8"/>
      <c r="C81" s="8"/>
      <c r="D81" s="8"/>
      <c r="E81" s="8"/>
      <c r="F81" s="8"/>
      <c r="G81" s="8"/>
      <c r="H81" s="8"/>
      <c r="I81" s="8"/>
      <c r="J81" s="8"/>
      <c r="K81" s="8"/>
    </row>
    <row r="82" spans="1:11" x14ac:dyDescent="0.3">
      <c r="A82" s="8"/>
      <c r="B82" s="8"/>
      <c r="C82" s="8"/>
      <c r="D82" s="8"/>
      <c r="E82" s="8"/>
      <c r="F82" s="8"/>
      <c r="G82" s="8"/>
      <c r="H82" s="8"/>
      <c r="I82" s="8"/>
      <c r="J82" s="8"/>
      <c r="K82" s="8"/>
    </row>
    <row r="83" spans="1:11" x14ac:dyDescent="0.3">
      <c r="A83" s="8"/>
      <c r="B83" s="8"/>
      <c r="C83" s="8"/>
      <c r="D83" s="8"/>
      <c r="E83" s="8"/>
      <c r="F83" s="8"/>
      <c r="G83" s="8"/>
      <c r="H83" s="8"/>
      <c r="I83" s="8"/>
      <c r="J83" s="8"/>
      <c r="K83" s="8"/>
    </row>
    <row r="84" spans="1:11" x14ac:dyDescent="0.3">
      <c r="A84" s="8"/>
      <c r="B84" s="8"/>
      <c r="C84" s="8"/>
      <c r="D84" s="8"/>
      <c r="E84" s="8"/>
      <c r="F84" s="8"/>
      <c r="G84" s="8"/>
      <c r="H84" s="8"/>
      <c r="I84" s="8"/>
      <c r="J84" s="8"/>
      <c r="K84" s="8"/>
    </row>
    <row r="85" spans="1:11" x14ac:dyDescent="0.3">
      <c r="A85" s="8"/>
      <c r="B85" s="8"/>
      <c r="C85" s="8"/>
      <c r="D85" s="8"/>
      <c r="E85" s="8"/>
      <c r="F85" s="8"/>
      <c r="G85" s="8"/>
      <c r="H85" s="8"/>
      <c r="I85" s="8"/>
      <c r="J85" s="8"/>
      <c r="K85" s="8"/>
    </row>
    <row r="86" spans="1:11" x14ac:dyDescent="0.3">
      <c r="A86" s="8"/>
      <c r="B86" s="8"/>
      <c r="C86" s="8"/>
      <c r="D86" s="8"/>
      <c r="E86" s="8"/>
      <c r="F86" s="8"/>
      <c r="G86" s="8"/>
      <c r="H86" s="8"/>
      <c r="I86" s="8"/>
      <c r="J86" s="8"/>
      <c r="K86" s="8"/>
    </row>
    <row r="87" spans="1:11" x14ac:dyDescent="0.3">
      <c r="A87" s="8"/>
      <c r="B87" s="8"/>
      <c r="C87" s="8"/>
      <c r="D87" s="8"/>
      <c r="E87" s="8"/>
      <c r="F87" s="8"/>
      <c r="G87" s="8"/>
      <c r="H87" s="8"/>
      <c r="I87" s="8"/>
      <c r="J87" s="8"/>
      <c r="K87" s="8"/>
    </row>
    <row r="88" spans="1:11" x14ac:dyDescent="0.3">
      <c r="A88" s="8"/>
      <c r="B88" s="8"/>
      <c r="C88" s="8"/>
      <c r="D88" s="8"/>
      <c r="E88" s="8"/>
      <c r="F88" s="8"/>
      <c r="G88" s="8"/>
      <c r="H88" s="8"/>
      <c r="I88" s="8"/>
      <c r="J88" s="8"/>
      <c r="K88" s="8"/>
    </row>
    <row r="89" spans="1:11" x14ac:dyDescent="0.3">
      <c r="A89" s="8"/>
      <c r="B89" s="8"/>
      <c r="C89" s="8"/>
      <c r="D89" s="8"/>
      <c r="E89" s="8"/>
      <c r="F89" s="8"/>
      <c r="G89" s="8"/>
      <c r="H89" s="8"/>
      <c r="I89" s="8"/>
      <c r="J89" s="8"/>
      <c r="K89" s="8"/>
    </row>
    <row r="90" spans="1:11" x14ac:dyDescent="0.3">
      <c r="A90" s="8"/>
      <c r="B90" s="8"/>
      <c r="C90" s="8"/>
      <c r="D90" s="8"/>
      <c r="E90" s="8"/>
      <c r="F90" s="8"/>
      <c r="G90" s="8"/>
      <c r="H90" s="8"/>
      <c r="I90" s="8"/>
      <c r="J90" s="8"/>
      <c r="K90" s="8"/>
    </row>
    <row r="91" spans="1:11" x14ac:dyDescent="0.3">
      <c r="A91" s="8"/>
      <c r="B91" s="8"/>
      <c r="C91" s="8"/>
      <c r="D91" s="8"/>
      <c r="E91" s="8"/>
      <c r="F91" s="8"/>
      <c r="G91" s="8"/>
      <c r="H91" s="8"/>
      <c r="I91" s="8"/>
      <c r="J91" s="8"/>
      <c r="K91" s="8"/>
    </row>
    <row r="92" spans="1:11" x14ac:dyDescent="0.3">
      <c r="A92" s="8"/>
      <c r="B92" s="8"/>
      <c r="C92" s="8"/>
      <c r="D92" s="8"/>
      <c r="E92" s="8"/>
      <c r="F92" s="8"/>
      <c r="G92" s="8"/>
      <c r="H92" s="8"/>
      <c r="I92" s="8"/>
      <c r="J92" s="8"/>
      <c r="K92" s="8"/>
    </row>
    <row r="93" spans="1:11" x14ac:dyDescent="0.3">
      <c r="A93" s="8"/>
      <c r="B93" s="8"/>
      <c r="C93" s="8"/>
      <c r="D93" s="8"/>
      <c r="E93" s="8"/>
      <c r="F93" s="8"/>
      <c r="G93" s="8"/>
      <c r="H93" s="8"/>
      <c r="I93" s="8"/>
      <c r="J93" s="8"/>
      <c r="K93" s="8"/>
    </row>
    <row r="94" spans="1:11" x14ac:dyDescent="0.3">
      <c r="A94" s="8"/>
      <c r="B94" s="8"/>
      <c r="C94" s="8"/>
      <c r="D94" s="8"/>
      <c r="E94" s="8"/>
      <c r="F94" s="8"/>
      <c r="G94" s="8"/>
      <c r="H94" s="8"/>
      <c r="I94" s="8"/>
      <c r="J94" s="8"/>
      <c r="K94" s="8"/>
    </row>
    <row r="95" spans="1:11" x14ac:dyDescent="0.3">
      <c r="A95" s="8"/>
      <c r="B95" s="8"/>
      <c r="C95" s="8"/>
      <c r="D95" s="8"/>
      <c r="E95" s="8"/>
      <c r="F95" s="8"/>
      <c r="G95" s="8"/>
      <c r="H95" s="8"/>
      <c r="I95" s="8"/>
      <c r="J95" s="8"/>
      <c r="K95" s="8"/>
    </row>
    <row r="96" spans="1:11" x14ac:dyDescent="0.3">
      <c r="A96" s="8"/>
      <c r="B96" s="8"/>
      <c r="C96" s="8"/>
      <c r="D96" s="8"/>
      <c r="E96" s="8"/>
      <c r="F96" s="8"/>
      <c r="G96" s="8"/>
      <c r="H96" s="8"/>
      <c r="I96" s="8"/>
      <c r="J96" s="8"/>
      <c r="K96" s="8"/>
    </row>
    <row r="97" spans="1:11" x14ac:dyDescent="0.3">
      <c r="A97" s="8"/>
      <c r="B97" s="8"/>
      <c r="C97" s="8"/>
      <c r="D97" s="8"/>
      <c r="E97" s="8"/>
      <c r="F97" s="8"/>
      <c r="G97" s="8"/>
      <c r="H97" s="8"/>
      <c r="I97" s="8"/>
      <c r="J97" s="8"/>
      <c r="K97" s="8"/>
    </row>
    <row r="98" spans="1:11" x14ac:dyDescent="0.3">
      <c r="A98" s="8"/>
      <c r="B98" s="8"/>
      <c r="C98" s="8"/>
      <c r="D98" s="8"/>
      <c r="E98" s="8"/>
      <c r="F98" s="8"/>
      <c r="G98" s="8"/>
      <c r="H98" s="8"/>
      <c r="I98" s="8"/>
      <c r="J98" s="8"/>
      <c r="K98" s="8"/>
    </row>
    <row r="99" spans="1:11" x14ac:dyDescent="0.3">
      <c r="A99" s="8"/>
      <c r="B99" s="8"/>
      <c r="C99" s="8"/>
      <c r="D99" s="8"/>
      <c r="E99" s="8"/>
      <c r="F99" s="8"/>
      <c r="G99" s="8"/>
      <c r="H99" s="8"/>
      <c r="I99" s="8"/>
      <c r="J99" s="8"/>
      <c r="K99" s="8"/>
    </row>
    <row r="100" spans="1:11" x14ac:dyDescent="0.3">
      <c r="A100" s="8"/>
      <c r="B100" s="8"/>
      <c r="C100" s="8"/>
      <c r="D100" s="8"/>
      <c r="E100" s="8"/>
      <c r="F100" s="8"/>
      <c r="G100" s="8"/>
      <c r="H100" s="8"/>
      <c r="I100" s="8"/>
      <c r="J100" s="8"/>
      <c r="K100" s="8"/>
    </row>
    <row r="101" spans="1:11" x14ac:dyDescent="0.3">
      <c r="A101" s="8"/>
      <c r="B101" s="8"/>
      <c r="C101" s="8"/>
      <c r="D101" s="8"/>
      <c r="E101" s="8"/>
      <c r="F101" s="8"/>
      <c r="G101" s="8"/>
      <c r="H101" s="8"/>
      <c r="I101" s="8"/>
      <c r="J101" s="8"/>
      <c r="K101" s="8"/>
    </row>
    <row r="102" spans="1:11" x14ac:dyDescent="0.3">
      <c r="A102" s="8"/>
      <c r="B102" s="8"/>
      <c r="C102" s="8"/>
      <c r="D102" s="8"/>
      <c r="E102" s="8"/>
      <c r="F102" s="8"/>
      <c r="G102" s="8"/>
      <c r="H102" s="8"/>
      <c r="I102" s="8"/>
      <c r="J102" s="8"/>
      <c r="K102" s="8"/>
    </row>
    <row r="103" spans="1:11" x14ac:dyDescent="0.3">
      <c r="A103" s="8"/>
      <c r="B103" s="8"/>
      <c r="C103" s="8"/>
      <c r="D103" s="8"/>
      <c r="E103" s="8"/>
      <c r="F103" s="8"/>
      <c r="G103" s="8"/>
      <c r="H103" s="8"/>
      <c r="I103" s="8"/>
      <c r="J103" s="8"/>
      <c r="K103" s="8"/>
    </row>
    <row r="104" spans="1:11" x14ac:dyDescent="0.3">
      <c r="A104" s="8"/>
      <c r="B104" s="8"/>
      <c r="C104" s="8"/>
      <c r="D104" s="8"/>
      <c r="E104" s="8"/>
      <c r="F104" s="8"/>
      <c r="G104" s="8"/>
      <c r="H104" s="8"/>
      <c r="I104" s="8"/>
      <c r="J104" s="8"/>
      <c r="K104" s="8"/>
    </row>
    <row r="105" spans="1:11" x14ac:dyDescent="0.3">
      <c r="A105" s="8"/>
      <c r="B105" s="8"/>
      <c r="C105" s="8"/>
      <c r="D105" s="8"/>
      <c r="E105" s="8"/>
      <c r="F105" s="8"/>
      <c r="G105" s="8"/>
      <c r="H105" s="8"/>
      <c r="I105" s="8"/>
      <c r="J105" s="8"/>
      <c r="K105" s="8"/>
    </row>
    <row r="106" spans="1:11" x14ac:dyDescent="0.3">
      <c r="A106" s="8"/>
      <c r="B106" s="8"/>
      <c r="C106" s="8"/>
      <c r="D106" s="8"/>
      <c r="E106" s="8"/>
      <c r="F106" s="8"/>
      <c r="G106" s="8"/>
      <c r="H106" s="8"/>
      <c r="I106" s="8"/>
      <c r="J106" s="8"/>
      <c r="K106" s="8"/>
    </row>
    <row r="107" spans="1:11" x14ac:dyDescent="0.3">
      <c r="A107" s="8"/>
      <c r="B107" s="8"/>
      <c r="C107" s="8"/>
      <c r="D107" s="8"/>
      <c r="E107" s="8"/>
      <c r="F107" s="8"/>
      <c r="G107" s="8"/>
      <c r="H107" s="8"/>
      <c r="I107" s="8"/>
      <c r="J107" s="8"/>
      <c r="K107" s="8"/>
    </row>
    <row r="108" spans="1:11" x14ac:dyDescent="0.3">
      <c r="A108" s="8"/>
      <c r="B108" s="8"/>
      <c r="C108" s="8"/>
      <c r="D108" s="8"/>
      <c r="E108" s="8"/>
      <c r="F108" s="8"/>
      <c r="G108" s="8"/>
      <c r="H108" s="8"/>
      <c r="I108" s="8"/>
      <c r="J108" s="8"/>
      <c r="K108" s="8"/>
    </row>
    <row r="109" spans="1:11" x14ac:dyDescent="0.3">
      <c r="A109" s="8"/>
      <c r="B109" s="8"/>
      <c r="C109" s="8"/>
      <c r="D109" s="8"/>
      <c r="E109" s="8"/>
      <c r="F109" s="8"/>
      <c r="G109" s="8"/>
      <c r="H109" s="8"/>
      <c r="I109" s="8"/>
      <c r="J109" s="8"/>
      <c r="K109" s="8"/>
    </row>
    <row r="110" spans="1:11" x14ac:dyDescent="0.3">
      <c r="A110" s="8"/>
      <c r="B110" s="8"/>
      <c r="C110" s="8"/>
      <c r="D110" s="8"/>
      <c r="E110" s="8"/>
      <c r="F110" s="8"/>
      <c r="G110" s="8"/>
      <c r="H110" s="8"/>
      <c r="I110" s="8"/>
      <c r="J110" s="8"/>
      <c r="K110" s="8"/>
    </row>
    <row r="111" spans="1:11" x14ac:dyDescent="0.3">
      <c r="A111" s="8"/>
      <c r="B111" s="8"/>
      <c r="C111" s="8"/>
      <c r="D111" s="8"/>
      <c r="E111" s="8"/>
      <c r="F111" s="8"/>
      <c r="G111" s="8"/>
      <c r="H111" s="8"/>
      <c r="I111" s="8"/>
      <c r="J111" s="8"/>
      <c r="K111" s="8"/>
    </row>
    <row r="112" spans="1:11" x14ac:dyDescent="0.3">
      <c r="A112" s="8"/>
      <c r="B112" s="8"/>
      <c r="C112" s="8"/>
      <c r="D112" s="8"/>
      <c r="E112" s="8"/>
      <c r="F112" s="8"/>
      <c r="G112" s="8"/>
      <c r="H112" s="8"/>
      <c r="I112" s="8"/>
      <c r="J112" s="8"/>
      <c r="K112" s="8"/>
    </row>
    <row r="113" spans="1:11" x14ac:dyDescent="0.3">
      <c r="A113" s="8"/>
      <c r="B113" s="8"/>
      <c r="C113" s="8"/>
      <c r="D113" s="8"/>
      <c r="E113" s="8"/>
      <c r="F113" s="8"/>
      <c r="G113" s="8"/>
      <c r="H113" s="8"/>
      <c r="I113" s="8"/>
      <c r="J113" s="8"/>
      <c r="K113" s="8"/>
    </row>
    <row r="114" spans="1:11" x14ac:dyDescent="0.3">
      <c r="A114" s="8"/>
      <c r="B114" s="8"/>
      <c r="C114" s="8"/>
      <c r="D114" s="8"/>
      <c r="E114" s="8"/>
      <c r="F114" s="8"/>
      <c r="G114" s="8"/>
      <c r="H114" s="8"/>
      <c r="I114" s="8"/>
      <c r="J114" s="8"/>
      <c r="K114" s="8"/>
    </row>
    <row r="115" spans="1:11" x14ac:dyDescent="0.3">
      <c r="A115" s="8"/>
      <c r="B115" s="8"/>
      <c r="C115" s="8"/>
      <c r="D115" s="8"/>
      <c r="E115" s="8"/>
      <c r="F115" s="8"/>
      <c r="G115" s="8"/>
      <c r="H115" s="8"/>
      <c r="I115" s="8"/>
      <c r="J115" s="8"/>
      <c r="K115" s="8"/>
    </row>
    <row r="116" spans="1:11" x14ac:dyDescent="0.3">
      <c r="A116" s="8"/>
      <c r="B116" s="8"/>
      <c r="C116" s="8"/>
      <c r="D116" s="8"/>
      <c r="E116" s="8"/>
      <c r="F116" s="8"/>
      <c r="G116" s="8"/>
      <c r="H116" s="8"/>
      <c r="I116" s="8"/>
      <c r="J116" s="8"/>
      <c r="K116" s="8"/>
    </row>
    <row r="117" spans="1:11" x14ac:dyDescent="0.3">
      <c r="A117" s="8"/>
      <c r="B117" s="8"/>
      <c r="C117" s="8"/>
      <c r="D117" s="8"/>
      <c r="E117" s="8"/>
      <c r="F117" s="8"/>
      <c r="G117" s="8"/>
      <c r="H117" s="8"/>
      <c r="I117" s="8"/>
      <c r="J117" s="8"/>
      <c r="K117" s="8"/>
    </row>
    <row r="118" spans="1:11" x14ac:dyDescent="0.3">
      <c r="A118" s="8"/>
      <c r="B118" s="8"/>
      <c r="C118" s="8"/>
      <c r="D118" s="8"/>
      <c r="E118" s="8"/>
      <c r="F118" s="8"/>
      <c r="G118" s="8"/>
      <c r="H118" s="8"/>
      <c r="I118" s="8"/>
      <c r="J118" s="8"/>
      <c r="K118" s="8"/>
    </row>
    <row r="119" spans="1:11" x14ac:dyDescent="0.3">
      <c r="A119" s="8"/>
      <c r="B119" s="8"/>
      <c r="C119" s="8"/>
      <c r="D119" s="8"/>
      <c r="E119" s="8"/>
      <c r="F119" s="8"/>
      <c r="G119" s="8"/>
      <c r="H119" s="8"/>
      <c r="I119" s="8"/>
      <c r="J119" s="8"/>
      <c r="K119" s="8"/>
    </row>
    <row r="120" spans="1:11" x14ac:dyDescent="0.3">
      <c r="A120" s="8"/>
      <c r="B120" s="8"/>
      <c r="C120" s="8"/>
      <c r="D120" s="8"/>
      <c r="E120" s="8"/>
      <c r="F120" s="8"/>
      <c r="G120" s="8"/>
      <c r="H120" s="8"/>
      <c r="I120" s="8"/>
      <c r="J120" s="8"/>
      <c r="K120" s="8"/>
    </row>
    <row r="121" spans="1:11" x14ac:dyDescent="0.3">
      <c r="A121" s="8"/>
      <c r="B121" s="8"/>
      <c r="C121" s="8"/>
      <c r="D121" s="8"/>
      <c r="E121" s="8"/>
      <c r="F121" s="8"/>
      <c r="G121" s="8"/>
      <c r="H121" s="8"/>
      <c r="I121" s="8"/>
      <c r="J121" s="8"/>
      <c r="K121" s="8"/>
    </row>
    <row r="122" spans="1:11" x14ac:dyDescent="0.3">
      <c r="A122" s="8"/>
      <c r="B122" s="8"/>
      <c r="C122" s="8"/>
      <c r="D122" s="8"/>
      <c r="E122" s="8"/>
      <c r="F122" s="8"/>
      <c r="G122" s="8"/>
      <c r="H122" s="8"/>
      <c r="I122" s="8"/>
      <c r="J122" s="8"/>
      <c r="K122" s="8"/>
    </row>
    <row r="123" spans="1:11" x14ac:dyDescent="0.3">
      <c r="A123" s="8"/>
      <c r="B123" s="8"/>
      <c r="C123" s="8"/>
      <c r="D123" s="8"/>
      <c r="E123" s="8"/>
      <c r="F123" s="8"/>
      <c r="G123" s="8"/>
      <c r="H123" s="8"/>
      <c r="I123" s="8"/>
      <c r="J123" s="8"/>
      <c r="K123" s="8"/>
    </row>
    <row r="124" spans="1:11" x14ac:dyDescent="0.3">
      <c r="A124" s="8"/>
      <c r="B124" s="8"/>
      <c r="C124" s="8"/>
      <c r="D124" s="8"/>
      <c r="E124" s="8"/>
      <c r="F124" s="8"/>
      <c r="G124" s="8"/>
      <c r="H124" s="8"/>
      <c r="I124" s="8"/>
      <c r="J124" s="8"/>
      <c r="K124" s="8"/>
    </row>
    <row r="125" spans="1:11" x14ac:dyDescent="0.3">
      <c r="A125" s="8"/>
      <c r="B125" s="8"/>
      <c r="C125" s="8"/>
      <c r="D125" s="8"/>
      <c r="E125" s="8"/>
      <c r="F125" s="8"/>
      <c r="G125" s="8"/>
      <c r="H125" s="8"/>
      <c r="I125" s="8"/>
      <c r="J125" s="8"/>
      <c r="K125" s="8"/>
    </row>
    <row r="126" spans="1:11" x14ac:dyDescent="0.3">
      <c r="A126" s="8"/>
      <c r="B126" s="8"/>
      <c r="C126" s="8"/>
      <c r="D126" s="8"/>
      <c r="E126" s="8"/>
      <c r="F126" s="8"/>
      <c r="G126" s="8"/>
      <c r="H126" s="8"/>
      <c r="I126" s="8"/>
      <c r="J126" s="8"/>
      <c r="K126" s="8"/>
    </row>
    <row r="127" spans="1:11" x14ac:dyDescent="0.3">
      <c r="A127" s="8"/>
      <c r="B127" s="8"/>
      <c r="C127" s="8"/>
      <c r="D127" s="8"/>
      <c r="E127" s="8"/>
      <c r="F127" s="8"/>
      <c r="G127" s="8"/>
      <c r="H127" s="8"/>
      <c r="I127" s="8"/>
      <c r="J127" s="8"/>
      <c r="K127" s="8"/>
    </row>
    <row r="128" spans="1:11" x14ac:dyDescent="0.3">
      <c r="A128" s="8"/>
      <c r="B128" s="8"/>
      <c r="C128" s="8"/>
      <c r="D128" s="8"/>
      <c r="E128" s="8"/>
      <c r="F128" s="8"/>
      <c r="G128" s="8"/>
      <c r="H128" s="8"/>
      <c r="I128" s="8"/>
      <c r="J128" s="8"/>
      <c r="K128" s="8"/>
    </row>
    <row r="129" spans="1:12" x14ac:dyDescent="0.3">
      <c r="A129" s="8"/>
      <c r="B129" s="8"/>
      <c r="C129" s="8"/>
      <c r="D129" s="8"/>
      <c r="E129" s="8"/>
      <c r="F129" s="8"/>
      <c r="G129" s="8"/>
      <c r="H129" s="8"/>
      <c r="I129" s="8"/>
      <c r="J129" s="8"/>
      <c r="K129" s="8"/>
      <c r="L129" s="8"/>
    </row>
    <row r="130" spans="1:12" x14ac:dyDescent="0.3">
      <c r="A130" s="8"/>
      <c r="B130" s="8"/>
      <c r="C130" s="8"/>
      <c r="D130" s="8"/>
      <c r="E130" s="8"/>
      <c r="F130" s="8"/>
      <c r="G130" s="8"/>
      <c r="H130" s="8"/>
      <c r="I130" s="8"/>
      <c r="J130" s="8"/>
      <c r="K130" s="8"/>
      <c r="L130" s="8"/>
    </row>
    <row r="131" spans="1:12" x14ac:dyDescent="0.3">
      <c r="A131" s="8"/>
      <c r="B131" s="8"/>
      <c r="C131" s="8"/>
      <c r="D131" s="8"/>
      <c r="E131" s="8"/>
      <c r="F131" s="8"/>
      <c r="G131" s="8"/>
      <c r="H131" s="8"/>
      <c r="I131" s="8"/>
      <c r="J131" s="8"/>
      <c r="K131" s="8"/>
      <c r="L131" s="8"/>
    </row>
    <row r="132" spans="1:12" x14ac:dyDescent="0.3">
      <c r="A132" s="8"/>
      <c r="B132" s="8"/>
      <c r="C132" s="8"/>
      <c r="D132" s="8"/>
      <c r="E132" s="8"/>
      <c r="F132" s="8"/>
      <c r="G132" s="8"/>
      <c r="H132" s="8"/>
      <c r="I132" s="8"/>
      <c r="J132" s="8"/>
      <c r="K132" s="8"/>
      <c r="L132" s="8"/>
    </row>
    <row r="133" spans="1:12" x14ac:dyDescent="0.3">
      <c r="A133" s="8"/>
      <c r="B133" s="8"/>
      <c r="C133" s="8"/>
      <c r="D133" s="8"/>
      <c r="E133" s="8"/>
      <c r="F133" s="8"/>
      <c r="G133" s="8"/>
      <c r="H133" s="8"/>
      <c r="I133" s="8"/>
      <c r="J133" s="8"/>
      <c r="K133" s="8"/>
      <c r="L133" s="8"/>
    </row>
    <row r="134" spans="1:12" x14ac:dyDescent="0.3">
      <c r="A134" s="8"/>
      <c r="B134" s="8"/>
      <c r="C134" s="8"/>
      <c r="D134" s="8"/>
      <c r="E134" s="8"/>
      <c r="F134" s="8"/>
      <c r="G134" s="8"/>
      <c r="H134" s="8"/>
      <c r="I134" s="8"/>
      <c r="J134" s="8"/>
      <c r="K134" s="8"/>
      <c r="L134" s="8"/>
    </row>
    <row r="135" spans="1:12" x14ac:dyDescent="0.3">
      <c r="A135" s="8"/>
      <c r="B135" s="8"/>
      <c r="C135" s="8"/>
      <c r="D135" s="8"/>
      <c r="E135" s="8"/>
      <c r="F135" s="8"/>
      <c r="G135" s="8"/>
      <c r="H135" s="8"/>
      <c r="I135" s="8"/>
      <c r="J135" s="8"/>
      <c r="K135" s="8"/>
      <c r="L135" s="8"/>
    </row>
    <row r="136" spans="1:12" x14ac:dyDescent="0.3">
      <c r="A136" s="8"/>
      <c r="B136" s="8"/>
      <c r="C136" s="8"/>
      <c r="D136" s="8"/>
      <c r="E136" s="8"/>
      <c r="F136" s="8"/>
      <c r="G136" s="8"/>
      <c r="H136" s="8"/>
      <c r="I136" s="8"/>
      <c r="J136" s="8"/>
      <c r="K136" s="8"/>
      <c r="L136" s="8"/>
    </row>
    <row r="137" spans="1:12" x14ac:dyDescent="0.3">
      <c r="A137" s="8"/>
      <c r="B137" s="8"/>
      <c r="C137" s="8"/>
      <c r="D137" s="8"/>
      <c r="E137" s="8"/>
      <c r="F137" s="8"/>
      <c r="G137" s="8"/>
      <c r="H137" s="8"/>
      <c r="I137" s="8"/>
      <c r="J137" s="8"/>
      <c r="K137" s="8"/>
      <c r="L137" s="8"/>
    </row>
    <row r="138" spans="1:12" x14ac:dyDescent="0.3">
      <c r="A138" s="8"/>
      <c r="B138" s="8"/>
      <c r="C138" s="8"/>
      <c r="D138" s="8"/>
      <c r="E138" s="8"/>
      <c r="F138" s="8"/>
      <c r="G138" s="8"/>
      <c r="H138" s="8"/>
      <c r="I138" s="8"/>
      <c r="J138" s="8"/>
      <c r="K138" s="8"/>
      <c r="L138" s="8"/>
    </row>
    <row r="139" spans="1:12" x14ac:dyDescent="0.3">
      <c r="A139" s="8"/>
      <c r="B139" s="8"/>
      <c r="C139" s="8"/>
      <c r="D139" s="8"/>
      <c r="E139" s="8"/>
      <c r="F139" s="8"/>
      <c r="G139" s="8"/>
      <c r="H139" s="8"/>
      <c r="I139" s="8"/>
      <c r="J139" s="8"/>
      <c r="K139" s="8"/>
      <c r="L139" s="8"/>
    </row>
    <row r="140" spans="1:12" x14ac:dyDescent="0.3">
      <c r="A140" s="8"/>
      <c r="B140" s="8"/>
      <c r="C140" s="8"/>
      <c r="D140" s="8"/>
      <c r="E140" s="8"/>
      <c r="F140" s="8"/>
      <c r="G140" s="8"/>
      <c r="H140" s="8"/>
      <c r="I140" s="8"/>
      <c r="J140" s="8"/>
      <c r="K140" s="8"/>
      <c r="L140" s="8"/>
    </row>
    <row r="141" spans="1:12" x14ac:dyDescent="0.3">
      <c r="A141" s="8"/>
      <c r="B141" s="8"/>
      <c r="C141" s="8"/>
      <c r="D141" s="8"/>
      <c r="E141" s="8"/>
      <c r="F141" s="8"/>
      <c r="G141" s="8"/>
      <c r="H141" s="8"/>
      <c r="I141" s="8"/>
      <c r="J141" s="8"/>
      <c r="K141" s="8"/>
      <c r="L141" s="8"/>
    </row>
    <row r="142" spans="1:12" x14ac:dyDescent="0.3">
      <c r="A142" s="8"/>
      <c r="B142" s="8"/>
      <c r="C142" s="8"/>
      <c r="D142" s="8"/>
      <c r="E142" s="8"/>
      <c r="F142" s="8"/>
      <c r="G142" s="8"/>
      <c r="H142" s="8"/>
      <c r="I142" s="8"/>
      <c r="J142" s="8"/>
      <c r="K142" s="8"/>
      <c r="L142" s="8"/>
    </row>
    <row r="143" spans="1:12" x14ac:dyDescent="0.3">
      <c r="A143" s="8"/>
      <c r="B143" s="8"/>
      <c r="C143" s="8"/>
      <c r="D143" s="8"/>
      <c r="E143" s="8"/>
      <c r="F143" s="8"/>
      <c r="G143" s="8"/>
      <c r="H143" s="8"/>
      <c r="I143" s="8"/>
      <c r="J143" s="8"/>
      <c r="K143" s="8"/>
      <c r="L143" s="8"/>
    </row>
    <row r="144" spans="1:12" x14ac:dyDescent="0.3">
      <c r="A144" s="8"/>
      <c r="B144" s="8"/>
      <c r="C144" s="8"/>
      <c r="D144" s="8"/>
      <c r="E144" s="8"/>
      <c r="F144" s="8"/>
      <c r="G144" s="8"/>
      <c r="H144" s="8"/>
      <c r="I144" s="8"/>
      <c r="J144" s="8"/>
      <c r="K144" s="8"/>
      <c r="L144" s="8"/>
    </row>
    <row r="145" spans="1:12" x14ac:dyDescent="0.3">
      <c r="A145" s="8"/>
      <c r="B145" s="8"/>
      <c r="C145" s="8"/>
      <c r="D145" s="8"/>
      <c r="E145" s="8"/>
      <c r="F145" s="8"/>
      <c r="G145" s="8"/>
      <c r="H145" s="8"/>
      <c r="I145" s="8"/>
      <c r="J145" s="8"/>
      <c r="K145" s="8"/>
      <c r="L145" s="8"/>
    </row>
  </sheetData>
  <mergeCells count="3">
    <mergeCell ref="B1:K1"/>
    <mergeCell ref="B2:K2"/>
    <mergeCell ref="B3:K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BF40D-5516-4FEF-9101-6EEBAE7E82D1}">
  <dimension ref="B1:G40"/>
  <sheetViews>
    <sheetView tabSelected="1" zoomScale="65" zoomScaleNormal="65" workbookViewId="0">
      <selection activeCell="D10" sqref="D10"/>
    </sheetView>
  </sheetViews>
  <sheetFormatPr defaultRowHeight="14.4" x14ac:dyDescent="0.3"/>
  <cols>
    <col min="2" max="2" width="27.109375" customWidth="1"/>
    <col min="3" max="3" width="12.77734375" customWidth="1"/>
  </cols>
  <sheetData>
    <row r="1" spans="2:7" ht="15" thickBot="1" x14ac:dyDescent="0.35"/>
    <row r="2" spans="2:7" ht="23.4" x14ac:dyDescent="0.45">
      <c r="B2" s="65" t="s">
        <v>62</v>
      </c>
      <c r="C2" s="66"/>
      <c r="D2" s="66"/>
      <c r="E2" s="66"/>
      <c r="F2" s="66"/>
      <c r="G2" s="67"/>
    </row>
    <row r="3" spans="2:7" ht="15.6" x14ac:dyDescent="0.3">
      <c r="B3" s="68" t="s">
        <v>95</v>
      </c>
      <c r="C3" s="64"/>
      <c r="D3" s="64"/>
      <c r="E3" s="64"/>
      <c r="F3" s="64"/>
      <c r="G3" s="69"/>
    </row>
    <row r="4" spans="2:7" ht="18.600000000000001" thickBot="1" x14ac:dyDescent="0.4">
      <c r="B4" s="70" t="s">
        <v>52</v>
      </c>
      <c r="C4" s="62"/>
      <c r="D4" s="62"/>
      <c r="E4" s="62"/>
      <c r="F4" s="62"/>
      <c r="G4" s="71"/>
    </row>
    <row r="5" spans="2:7" ht="18" x14ac:dyDescent="0.35">
      <c r="B5" s="41" t="s">
        <v>83</v>
      </c>
      <c r="C5" s="45"/>
      <c r="D5" s="8"/>
      <c r="E5" s="8"/>
      <c r="F5" s="8"/>
      <c r="G5" s="15"/>
    </row>
    <row r="6" spans="2:7" x14ac:dyDescent="0.3">
      <c r="D6" s="8"/>
      <c r="E6" s="8"/>
      <c r="F6" s="8"/>
      <c r="G6" s="15"/>
    </row>
    <row r="7" spans="2:7" x14ac:dyDescent="0.3">
      <c r="B7" t="s">
        <v>96</v>
      </c>
      <c r="D7" s="8"/>
      <c r="E7" s="8"/>
      <c r="F7" s="8"/>
      <c r="G7" s="15"/>
    </row>
    <row r="8" spans="2:7" x14ac:dyDescent="0.3">
      <c r="D8" s="8"/>
      <c r="E8" s="8"/>
      <c r="F8" s="8"/>
      <c r="G8" s="15"/>
    </row>
    <row r="9" spans="2:7" ht="15.6" x14ac:dyDescent="0.3">
      <c r="B9" s="63" t="s">
        <v>97</v>
      </c>
      <c r="D9" s="8"/>
      <c r="E9" s="8"/>
      <c r="F9" s="8"/>
      <c r="G9" s="15"/>
    </row>
    <row r="10" spans="2:7" x14ac:dyDescent="0.3">
      <c r="B10" t="s">
        <v>98</v>
      </c>
      <c r="C10" t="s">
        <v>14</v>
      </c>
      <c r="D10" s="8"/>
      <c r="E10" s="8"/>
      <c r="F10" s="8"/>
      <c r="G10" s="15"/>
    </row>
    <row r="11" spans="2:7" x14ac:dyDescent="0.3">
      <c r="B11" t="s">
        <v>99</v>
      </c>
      <c r="C11" t="s">
        <v>17</v>
      </c>
      <c r="D11" s="8"/>
      <c r="E11" s="8"/>
      <c r="F11" s="8"/>
      <c r="G11" s="15"/>
    </row>
    <row r="12" spans="2:7" x14ac:dyDescent="0.3">
      <c r="B12" t="s">
        <v>100</v>
      </c>
      <c r="C12" t="s">
        <v>24</v>
      </c>
      <c r="D12" s="8"/>
      <c r="E12" s="8"/>
      <c r="F12" s="8"/>
      <c r="G12" s="15"/>
    </row>
    <row r="13" spans="2:7" x14ac:dyDescent="0.3">
      <c r="B13" t="s">
        <v>101</v>
      </c>
      <c r="C13" t="s">
        <v>19</v>
      </c>
      <c r="D13" s="8"/>
      <c r="E13" s="8"/>
      <c r="F13" s="8"/>
      <c r="G13" s="15"/>
    </row>
    <row r="14" spans="2:7" x14ac:dyDescent="0.3">
      <c r="B14" t="s">
        <v>102</v>
      </c>
      <c r="C14" t="s">
        <v>60</v>
      </c>
      <c r="D14" s="8"/>
      <c r="E14" s="8"/>
      <c r="F14" s="8"/>
      <c r="G14" s="15"/>
    </row>
    <row r="15" spans="2:7" x14ac:dyDescent="0.3">
      <c r="D15" s="8"/>
      <c r="E15" s="8"/>
      <c r="F15" s="8"/>
      <c r="G15" s="15"/>
    </row>
    <row r="16" spans="2:7" x14ac:dyDescent="0.3">
      <c r="D16" s="8"/>
      <c r="E16" s="8"/>
      <c r="F16" s="8"/>
      <c r="G16" s="15"/>
    </row>
    <row r="17" spans="2:7" x14ac:dyDescent="0.3">
      <c r="D17" s="8"/>
      <c r="E17" s="8"/>
      <c r="F17" s="8"/>
      <c r="G17" s="15"/>
    </row>
    <row r="18" spans="2:7" x14ac:dyDescent="0.3">
      <c r="D18" s="8"/>
      <c r="E18" s="8"/>
      <c r="F18" s="8"/>
      <c r="G18" s="15"/>
    </row>
    <row r="19" spans="2:7" x14ac:dyDescent="0.3">
      <c r="D19" s="8"/>
      <c r="E19" s="8"/>
      <c r="F19" s="8"/>
      <c r="G19" s="15"/>
    </row>
    <row r="20" spans="2:7" x14ac:dyDescent="0.3">
      <c r="D20" s="8"/>
      <c r="E20" s="8"/>
      <c r="F20" s="8"/>
      <c r="G20" s="15"/>
    </row>
    <row r="21" spans="2:7" x14ac:dyDescent="0.3">
      <c r="D21" s="8"/>
      <c r="E21" s="8"/>
      <c r="F21" s="8"/>
      <c r="G21" s="15"/>
    </row>
    <row r="22" spans="2:7" x14ac:dyDescent="0.3">
      <c r="D22" s="8"/>
      <c r="E22" s="8"/>
      <c r="F22" s="8"/>
      <c r="G22" s="15"/>
    </row>
    <row r="23" spans="2:7" x14ac:dyDescent="0.3">
      <c r="C23" s="8"/>
      <c r="D23" s="8"/>
      <c r="E23" s="8"/>
      <c r="F23" s="8"/>
      <c r="G23" s="15"/>
    </row>
    <row r="24" spans="2:7" ht="18" x14ac:dyDescent="0.35">
      <c r="C24" s="45"/>
      <c r="D24" s="8"/>
      <c r="E24" s="8"/>
      <c r="F24" s="8"/>
      <c r="G24" s="15"/>
    </row>
    <row r="25" spans="2:7" x14ac:dyDescent="0.3">
      <c r="C25" s="8"/>
      <c r="D25" s="8"/>
      <c r="E25" s="8"/>
      <c r="F25" s="8"/>
      <c r="G25" s="15"/>
    </row>
    <row r="26" spans="2:7" x14ac:dyDescent="0.3">
      <c r="B26" s="14" t="s">
        <v>84</v>
      </c>
      <c r="C26" s="8"/>
      <c r="D26" s="8"/>
      <c r="E26" s="8"/>
      <c r="F26" s="8"/>
      <c r="G26" s="15"/>
    </row>
    <row r="27" spans="2:7" x14ac:dyDescent="0.3">
      <c r="B27" s="14"/>
      <c r="C27" s="8"/>
      <c r="D27" s="8"/>
      <c r="E27" s="8"/>
      <c r="F27" s="8"/>
      <c r="G27" s="15"/>
    </row>
    <row r="28" spans="2:7" ht="18" x14ac:dyDescent="0.35">
      <c r="B28" s="41" t="s">
        <v>85</v>
      </c>
      <c r="C28" s="8"/>
      <c r="D28" s="8"/>
      <c r="E28" s="8"/>
      <c r="F28" s="8"/>
      <c r="G28" s="15"/>
    </row>
    <row r="29" spans="2:7" x14ac:dyDescent="0.3">
      <c r="B29" s="14" t="s">
        <v>86</v>
      </c>
      <c r="C29" s="8"/>
      <c r="D29" s="8"/>
      <c r="E29" s="8"/>
      <c r="F29" s="8"/>
      <c r="G29" s="15"/>
    </row>
    <row r="30" spans="2:7" x14ac:dyDescent="0.3">
      <c r="B30" s="14"/>
      <c r="C30" s="8"/>
      <c r="D30" s="8"/>
      <c r="E30" s="8"/>
      <c r="F30" s="8"/>
      <c r="G30" s="15"/>
    </row>
    <row r="31" spans="2:7" ht="18.600000000000001" thickBot="1" x14ac:dyDescent="0.4">
      <c r="B31" s="41" t="s">
        <v>87</v>
      </c>
      <c r="C31" s="13"/>
      <c r="D31" s="13"/>
      <c r="E31" s="13"/>
      <c r="F31" s="13"/>
      <c r="G31" s="19"/>
    </row>
    <row r="32" spans="2:7" x14ac:dyDescent="0.3">
      <c r="B32" s="14" t="s">
        <v>88</v>
      </c>
    </row>
    <row r="33" spans="2:2" x14ac:dyDescent="0.3">
      <c r="B33" s="14"/>
    </row>
    <row r="34" spans="2:2" x14ac:dyDescent="0.3">
      <c r="B34" s="14" t="s">
        <v>89</v>
      </c>
    </row>
    <row r="35" spans="2:2" x14ac:dyDescent="0.3">
      <c r="B35" s="14" t="s">
        <v>90</v>
      </c>
    </row>
    <row r="36" spans="2:2" x14ac:dyDescent="0.3">
      <c r="B36" s="14"/>
    </row>
    <row r="37" spans="2:2" ht="18" x14ac:dyDescent="0.35">
      <c r="B37" s="41" t="s">
        <v>91</v>
      </c>
    </row>
    <row r="38" spans="2:2" x14ac:dyDescent="0.3">
      <c r="B38" s="14" t="s">
        <v>92</v>
      </c>
    </row>
    <row r="39" spans="2:2" x14ac:dyDescent="0.3">
      <c r="B39" s="14" t="s">
        <v>93</v>
      </c>
    </row>
    <row r="40" spans="2:2" x14ac:dyDescent="0.3">
      <c r="B40" s="14" t="s">
        <v>94</v>
      </c>
    </row>
  </sheetData>
  <mergeCells count="3">
    <mergeCell ref="B2:G2"/>
    <mergeCell ref="B3:G3"/>
    <mergeCell ref="B4:G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o H 4 s W l w N P e O j A A A A 9 Q A A A B I A H A B D b 2 5 m a W c v U G F j a 2 F n Z S 5 4 b W w g o h g A K K A U A A A A A A A A A A A A A A A A A A A A A A A A A A A A h Y 9 B D o I w F E S v Q r q n r e i C k E + J c S u J i Y k x 7 p p S o R E + h h b L 3 V x 4 J K 8 g R l F 3 L m f e W 8 z c r z f I h q Y O L r q z p s W U z C g n g U b V F g b L l P T u G M Y k E 7 C R 6 i R L H Y w y 2 m S w R U o q 5 8 4 J Y 9 5 7 6 u e 0 7 U o W c T 5 j + 3 y 9 V Z V u J P n I 5 r 8 c G r R O o t J E w O 4 1 R k Q 0 X t C Y j 5 O A T R 3 k B r 8 8 G t m T / p S w 6 m v X d 1 p o D A 9 L Y F M E 9 r 4 g H l B L A w Q U A A I A C A C g f i 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H 4 s W l y Z j 9 c N A Q A A F Q I A A B M A H A B G b 3 J t d W x h c y 9 T Z W N 0 a W 9 u M S 5 t I K I Y A C i g F A A A A A A A A A A A A A A A A A A A A A A A A A A A A I V Q P W v D M B T c D f 4 P Q l 0 c M A Z D 6 R I y F L e F d u h Q G z q E D L L y W o v o I 0 j P N M H 4 v / f Z T l O a G K p F 6 E 7 v 7 t 0 F k K i c Z e V 0 5 8 s 4 i q P Q C A 9 b 9 u J a b 4 V m K 6 Y B 4 4 j R K Q m S Q M j j Q Y L O i t Z 7 s P j u / K 5 2 b p c s u v W r M L D i p 1 G + 6 d e F s 0 h / N u m k c M O L R t h P k q + O e + A k V Y l a Q 1 Z 5 Y c O H 8 6 Z w u j V 2 I E M y 2 a V d x x 8 E A u M p Q 8 L Z l h 6 o D P Q p I w a C 9 G o / b P / D I x x w 5 O 6 l d K 3 F 8 6 C w x 9 N M r U b 0 2 e L d b T a Y j X h B s e c J Z w y F C O z K Y l o 3 / 4 P 3 i 3 P Y J 6 U R h j L f 3 F f 4 T V u C p s I H L L k o J G U g Z M P Q t 7 C Y r S z / p 7 N L z 9 n 2 a M U 4 U n Z e f / k N U E s B A i 0 A F A A C A A g A o H 4 s W l w N P e O j A A A A 9 Q A A A B I A A A A A A A A A A A A A A A A A A A A A A E N v b m Z p Z y 9 Q Y W N r Y W d l L n h t b F B L A Q I t A B Q A A g A I A K B + L F o P y u m r p A A A A O k A A A A T A A A A A A A A A A A A A A A A A O 8 A A A B b Q 2 9 u d G V u d F 9 U e X B l c 1 0 u e G 1 s U E s B A i 0 A F A A C A A g A o H 4 s W l y Z j 9 c N A Q A A F Q I A A B M A A A A A A A A A A A A A A A A A 4 A 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Q s A A A A A A A D H 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p v d X J u Y 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U t M D E t M T J U M T M 6 N T E 6 N D U u O T c z M j U 2 M F o i I C 8 + P E V u d H J 5 I F R 5 c G U 9 I k Z p b G x D b 2 x 1 b W 5 U e X B l c y I g V m F s d W U 9 I n N D U V l B Q X d N R 0 J n P T 0 i I C 8 + P E V u d H J 5 I F R 5 c G U 9 I k Z p b G x D b 2 x 1 b W 5 O Y W 1 l c y I g V m F s d W U 9 I n N b J n F 1 b 3 Q 7 R G F 0 Z S A m c X V v d D s s J n F 1 b 3 Q 7 R G V z Y 3 J p c H R p b 2 4 m c X V v d D s s J n F 1 b 3 Q 7 Q W N j b 3 V u d C A m c X V v d D s s J n F 1 b 3 Q 7 R G V i a X Q g J n F 1 b 3 Q 7 L C Z x d W 9 0 O 0 N y Z W R p d C A m c X V v d D s s J n F 1 b 3 Q 7 Q 2 9 t b W V u d H M g J n F 1 b 3 Q 7 L C Z x d W 9 0 O 0 N v b H V t b j E 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K b 3 V y b m F s L 0 N o Y W 5 n Z W Q g V H l w Z T E u e 0 R h d G U g L D B 9 J n F 1 b 3 Q 7 L C Z x d W 9 0 O 1 N l Y 3 R p b 2 4 x L 0 p v d X J u Y W w v Q 2 h h b m d l Z C B U e X B l L n t E Z X N j c m l w d G l v b i w x f S Z x d W 9 0 O y w m c X V v d D t T Z W N 0 a W 9 u M S 9 K b 3 V y b m F s L 0 N o Y W 5 n Z W Q g V H l w Z S 5 7 Q W N j b 3 V u d C A s M n 0 m c X V v d D s s J n F 1 b 3 Q 7 U 2 V j d G l v b j E v S m 9 1 c m 5 h b C 9 D a G F u Z 2 V k I F R 5 c G U u e 0 R l Y m l 0 I C w z f S Z x d W 9 0 O y w m c X V v d D t T Z W N 0 a W 9 u M S 9 K b 3 V y b m F s L 0 N o Y W 5 n Z W Q g V H l w Z S 5 7 Q 3 J l Z G l 0 I C w 0 f S Z x d W 9 0 O y w m c X V v d D t T Z W N 0 a W 9 u M S 9 K b 3 V y b m F s L 0 N o Y W 5 n Z W Q g V H l w Z S 5 7 Q 2 9 t b W V u d H M g L D V 9 J n F 1 b 3 Q 7 L C Z x d W 9 0 O 1 N l Y 3 R p b 2 4 x L 0 p v d X J u Y W w v Q 2 h h b m d l Z C B U e X B l L n t D b 2 x 1 b W 4 x L D Z 9 J n F 1 b 3 Q 7 X S w m c X V v d D t D b 2 x 1 b W 5 D b 3 V u d C Z x d W 9 0 O z o 3 L C Z x d W 9 0 O 0 t l e U N v b H V t b k 5 h b W V z J n F 1 b 3 Q 7 O l t d L C Z x d W 9 0 O 0 N v b H V t b k l k Z W 5 0 a X R p Z X M m c X V v d D s 6 W y Z x d W 9 0 O 1 N l Y 3 R p b 2 4 x L 0 p v d X J u Y W w v Q 2 h h b m d l Z C B U e X B l M S 5 7 R G F 0 Z S A s M H 0 m c X V v d D s s J n F 1 b 3 Q 7 U 2 V j d G l v b j E v S m 9 1 c m 5 h b C 9 D a G F u Z 2 V k I F R 5 c G U u e 0 R l c 2 N y a X B 0 a W 9 u L D F 9 J n F 1 b 3 Q 7 L C Z x d W 9 0 O 1 N l Y 3 R p b 2 4 x L 0 p v d X J u Y W w v Q 2 h h b m d l Z C B U e X B l L n t B Y 2 N v d W 5 0 I C w y f S Z x d W 9 0 O y w m c X V v d D t T Z W N 0 a W 9 u M S 9 K b 3 V y b m F s L 0 N o Y W 5 n Z W Q g V H l w Z S 5 7 R G V i a X Q g L D N 9 J n F 1 b 3 Q 7 L C Z x d W 9 0 O 1 N l Y 3 R p b 2 4 x L 0 p v d X J u Y W w v Q 2 h h b m d l Z C B U e X B l L n t D c m V k a X Q g L D R 9 J n F 1 b 3 Q 7 L C Z x d W 9 0 O 1 N l Y 3 R p b 2 4 x L 0 p v d X J u Y W w v Q 2 h h b m d l Z C B U e X B l L n t D b 2 1 t Z W 5 0 c y A s N X 0 m c X V v d D s s J n F 1 b 3 Q 7 U 2 V j d G l v b j E v S m 9 1 c m 5 h b C 9 D a G F u Z 2 V k I F R 5 c G U u e 0 N v b H V t b j E s N n 0 m c X V v d D t d L C Z x d W 9 0 O 1 J l b G F 0 a W 9 u c 2 h p c E l u Z m 8 m c X V v d D s 6 W 1 1 9 I i A v P j w v U 3 R h Y m x l R W 5 0 c m l l c z 4 8 L 0 l 0 Z W 0 + P E l 0 Z W 0 + P E l 0 Z W 1 M b 2 N h d G l v b j 4 8 S X R l b V R 5 c G U + R m 9 y b X V s Y T w v S X R l b V R 5 c G U + P E l 0 Z W 1 Q Y X R o P l N l Y 3 R p b 2 4 x L 0 p v d X J u Y W w v U 2 9 1 c m N l P C 9 J d G V t U G F 0 a D 4 8 L 0 l 0 Z W 1 M b 2 N h d G l v b j 4 8 U 3 R h Y m x l R W 5 0 c m l l c y A v P j w v S X R l b T 4 8 S X R l b T 4 8 S X R l b U x v Y 2 F 0 a W 9 u P j x J d G V t V H l w Z T 5 G b 3 J t d W x h P C 9 J d G V t V H l w Z T 4 8 S X R l b V B h d G g + U 2 V j d G l v b j E v S m 9 1 c m 5 h b C 9 D a G F u Z 2 V k J T I w V H l w Z T w v S X R l b V B h d G g + P C 9 J d G V t T G 9 j Y X R p b 2 4 + P F N 0 Y W J s Z U V u d H J p Z X M g L z 4 8 L 0 l 0 Z W 0 + P E l 0 Z W 0 + P E l 0 Z W 1 M b 2 N h d G l v b j 4 8 S X R l b V R 5 c G U + R m 9 y b X V s Y T w v S X R l b V R 5 c G U + P E l 0 Z W 1 Q Y X R o P l N l Y 3 R p b 2 4 x L 0 p v d X J u Y W w v R m l s d G V y Z W Q l M j B S b 3 d z P C 9 J d G V t U G F 0 a D 4 8 L 0 l 0 Z W 1 M b 2 N h d G l v b j 4 8 U 3 R h Y m x l R W 5 0 c m l l c y A v P j w v S X R l b T 4 8 S X R l b T 4 8 S X R l b U x v Y 2 F 0 a W 9 u P j x J d G V t V H l w Z T 5 G b 3 J t d W x h P C 9 J d G V t V H l w Z T 4 8 S X R l b V B h d G g + U 2 V j d G l v b j E v S m 9 1 c m 5 h b C 9 D a G F u Z 2 V k J T I w V H l w Z T E 8 L 0 l 0 Z W 1 Q Y X R o P j w v S X R l b U x v Y 2 F 0 a W 9 u P j x T d G F i b G V F b n R y a W V z I C 8 + P C 9 J d G V t P j w v S X R l b X M + P C 9 M b 2 N h b F B h Y 2 t h Z 2 V N Z X R h Z G F 0 Y U Z p b G U + F g A A A F B L B Q Y A A A A A A A A A A A A A A A A A A A A A A A A m A Q A A A Q A A A N C M n d 8 B F d E R j H o A w E / C l + s B A A A A 8 F d c Q W d I Y 0 G n H 3 P x C s l Y z g A A A A A C A A A A A A A Q Z g A A A A E A A C A A A A B 5 C 9 d r 7 K m A M 9 v w o Y 4 B P E 6 M l K y G T C 8 s V R p Y i 8 O q X W 8 L T A A A A A A O g A A A A A I A A C A A A A D Z + v l a 5 C h 3 r p G E V v 7 Y c y h T t y U z Y / C M 6 P o W u 1 U B 2 0 h P 9 l A A A A B 3 t q D 0 w K V e 0 q L 1 l U K / S t + F N n e r I K D P 0 E 1 H w e p l B E c t r 6 y l l X 7 I h i U s i B y B c n 5 w l o o 2 L s C h m C s x z Q V S G O B S + A 6 4 J M x b m n m 5 w h + y L w r e 5 G c j F 0 A A A A D T U W E Z l k 2 H 2 I c E 5 T f 3 C 4 1 7 m 1 T F c t j B g y u P 3 v J o H D N g j 0 N N p H 3 M 8 h w 3 H v h v r E h W W O 7 W k 3 A 5 K B 3 5 M x r s m D L z Q X V h < / D a t a M a s h u p > 
</file>

<file path=customXml/itemProps1.xml><?xml version="1.0" encoding="utf-8"?>
<ds:datastoreItem xmlns:ds="http://schemas.openxmlformats.org/officeDocument/2006/customXml" ds:itemID="{9E9035E2-8401-4005-BD87-72EEB4BCDF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CHART OF ACCOUNTS </vt:lpstr>
      <vt:lpstr>GENERAL ENTRIES </vt:lpstr>
      <vt:lpstr>Legder </vt:lpstr>
      <vt:lpstr>Trial balance </vt:lpstr>
      <vt:lpstr>income statement </vt:lpstr>
      <vt:lpstr>SOFP </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Family</dc:creator>
  <cp:lastModifiedBy>Family</cp:lastModifiedBy>
  <dcterms:created xsi:type="dcterms:W3CDTF">2025-01-12T13:38:43Z</dcterms:created>
  <dcterms:modified xsi:type="dcterms:W3CDTF">2025-01-12T19:32:08Z</dcterms:modified>
</cp:coreProperties>
</file>