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D:\Beej\Documents\Work\C&amp;PS\Concurrent-And-Parallel-Systems-CW\Coursework Part 2\"/>
    </mc:Choice>
  </mc:AlternateContent>
  <bookViews>
    <workbookView xWindow="0" yWindow="0" windowWidth="28800" windowHeight="12300" firstSheet="4" activeTab="4"/>
  </bookViews>
  <sheets>
    <sheet name="Seq. Results" sheetId="1" r:id="rId1"/>
    <sheet name="OMP" sheetId="2" r:id="rId2"/>
    <sheet name="CUDA" sheetId="10" r:id="rId3"/>
    <sheet name="Par. Comparisons" sheetId="9" r:id="rId4"/>
    <sheet name="Comparison 1" sheetId="13" r:id="rId5"/>
    <sheet name="Comparison 2" sheetId="12" r:id="rId6"/>
    <sheet name="Comaprison 3" sheetId="7" r:id="rId7"/>
    <sheet name="Comparison 4" sheetId="15" r:id="rId8"/>
    <sheet name="Seq Graph" sheetId="14" r:id="rId9"/>
  </sheets>
  <calcPr calcId="171027"/>
</workbook>
</file>

<file path=xl/calcChain.xml><?xml version="1.0" encoding="utf-8"?>
<calcChain xmlns="http://schemas.openxmlformats.org/spreadsheetml/2006/main">
  <c r="E23" i="10" l="1"/>
  <c r="E22" i="10"/>
  <c r="E21" i="10"/>
  <c r="E20" i="10"/>
  <c r="E19" i="10"/>
  <c r="E18" i="10"/>
  <c r="C12" i="9"/>
  <c r="C11" i="9"/>
  <c r="C10" i="9"/>
  <c r="C4" i="9"/>
  <c r="C3" i="9"/>
  <c r="C5" i="9"/>
  <c r="A30" i="10"/>
  <c r="A29" i="10"/>
  <c r="A28" i="10"/>
  <c r="A27" i="10"/>
  <c r="A26" i="10"/>
  <c r="A25" i="10"/>
  <c r="A24" i="10"/>
  <c r="B19" i="10" l="1"/>
  <c r="B18" i="10" l="1"/>
  <c r="B17" i="10"/>
  <c r="B16" i="10"/>
  <c r="B15" i="10"/>
  <c r="B14" i="10"/>
  <c r="E19" i="1"/>
  <c r="E18" i="1"/>
  <c r="E17" i="1"/>
  <c r="E16" i="1"/>
  <c r="E15" i="1"/>
  <c r="E14" i="1"/>
  <c r="E13" i="1"/>
  <c r="E13" i="10"/>
  <c r="E12" i="10"/>
  <c r="E11" i="10"/>
  <c r="E10" i="10"/>
  <c r="E9" i="10"/>
  <c r="E8" i="10"/>
  <c r="E7" i="10"/>
  <c r="E19" i="2"/>
  <c r="E18" i="2"/>
  <c r="E17" i="2"/>
  <c r="E16" i="2"/>
  <c r="E15" i="2"/>
  <c r="E14" i="2"/>
  <c r="E13" i="2"/>
  <c r="B9" i="10" l="1"/>
  <c r="B8" i="10"/>
  <c r="B7" i="10"/>
  <c r="B6" i="10"/>
  <c r="B5" i="10"/>
  <c r="B4" i="10"/>
  <c r="B3" i="10"/>
  <c r="B9" i="2" l="1"/>
  <c r="B8" i="2"/>
  <c r="B7" i="2"/>
  <c r="B6" i="2"/>
  <c r="B5" i="2"/>
  <c r="B4" i="2"/>
  <c r="B3" i="2"/>
  <c r="B19" i="1"/>
  <c r="B18" i="1"/>
  <c r="B17" i="1"/>
  <c r="B16" i="1"/>
  <c r="B15" i="1"/>
  <c r="B14" i="1"/>
  <c r="B28" i="2" l="1"/>
  <c r="B3" i="1"/>
  <c r="B4" i="1"/>
  <c r="B5" i="1"/>
  <c r="B6" i="1"/>
  <c r="B27" i="2" s="1"/>
  <c r="B7" i="1"/>
  <c r="B8" i="1"/>
  <c r="B9" i="1"/>
  <c r="C27" i="2" l="1"/>
  <c r="C38" i="2"/>
  <c r="C28" i="2"/>
  <c r="C39" i="2"/>
  <c r="B34" i="10"/>
  <c r="B44" i="10" s="1"/>
  <c r="B24" i="2"/>
  <c r="B35" i="2" s="1"/>
  <c r="B35" i="10"/>
  <c r="B38" i="2"/>
  <c r="B40" i="10"/>
  <c r="B50" i="10" s="1"/>
  <c r="B36" i="10"/>
  <c r="B46" i="10" s="1"/>
  <c r="B49" i="10"/>
  <c r="B39" i="10"/>
  <c r="B29" i="2"/>
  <c r="B25" i="2"/>
  <c r="B37" i="10"/>
  <c r="B39" i="2"/>
  <c r="B30" i="2"/>
  <c r="B48" i="10"/>
  <c r="B38" i="10"/>
  <c r="B26" i="2"/>
  <c r="B37" i="2" s="1"/>
  <c r="B36" i="2"/>
  <c r="C24" i="2"/>
  <c r="C35" i="2"/>
  <c r="C34" i="10" l="1"/>
  <c r="C44" i="10"/>
  <c r="C36" i="10"/>
  <c r="C46" i="10"/>
  <c r="C37" i="10"/>
  <c r="C47" i="10"/>
  <c r="B47" i="10"/>
  <c r="C25" i="2"/>
  <c r="C36" i="2"/>
  <c r="C30" i="2"/>
  <c r="C41" i="2"/>
  <c r="C40" i="10"/>
  <c r="C50" i="10"/>
  <c r="C26" i="2"/>
  <c r="C37" i="2"/>
  <c r="B41" i="2"/>
  <c r="C29" i="2"/>
  <c r="C40" i="2"/>
  <c r="C35" i="10"/>
  <c r="C45" i="10"/>
  <c r="C38" i="10"/>
  <c r="C48" i="10"/>
  <c r="C39" i="10"/>
  <c r="C49" i="10"/>
  <c r="B45" i="10"/>
  <c r="B40" i="2"/>
</calcChain>
</file>

<file path=xl/sharedStrings.xml><?xml version="1.0" encoding="utf-8"?>
<sst xmlns="http://schemas.openxmlformats.org/spreadsheetml/2006/main" count="82" uniqueCount="28">
  <si>
    <t>Time / ms</t>
  </si>
  <si>
    <t>Test no.</t>
  </si>
  <si>
    <t>Raw data:</t>
  </si>
  <si>
    <t>Avg. Time / ms</t>
  </si>
  <si>
    <t>OpenMP</t>
  </si>
  <si>
    <t>Average Time / ms</t>
  </si>
  <si>
    <t>Algorithm</t>
  </si>
  <si>
    <t>Sequential</t>
  </si>
  <si>
    <t>Simulation Iterations = 1000</t>
  </si>
  <si>
    <t>No. of Bodies</t>
  </si>
  <si>
    <t>Iterations</t>
  </si>
  <si>
    <t xml:space="preserve"> Number of Bodies = 1024</t>
  </si>
  <si>
    <t>Threads Per Block</t>
  </si>
  <si>
    <t>Std Dev Error</t>
  </si>
  <si>
    <t>Error</t>
  </si>
  <si>
    <t>Speedup</t>
  </si>
  <si>
    <t>Efficiency</t>
  </si>
  <si>
    <t>CPU Cores</t>
  </si>
  <si>
    <t>GPU Cores = Threads Per Block * Blocks</t>
  </si>
  <si>
    <t>Blocks</t>
  </si>
  <si>
    <t>CUDA</t>
  </si>
  <si>
    <t>Simulation Iterations = 1000, Number of Bodies = 512, Threads = 1</t>
  </si>
  <si>
    <t>OMP</t>
  </si>
  <si>
    <t>Std Dev Error 1</t>
  </si>
  <si>
    <t>Std Dev Error 2</t>
  </si>
  <si>
    <t>Speedup Err</t>
  </si>
  <si>
    <t>Pos</t>
  </si>
  <si>
    <t>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</si>
</sst>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7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/>
    <xf numFmtId="0" fontId="16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6" fillId="0" borderId="0" xfId="0" applyFont="1" applyBorder="1" applyAlignment="1"/>
    <xf numFmtId="2" fontId="0" fillId="0" borderId="0" xfId="0" applyNumberFormat="1" applyBorder="1" applyAlignment="1">
      <alignment horizontal="center"/>
    </xf>
    <xf numFmtId="0" fontId="0" fillId="0" borderId="0" xfId="0" applyFont="1" applyBorder="1" applyAlignment="1"/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0" xfId="0" applyFont="1" applyFill="1" applyBorder="1" applyAlignment="1"/>
    <xf numFmtId="0" fontId="0" fillId="0" borderId="15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8" fillId="0" borderId="0" xfId="0" applyFont="1" applyBorder="1" applyAlignment="1"/>
    <xf numFmtId="0" fontId="18" fillId="0" borderId="1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tyles" Target="styles.xml"/><Relationship Id="rId5" Type="http://schemas.openxmlformats.org/officeDocument/2006/relationships/chartsheet" Target="chartsheets/sheet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CUDA Performance: Threads Per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42506000547748"/>
          <c:y val="0.10235678130891536"/>
          <c:w val="0.89157493999452253"/>
          <c:h val="0.774991493819107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CUDA!$B$13</c:f>
              <c:strCache>
                <c:ptCount val="1"/>
                <c:pt idx="0">
                  <c:v>Avg.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CUDA!$E$18:$E$23</c:f>
                <c:numCache>
                  <c:formatCode>General</c:formatCode>
                  <c:ptCount val="6"/>
                  <c:pt idx="0">
                    <c:v>15.328098579426184</c:v>
                  </c:pt>
                  <c:pt idx="1">
                    <c:v>5.5021722982836412</c:v>
                  </c:pt>
                  <c:pt idx="2">
                    <c:v>4.8435111231419619</c:v>
                  </c:pt>
                  <c:pt idx="3">
                    <c:v>6.4721789221250665</c:v>
                  </c:pt>
                  <c:pt idx="4">
                    <c:v>2.7050138631807443</c:v>
                  </c:pt>
                  <c:pt idx="5">
                    <c:v>3.137259950976325</c:v>
                  </c:pt>
                </c:numCache>
              </c:numRef>
            </c:plus>
            <c:minus>
              <c:numRef>
                <c:f>CUDA!$E$18:$E$23</c:f>
                <c:numCache>
                  <c:formatCode>General</c:formatCode>
                  <c:ptCount val="6"/>
                  <c:pt idx="0">
                    <c:v>15.328098579426184</c:v>
                  </c:pt>
                  <c:pt idx="1">
                    <c:v>5.5021722982836412</c:v>
                  </c:pt>
                  <c:pt idx="2">
                    <c:v>4.8435111231419619</c:v>
                  </c:pt>
                  <c:pt idx="3">
                    <c:v>6.4721789221250665</c:v>
                  </c:pt>
                  <c:pt idx="4">
                    <c:v>2.7050138631807443</c:v>
                  </c:pt>
                  <c:pt idx="5">
                    <c:v>3.137259950976325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CUDA!$A$14:$A$19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CUDA!$B$14:$B$19</c:f>
              <c:numCache>
                <c:formatCode>0.00</c:formatCode>
                <c:ptCount val="6"/>
                <c:pt idx="0">
                  <c:v>3126.17</c:v>
                </c:pt>
                <c:pt idx="1">
                  <c:v>1183.69</c:v>
                </c:pt>
                <c:pt idx="2">
                  <c:v>1051.98</c:v>
                </c:pt>
                <c:pt idx="3">
                  <c:v>1058.97</c:v>
                </c:pt>
                <c:pt idx="4">
                  <c:v>1117.77</c:v>
                </c:pt>
                <c:pt idx="5">
                  <c:v>1256.76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8-4D07-89AA-FF5BCCE56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270600"/>
        <c:axId val="586268632"/>
      </c:barChart>
      <c:catAx>
        <c:axId val="58627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Threads Per Block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8632"/>
        <c:crosses val="autoZero"/>
        <c:auto val="1"/>
        <c:lblAlgn val="ctr"/>
        <c:lblOffset val="100"/>
        <c:noMultiLvlLbl val="0"/>
      </c:catAx>
      <c:valAx>
        <c:axId val="5862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Single Thread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'Par. Comparisons'!$C$2</c:f>
              <c:strCache>
                <c:ptCount val="1"/>
                <c:pt idx="0">
                  <c:v>Average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'Par. Comparisons'!$C$10:$C$12</c:f>
                <c:numCache>
                  <c:formatCode>General</c:formatCode>
                  <c:ptCount val="3"/>
                  <c:pt idx="0">
                    <c:v>8.1342957701799659</c:v>
                  </c:pt>
                  <c:pt idx="1">
                    <c:v>11.805236126397482</c:v>
                  </c:pt>
                  <c:pt idx="2">
                    <c:v>338.55551981912805</c:v>
                  </c:pt>
                </c:numCache>
              </c:numRef>
            </c:plus>
            <c:minus>
              <c:numRef>
                <c:f>'Par. Comparisons'!$C$10:$C$12</c:f>
                <c:numCache>
                  <c:formatCode>General</c:formatCode>
                  <c:ptCount val="3"/>
                  <c:pt idx="0">
                    <c:v>8.1342957701799659</c:v>
                  </c:pt>
                  <c:pt idx="1">
                    <c:v>11.805236126397482</c:v>
                  </c:pt>
                  <c:pt idx="2">
                    <c:v>338.55551981912805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'Par. Comparisons'!$B$3:$B$6</c:f>
              <c:strCache>
                <c:ptCount val="3"/>
                <c:pt idx="0">
                  <c:v>Sequential</c:v>
                </c:pt>
                <c:pt idx="1">
                  <c:v>OpenMP</c:v>
                </c:pt>
                <c:pt idx="2">
                  <c:v>CUDA</c:v>
                </c:pt>
              </c:strCache>
            </c:strRef>
          </c:cat>
          <c:val>
            <c:numRef>
              <c:f>'Par. Comparisons'!$C$3:$C$5</c:f>
              <c:numCache>
                <c:formatCode>General</c:formatCode>
                <c:ptCount val="3"/>
                <c:pt idx="0" formatCode="0.00">
                  <c:v>1289.07</c:v>
                </c:pt>
                <c:pt idx="1">
                  <c:v>1273.42</c:v>
                </c:pt>
                <c:pt idx="2" formatCode="0.00">
                  <c:v>112779.6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A-47E0-943F-C9FA10783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425432"/>
        <c:axId val="593426416"/>
      </c:barChart>
      <c:catAx>
        <c:axId val="59342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6416"/>
        <c:crosses val="autoZero"/>
        <c:auto val="1"/>
        <c:lblAlgn val="ctr"/>
        <c:lblOffset val="100"/>
        <c:noMultiLvlLbl val="0"/>
      </c:catAx>
      <c:valAx>
        <c:axId val="5934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1000 Iterations N-Body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3226288333459E-2"/>
          <c:y val="0.10236975533648379"/>
          <c:w val="0.90746773711666529"/>
          <c:h val="0.7010473522718641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'Seq. Results'!$E$13:$E$19</c:f>
                <c:numCache>
                  <c:formatCode>General</c:formatCode>
                  <c:ptCount val="7"/>
                  <c:pt idx="0">
                    <c:v>0.88642967896927705</c:v>
                  </c:pt>
                  <c:pt idx="1">
                    <c:v>1.9165333286953303</c:v>
                  </c:pt>
                  <c:pt idx="2">
                    <c:v>3.6821732713168225</c:v>
                  </c:pt>
                  <c:pt idx="3">
                    <c:v>8.0935221010385856</c:v>
                  </c:pt>
                  <c:pt idx="4">
                    <c:v>17.878129096748353</c:v>
                  </c:pt>
                  <c:pt idx="5">
                    <c:v>26.909438864457961</c:v>
                  </c:pt>
                  <c:pt idx="6">
                    <c:v>106.66347828568124</c:v>
                  </c:pt>
                </c:numCache>
              </c:numRef>
            </c:plus>
            <c:minus>
              <c:numRef>
                <c:f>'Seq. Results'!$E$13:$E$19</c:f>
                <c:numCache>
                  <c:formatCode>General</c:formatCode>
                  <c:ptCount val="7"/>
                  <c:pt idx="0">
                    <c:v>0.88642967896927705</c:v>
                  </c:pt>
                  <c:pt idx="1">
                    <c:v>1.9165333286953303</c:v>
                  </c:pt>
                  <c:pt idx="2">
                    <c:v>3.6821732713168225</c:v>
                  </c:pt>
                  <c:pt idx="3">
                    <c:v>8.0935221010385856</c:v>
                  </c:pt>
                  <c:pt idx="4">
                    <c:v>17.878129096748353</c:v>
                  </c:pt>
                  <c:pt idx="5">
                    <c:v>26.909438864457961</c:v>
                  </c:pt>
                  <c:pt idx="6">
                    <c:v>106.66347828568124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'Seq. Results'!$A$3:$A$10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'Seq. Results'!$B$3:$B$9</c:f>
              <c:numCache>
                <c:formatCode>0.00</c:formatCode>
                <c:ptCount val="7"/>
                <c:pt idx="0">
                  <c:v>20.39</c:v>
                </c:pt>
                <c:pt idx="1">
                  <c:v>80.87</c:v>
                </c:pt>
                <c:pt idx="2">
                  <c:v>322.95999999999998</c:v>
                </c:pt>
                <c:pt idx="3">
                  <c:v>1289.07</c:v>
                </c:pt>
                <c:pt idx="4">
                  <c:v>5119.45</c:v>
                </c:pt>
                <c:pt idx="5">
                  <c:v>20196.89</c:v>
                </c:pt>
                <c:pt idx="6">
                  <c:v>80797.320000000007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8-40BE-AAE2-1A3FCAFBF47A}"/>
            </c:ext>
          </c:extLst>
        </c:ser>
        <c:ser>
          <c:idx val="1"/>
          <c:order val="1"/>
          <c:tx>
            <c:v>OpenMP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OMP!$E$13:$E$19</c:f>
                <c:numCache>
                  <c:formatCode>General</c:formatCode>
                  <c:ptCount val="7"/>
                  <c:pt idx="0">
                    <c:v>4.9347663766301233</c:v>
                  </c:pt>
                  <c:pt idx="1">
                    <c:v>2.8484908284914683</c:v>
                  </c:pt>
                  <c:pt idx="2">
                    <c:v>4.0204974816557204</c:v>
                  </c:pt>
                  <c:pt idx="3">
                    <c:v>6.6033627796752139</c:v>
                  </c:pt>
                  <c:pt idx="4">
                    <c:v>14.427539637789939</c:v>
                  </c:pt>
                  <c:pt idx="5">
                    <c:v>34.954969603763068</c:v>
                  </c:pt>
                  <c:pt idx="6">
                    <c:v>82.886232270504365</c:v>
                  </c:pt>
                </c:numCache>
              </c:numRef>
            </c:plus>
            <c:minus>
              <c:numRef>
                <c:f>OMP!$E$13:$E$19</c:f>
                <c:numCache>
                  <c:formatCode>General</c:formatCode>
                  <c:ptCount val="7"/>
                  <c:pt idx="0">
                    <c:v>4.9347663766301233</c:v>
                  </c:pt>
                  <c:pt idx="1">
                    <c:v>2.8484908284914683</c:v>
                  </c:pt>
                  <c:pt idx="2">
                    <c:v>4.0204974816557204</c:v>
                  </c:pt>
                  <c:pt idx="3">
                    <c:v>6.6033627796752139</c:v>
                  </c:pt>
                  <c:pt idx="4">
                    <c:v>14.427539637789939</c:v>
                  </c:pt>
                  <c:pt idx="5">
                    <c:v>34.954969603763068</c:v>
                  </c:pt>
                  <c:pt idx="6">
                    <c:v>82.886232270504365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OMP!$A$3:$A$10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OMP!$B$3:$B$9</c:f>
              <c:numCache>
                <c:formatCode>0.00</c:formatCode>
                <c:ptCount val="7"/>
                <c:pt idx="0">
                  <c:v>15.46</c:v>
                </c:pt>
                <c:pt idx="1">
                  <c:v>45.81</c:v>
                </c:pt>
                <c:pt idx="2">
                  <c:v>148.66</c:v>
                </c:pt>
                <c:pt idx="3">
                  <c:v>533.66</c:v>
                </c:pt>
                <c:pt idx="4">
                  <c:v>2007.81</c:v>
                </c:pt>
                <c:pt idx="5">
                  <c:v>7820.01</c:v>
                </c:pt>
                <c:pt idx="6">
                  <c:v>30628.95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8-40BE-AAE2-1A3FCAFBF47A}"/>
            </c:ext>
          </c:extLst>
        </c:ser>
        <c:ser>
          <c:idx val="2"/>
          <c:order val="2"/>
          <c:tx>
            <c:v>CUDA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CUDA!$E$7:$E$13</c:f>
                <c:numCache>
                  <c:formatCode>General</c:formatCode>
                  <c:ptCount val="7"/>
                  <c:pt idx="0">
                    <c:v>4.5579877715119563</c:v>
                  </c:pt>
                  <c:pt idx="1">
                    <c:v>4.889366012071501</c:v>
                  </c:pt>
                  <c:pt idx="2">
                    <c:v>4.1820569101818679</c:v>
                  </c:pt>
                  <c:pt idx="3">
                    <c:v>4.9844157129998719</c:v>
                  </c:pt>
                  <c:pt idx="4">
                    <c:v>4.7634441321380052</c:v>
                  </c:pt>
                  <c:pt idx="5">
                    <c:v>12.65115014534252</c:v>
                  </c:pt>
                  <c:pt idx="6">
                    <c:v>26.363884387548069</c:v>
                  </c:pt>
                </c:numCache>
              </c:numRef>
            </c:plus>
            <c:minus>
              <c:numRef>
                <c:f>CUDA!$E$7:$E$13</c:f>
                <c:numCache>
                  <c:formatCode>General</c:formatCode>
                  <c:ptCount val="7"/>
                  <c:pt idx="0">
                    <c:v>4.5579877715119563</c:v>
                  </c:pt>
                  <c:pt idx="1">
                    <c:v>4.889366012071501</c:v>
                  </c:pt>
                  <c:pt idx="2">
                    <c:v>4.1820569101818679</c:v>
                  </c:pt>
                  <c:pt idx="3">
                    <c:v>4.9844157129998719</c:v>
                  </c:pt>
                  <c:pt idx="4">
                    <c:v>4.7634441321380052</c:v>
                  </c:pt>
                  <c:pt idx="5">
                    <c:v>12.65115014534252</c:v>
                  </c:pt>
                  <c:pt idx="6">
                    <c:v>26.363884387548069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CUDA!$B$3:$B$9</c:f>
              <c:numCache>
                <c:formatCode>0.00</c:formatCode>
                <c:ptCount val="7"/>
                <c:pt idx="0">
                  <c:v>105.75</c:v>
                </c:pt>
                <c:pt idx="1">
                  <c:v>156.79</c:v>
                </c:pt>
                <c:pt idx="2">
                  <c:v>285.48</c:v>
                </c:pt>
                <c:pt idx="3">
                  <c:v>528.34</c:v>
                </c:pt>
                <c:pt idx="4">
                  <c:v>1063.3599999999999</c:v>
                </c:pt>
                <c:pt idx="5">
                  <c:v>2398.7800000000002</c:v>
                </c:pt>
                <c:pt idx="6">
                  <c:v>6822.16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499D-9F4E-B6D5DEEC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77544"/>
        <c:axId val="507078200"/>
      </c:barChart>
      <c:catAx>
        <c:axId val="5070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Number of Bodies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auto val="1"/>
        <c:lblAlgn val="ctr"/>
        <c:lblOffset val="100"/>
        <c:noMultiLvlLbl val="1"/>
      </c:catAx>
      <c:valAx>
        <c:axId val="5070782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Parallel Speedups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3226288333459E-2"/>
          <c:y val="0.10236975533648379"/>
          <c:w val="0.90746773711666529"/>
          <c:h val="0.7010473522718641"/>
        </c:manualLayout>
      </c:layout>
      <c:barChart>
        <c:barDir val="col"/>
        <c:grouping val="clustered"/>
        <c:varyColors val="0"/>
        <c:ser>
          <c:idx val="1"/>
          <c:order val="0"/>
          <c:tx>
            <c:v>OpenMP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OMP!$B$35:$B$41</c:f>
                <c:numCache>
                  <c:formatCode>General</c:formatCode>
                  <c:ptCount val="7"/>
                  <c:pt idx="0">
                    <c:v>0.70258118667418334</c:v>
                  </c:pt>
                  <c:pt idx="1">
                    <c:v>0.16165805732390792</c:v>
                  </c:pt>
                  <c:pt idx="2">
                    <c:v>8.5845150951798566E-2</c:v>
                  </c:pt>
                  <c:pt idx="3">
                    <c:v>4.5619616129352281E-2</c:v>
                  </c:pt>
                  <c:pt idx="4">
                    <c:v>2.7423242309130291E-2</c:v>
                  </c:pt>
                  <c:pt idx="5">
                    <c:v>1.5052984168606454E-2</c:v>
                  </c:pt>
                  <c:pt idx="6">
                    <c:v>1.0649894364752832E-2</c:v>
                  </c:pt>
                </c:numCache>
              </c:numRef>
            </c:plus>
            <c:minus>
              <c:numRef>
                <c:f>OMP!$C$35:$C$41</c:f>
                <c:numCache>
                  <c:formatCode>General</c:formatCode>
                  <c:ptCount val="7"/>
                  <c:pt idx="0">
                    <c:v>0.36258474319194878</c:v>
                  </c:pt>
                  <c:pt idx="1">
                    <c:v>0.14273098063910172</c:v>
                  </c:pt>
                  <c:pt idx="2">
                    <c:v>8.1324073028856247E-2</c:v>
                  </c:pt>
                  <c:pt idx="3">
                    <c:v>4.4504445655375591E-2</c:v>
                  </c:pt>
                  <c:pt idx="4">
                    <c:v>2.703194315890034E-2</c:v>
                  </c:pt>
                  <c:pt idx="5">
                    <c:v>1.4919011170357432E-2</c:v>
                  </c:pt>
                  <c:pt idx="6">
                    <c:v>1.0592409712171236E-2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OMP!$A$24:$A$30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OMP!$B$24:$B$30</c:f>
              <c:numCache>
                <c:formatCode>0.000</c:formatCode>
                <c:ptCount val="7"/>
                <c:pt idx="0">
                  <c:v>1.3188874514877102</c:v>
                </c:pt>
                <c:pt idx="1">
                  <c:v>1.7653350796769265</c:v>
                </c:pt>
                <c:pt idx="2">
                  <c:v>2.172474101977667</c:v>
                </c:pt>
                <c:pt idx="3">
                  <c:v>2.4155267398718285</c:v>
                </c:pt>
                <c:pt idx="4">
                  <c:v>2.5497681553533451</c:v>
                </c:pt>
                <c:pt idx="5">
                  <c:v>2.5827192036838826</c:v>
                </c:pt>
                <c:pt idx="6">
                  <c:v>2.6379395963622652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8-43A8-8771-5982C00D3F1D}"/>
            </c:ext>
          </c:extLst>
        </c:ser>
        <c:ser>
          <c:idx val="2"/>
          <c:order val="1"/>
          <c:tx>
            <c:v>CUDA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CUDA!$B$44:$B$50</c:f>
                <c:numCache>
                  <c:formatCode>General</c:formatCode>
                  <c:ptCount val="7"/>
                  <c:pt idx="0">
                    <c:v>1.7444756998069771E-2</c:v>
                  </c:pt>
                  <c:pt idx="1">
                    <c:v>2.9219082494406301E-2</c:v>
                  </c:pt>
                  <c:pt idx="2">
                    <c:v>2.9908795413046141E-2</c:v>
                  </c:pt>
                  <c:pt idx="3">
                    <c:v>3.870168981476052E-2</c:v>
                  </c:pt>
                  <c:pt idx="4">
                    <c:v>3.855226750576346E-2</c:v>
                  </c:pt>
                  <c:pt idx="5">
                    <c:v>5.5918063938335649E-2</c:v>
                  </c:pt>
                  <c:pt idx="6">
                    <c:v>6.1641128484716035E-2</c:v>
                  </c:pt>
                </c:numCache>
              </c:numRef>
            </c:plus>
            <c:minus>
              <c:numRef>
                <c:f>CUDA!$C$44:$C$50</c:f>
                <c:numCache>
                  <c:formatCode>General</c:formatCode>
                  <c:ptCount val="7"/>
                  <c:pt idx="0">
                    <c:v>1.6003102759232612E-2</c:v>
                  </c:pt>
                  <c:pt idx="1">
                    <c:v>2.7451846608023744E-2</c:v>
                  </c:pt>
                  <c:pt idx="2">
                    <c:v>2.9045166356023167E-2</c:v>
                  </c:pt>
                  <c:pt idx="3">
                    <c:v>3.7978282803384555E-2</c:v>
                  </c:pt>
                  <c:pt idx="4">
                    <c:v>3.8208409174706581E-2</c:v>
                  </c:pt>
                  <c:pt idx="5">
                    <c:v>5.5331335328913767E-2</c:v>
                  </c:pt>
                  <c:pt idx="6">
                    <c:v>6.1166544585375959E-2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OMP!$A$24:$A$30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CUDA!$B$34:$B$40</c:f>
              <c:numCache>
                <c:formatCode>0.000</c:formatCode>
                <c:ptCount val="7"/>
                <c:pt idx="0">
                  <c:v>0.1928132387706856</c:v>
                </c:pt>
                <c:pt idx="1">
                  <c:v>0.51578544550035088</c:v>
                </c:pt>
                <c:pt idx="2">
                  <c:v>1.1312876558778198</c:v>
                </c:pt>
                <c:pt idx="3">
                  <c:v>2.4398493394405114</c:v>
                </c:pt>
                <c:pt idx="4">
                  <c:v>4.8144090430334039</c:v>
                </c:pt>
                <c:pt idx="5">
                  <c:v>8.4196508225014366</c:v>
                </c:pt>
                <c:pt idx="6">
                  <c:v>11.843363392239409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8-43A8-8771-5982C00D3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77544"/>
        <c:axId val="507078200"/>
      </c:barChart>
      <c:catAx>
        <c:axId val="5070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Number of Bodies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auto val="1"/>
        <c:lblAlgn val="ctr"/>
        <c:lblOffset val="100"/>
        <c:noMultiLvlLbl val="1"/>
      </c:catAx>
      <c:valAx>
        <c:axId val="5070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'Seq. Results'!$B$2</c:f>
              <c:strCache>
                <c:ptCount val="1"/>
                <c:pt idx="0">
                  <c:v>Avg.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'Seq. Results'!$A$3:$A$10</c15:sqref>
                  </c15:fullRef>
                </c:ext>
              </c:extLst>
              <c:f>'Seq. Results'!$A$3:$A$9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'Seq. Results'!$B$3:$B$9</c15:sqref>
                  </c15:fullRef>
                </c:ext>
              </c:extLst>
              <c:f>'Seq. Results'!$B$3:$B$9</c:f>
              <c:numCache>
                <c:formatCode>0.00</c:formatCode>
                <c:ptCount val="7"/>
                <c:pt idx="0">
                  <c:v>20.39</c:v>
                </c:pt>
                <c:pt idx="1">
                  <c:v>80.87</c:v>
                </c:pt>
                <c:pt idx="2">
                  <c:v>322.95999999999998</c:v>
                </c:pt>
                <c:pt idx="3">
                  <c:v>1289.07</c:v>
                </c:pt>
                <c:pt idx="4">
                  <c:v>5119.45</c:v>
                </c:pt>
                <c:pt idx="5">
                  <c:v>20196.89</c:v>
                </c:pt>
                <c:pt idx="6">
                  <c:v>80797.320000000007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C-4B34-9E63-B7E4B6F0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08536"/>
        <c:axId val="539109520"/>
      </c:barChart>
      <c:catAx>
        <c:axId val="53910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9520"/>
        <c:crosses val="autoZero"/>
        <c:auto val="1"/>
        <c:lblAlgn val="ctr"/>
        <c:lblOffset val="100"/>
        <c:noMultiLvlLbl val="0"/>
      </c:catAx>
      <c:valAx>
        <c:axId val="539109520"/>
        <c:scaling>
          <c:logBase val="2"/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workbookViewId="0">
      <selection activeCell="B3" sqref="B3:B9"/>
    </sheetView>
  </sheetViews>
  <sheetFormatPr defaultColWidth="9.109375" defaultRowHeight="14.4" x14ac:dyDescent="0.3"/>
  <cols>
    <col min="1" max="1" width="17.5546875" style="19" bestFit="1" customWidth="1"/>
    <col min="2" max="2" width="14.109375" style="19" bestFit="1" customWidth="1"/>
    <col min="3" max="3" width="9.109375" style="19"/>
    <col min="4" max="4" width="12.33203125" style="19" bestFit="1" customWidth="1"/>
    <col min="5" max="5" width="9.33203125" style="19" bestFit="1" customWidth="1"/>
    <col min="6" max="6" width="12.88671875" style="19" bestFit="1" customWidth="1"/>
    <col min="7" max="8" width="9.109375" style="19"/>
    <col min="9" max="9" width="9.109375" style="19" customWidth="1"/>
    <col min="10" max="15" width="9.109375" style="19"/>
    <col min="16" max="16" width="9.5546875" style="19" bestFit="1" customWidth="1"/>
    <col min="17" max="17" width="9.109375" style="19" customWidth="1"/>
    <col min="18" max="22" width="9.109375" style="19"/>
    <col min="23" max="23" width="9.33203125" style="19" bestFit="1" customWidth="1"/>
    <col min="24" max="24" width="17.5546875" style="19" bestFit="1" customWidth="1"/>
    <col min="25" max="25" width="8.44140625" style="19" bestFit="1" customWidth="1"/>
    <col min="26" max="26" width="9.6640625" style="19" bestFit="1" customWidth="1"/>
    <col min="27" max="16384" width="9.109375" style="19"/>
  </cols>
  <sheetData>
    <row r="1" spans="1:23" x14ac:dyDescent="0.3">
      <c r="A1" s="43" t="s">
        <v>8</v>
      </c>
      <c r="B1" s="43"/>
      <c r="C1"/>
      <c r="D1"/>
      <c r="E1"/>
      <c r="F1"/>
      <c r="G1" s="43" t="s">
        <v>8</v>
      </c>
      <c r="H1" s="43"/>
      <c r="I1" s="43"/>
      <c r="J1" s="43"/>
      <c r="K1" s="43"/>
      <c r="L1" s="43"/>
      <c r="M1" s="43"/>
      <c r="N1" s="17"/>
      <c r="Q1" s="43" t="s">
        <v>11</v>
      </c>
      <c r="R1" s="43"/>
      <c r="S1" s="43"/>
      <c r="T1" s="43"/>
      <c r="U1" s="43"/>
      <c r="V1" s="43"/>
      <c r="W1" s="17"/>
    </row>
    <row r="2" spans="1:23" x14ac:dyDescent="0.3">
      <c r="A2" s="3" t="s">
        <v>9</v>
      </c>
      <c r="B2" s="20" t="s">
        <v>3</v>
      </c>
      <c r="C2"/>
      <c r="D2"/>
      <c r="E2" s="1" t="s">
        <v>2</v>
      </c>
      <c r="F2" s="3" t="s">
        <v>9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P2" s="3" t="s">
        <v>10</v>
      </c>
      <c r="Q2" s="25">
        <v>250</v>
      </c>
      <c r="R2" s="26">
        <v>500</v>
      </c>
      <c r="S2" s="26">
        <v>750</v>
      </c>
      <c r="T2" s="27">
        <v>1000</v>
      </c>
      <c r="U2" s="27">
        <v>1250</v>
      </c>
      <c r="V2" s="27">
        <v>1500</v>
      </c>
      <c r="W2" s="23"/>
    </row>
    <row r="3" spans="1:23" x14ac:dyDescent="0.3">
      <c r="A3" s="6">
        <v>64</v>
      </c>
      <c r="B3" s="7">
        <f>AVERAGE(G4:G103)</f>
        <v>20.39</v>
      </c>
      <c r="C3"/>
      <c r="D3"/>
      <c r="E3" s="1"/>
      <c r="F3" s="4" t="s">
        <v>1</v>
      </c>
      <c r="G3" s="44" t="s">
        <v>0</v>
      </c>
      <c r="H3" s="45"/>
      <c r="I3" s="45"/>
      <c r="J3" s="45"/>
      <c r="K3" s="45"/>
      <c r="L3" s="45"/>
      <c r="M3" s="45"/>
      <c r="N3" s="17"/>
      <c r="P3" s="4" t="s">
        <v>1</v>
      </c>
      <c r="Q3" s="44" t="s">
        <v>0</v>
      </c>
      <c r="R3" s="45"/>
      <c r="S3" s="45"/>
      <c r="T3" s="45"/>
      <c r="U3" s="45"/>
      <c r="V3" s="45"/>
      <c r="W3" s="17"/>
    </row>
    <row r="4" spans="1:23" x14ac:dyDescent="0.3">
      <c r="A4" s="6">
        <v>128</v>
      </c>
      <c r="B4" s="7">
        <f>AVERAGE(H4:H103)</f>
        <v>80.87</v>
      </c>
      <c r="C4"/>
      <c r="D4"/>
      <c r="E4" s="1"/>
      <c r="F4" s="5">
        <v>1</v>
      </c>
      <c r="G4" s="13">
        <v>23</v>
      </c>
      <c r="H4" s="13">
        <v>88</v>
      </c>
      <c r="I4" s="13">
        <v>345</v>
      </c>
      <c r="J4" s="13">
        <v>1329</v>
      </c>
      <c r="K4" s="13">
        <v>5192</v>
      </c>
      <c r="L4" s="13">
        <v>20234</v>
      </c>
      <c r="M4" s="13">
        <v>80959</v>
      </c>
      <c r="N4" s="1"/>
      <c r="P4" s="5">
        <v>1</v>
      </c>
      <c r="Q4" s="1">
        <v>1392</v>
      </c>
      <c r="R4" s="1">
        <v>2745</v>
      </c>
      <c r="S4" s="1">
        <v>3960</v>
      </c>
      <c r="T4" s="1">
        <v>5300</v>
      </c>
      <c r="U4" s="1">
        <v>6582</v>
      </c>
      <c r="V4" s="14">
        <v>7846</v>
      </c>
    </row>
    <row r="5" spans="1:23" x14ac:dyDescent="0.3">
      <c r="A5" s="6">
        <v>256</v>
      </c>
      <c r="B5" s="7">
        <f>AVERAGE(I4:I103)</f>
        <v>322.95999999999998</v>
      </c>
      <c r="C5"/>
      <c r="D5"/>
      <c r="E5" s="1"/>
      <c r="F5" s="6">
        <v>2</v>
      </c>
      <c r="G5" s="13">
        <v>23</v>
      </c>
      <c r="H5" s="13">
        <v>82</v>
      </c>
      <c r="I5" s="13">
        <v>334</v>
      </c>
      <c r="J5" s="13">
        <v>1288</v>
      </c>
      <c r="K5" s="13">
        <v>5127</v>
      </c>
      <c r="L5" s="13">
        <v>20236</v>
      </c>
      <c r="M5" s="13">
        <v>80761</v>
      </c>
      <c r="N5" s="1"/>
      <c r="P5" s="6">
        <v>2</v>
      </c>
      <c r="Q5" s="1">
        <v>1343</v>
      </c>
      <c r="R5" s="1">
        <v>2683</v>
      </c>
      <c r="S5" s="1">
        <v>3868</v>
      </c>
      <c r="T5" s="1">
        <v>5208</v>
      </c>
      <c r="U5" s="1">
        <v>6514</v>
      </c>
      <c r="V5" s="14">
        <v>7793</v>
      </c>
    </row>
    <row r="6" spans="1:23" x14ac:dyDescent="0.3">
      <c r="A6" s="6">
        <v>512</v>
      </c>
      <c r="B6" s="7">
        <f>AVERAGE(J4:J103)</f>
        <v>1289.07</v>
      </c>
      <c r="C6"/>
      <c r="D6"/>
      <c r="E6" s="1"/>
      <c r="F6" s="6">
        <v>3</v>
      </c>
      <c r="G6" s="13">
        <v>23</v>
      </c>
      <c r="H6" s="13">
        <v>84</v>
      </c>
      <c r="I6" s="13">
        <v>328</v>
      </c>
      <c r="J6" s="13">
        <v>1289</v>
      </c>
      <c r="K6" s="13">
        <v>5108</v>
      </c>
      <c r="L6" s="13">
        <v>20215</v>
      </c>
      <c r="M6" s="13">
        <v>80753</v>
      </c>
      <c r="N6" s="1"/>
      <c r="P6" s="6">
        <v>3</v>
      </c>
      <c r="Q6" s="1">
        <v>1352</v>
      </c>
      <c r="R6" s="1">
        <v>2761</v>
      </c>
      <c r="S6" s="1">
        <v>3916</v>
      </c>
      <c r="T6" s="1">
        <v>5207</v>
      </c>
      <c r="U6" s="1">
        <v>6529</v>
      </c>
      <c r="V6" s="14">
        <v>7791</v>
      </c>
    </row>
    <row r="7" spans="1:23" x14ac:dyDescent="0.3">
      <c r="A7" s="6">
        <v>1024</v>
      </c>
      <c r="B7" s="7">
        <f>AVERAGE(K4:K103)</f>
        <v>5119.45</v>
      </c>
      <c r="C7"/>
      <c r="D7"/>
      <c r="E7" s="1"/>
      <c r="F7" s="6">
        <v>4</v>
      </c>
      <c r="G7" s="13">
        <v>21</v>
      </c>
      <c r="H7" s="13">
        <v>85</v>
      </c>
      <c r="I7" s="13">
        <v>328</v>
      </c>
      <c r="J7" s="13">
        <v>1287</v>
      </c>
      <c r="K7" s="13">
        <v>5127</v>
      </c>
      <c r="L7" s="13">
        <v>20210</v>
      </c>
      <c r="M7" s="13">
        <v>80842</v>
      </c>
      <c r="N7" s="1"/>
      <c r="P7" s="6">
        <v>4</v>
      </c>
      <c r="Q7" s="1">
        <v>1353</v>
      </c>
      <c r="R7" s="1">
        <v>2761</v>
      </c>
      <c r="S7" s="1">
        <v>3949</v>
      </c>
      <c r="T7" s="1">
        <v>5221</v>
      </c>
      <c r="U7" s="1">
        <v>6501</v>
      </c>
      <c r="V7" s="14">
        <v>7827</v>
      </c>
    </row>
    <row r="8" spans="1:23" x14ac:dyDescent="0.3">
      <c r="A8" s="6">
        <v>2048</v>
      </c>
      <c r="B8" s="7">
        <f>AVERAGE(L4:L103)</f>
        <v>20196.89</v>
      </c>
      <c r="C8"/>
      <c r="D8"/>
      <c r="E8" s="1"/>
      <c r="F8" s="6">
        <v>5</v>
      </c>
      <c r="G8" s="13">
        <v>21</v>
      </c>
      <c r="H8" s="13">
        <v>83</v>
      </c>
      <c r="I8" s="13">
        <v>324</v>
      </c>
      <c r="J8" s="13">
        <v>1288</v>
      </c>
      <c r="K8" s="13">
        <v>5119</v>
      </c>
      <c r="L8" s="13">
        <v>20167</v>
      </c>
      <c r="M8" s="13">
        <v>80776</v>
      </c>
      <c r="N8" s="1"/>
      <c r="P8" s="6">
        <v>5</v>
      </c>
      <c r="Q8" s="1">
        <v>1345</v>
      </c>
      <c r="R8" s="1">
        <v>2677</v>
      </c>
      <c r="S8" s="1">
        <v>3860</v>
      </c>
      <c r="T8" s="1">
        <v>5208</v>
      </c>
      <c r="U8" s="1">
        <v>6515</v>
      </c>
      <c r="V8" s="14">
        <v>7829</v>
      </c>
    </row>
    <row r="9" spans="1:23" x14ac:dyDescent="0.3">
      <c r="A9" s="6">
        <v>4096</v>
      </c>
      <c r="B9" s="7">
        <f>AVERAGE(M4:M103)</f>
        <v>80797.320000000007</v>
      </c>
      <c r="C9"/>
      <c r="D9"/>
      <c r="E9" s="1"/>
      <c r="F9" s="6">
        <v>6</v>
      </c>
      <c r="G9" s="13">
        <v>20</v>
      </c>
      <c r="H9" s="13">
        <v>88</v>
      </c>
      <c r="I9" s="13">
        <v>320</v>
      </c>
      <c r="J9" s="13">
        <v>1287</v>
      </c>
      <c r="K9" s="13">
        <v>5116</v>
      </c>
      <c r="L9" s="13">
        <v>20152</v>
      </c>
      <c r="M9" s="13">
        <v>80740</v>
      </c>
      <c r="N9" s="1"/>
      <c r="P9" s="6">
        <v>6</v>
      </c>
      <c r="Q9" s="1">
        <v>1326</v>
      </c>
      <c r="R9" s="1">
        <v>2684</v>
      </c>
      <c r="S9" s="1">
        <v>3875</v>
      </c>
      <c r="T9" s="1">
        <v>5212</v>
      </c>
      <c r="U9" s="1">
        <v>6538</v>
      </c>
      <c r="V9" s="14">
        <v>7819</v>
      </c>
    </row>
    <row r="10" spans="1:23" x14ac:dyDescent="0.3">
      <c r="A10" s="10"/>
      <c r="B10" s="7"/>
      <c r="C10"/>
      <c r="D10"/>
      <c r="E10" s="1"/>
      <c r="F10" s="6">
        <v>7</v>
      </c>
      <c r="G10" s="13">
        <v>20</v>
      </c>
      <c r="H10" s="13">
        <v>82</v>
      </c>
      <c r="I10" s="13">
        <v>326</v>
      </c>
      <c r="J10" s="13">
        <v>1296</v>
      </c>
      <c r="K10" s="13">
        <v>5119</v>
      </c>
      <c r="L10" s="13">
        <v>20221</v>
      </c>
      <c r="M10" s="13">
        <v>80893</v>
      </c>
      <c r="N10" s="1"/>
      <c r="P10" s="6">
        <v>7</v>
      </c>
      <c r="Q10" s="1">
        <v>1345</v>
      </c>
      <c r="R10" s="1">
        <v>2642</v>
      </c>
      <c r="S10" s="1">
        <v>3900</v>
      </c>
      <c r="T10" s="1">
        <v>5203</v>
      </c>
      <c r="U10" s="1">
        <v>6527</v>
      </c>
      <c r="V10" s="14">
        <v>7814</v>
      </c>
    </row>
    <row r="11" spans="1:23" x14ac:dyDescent="0.3">
      <c r="A11"/>
      <c r="B11"/>
      <c r="C11"/>
      <c r="D11" s="43" t="s">
        <v>13</v>
      </c>
      <c r="E11" s="43"/>
      <c r="F11" s="6">
        <v>8</v>
      </c>
      <c r="G11" s="13">
        <v>21</v>
      </c>
      <c r="H11" s="13">
        <v>82</v>
      </c>
      <c r="I11" s="13">
        <v>319</v>
      </c>
      <c r="J11" s="13">
        <v>1280</v>
      </c>
      <c r="K11" s="13">
        <v>5132</v>
      </c>
      <c r="L11" s="13">
        <v>20184</v>
      </c>
      <c r="M11" s="13">
        <v>80745</v>
      </c>
      <c r="N11" s="1"/>
      <c r="P11" s="6">
        <v>8</v>
      </c>
      <c r="Q11" s="1">
        <v>1331</v>
      </c>
      <c r="R11" s="1">
        <v>2674</v>
      </c>
      <c r="S11" s="1">
        <v>3867</v>
      </c>
      <c r="T11" s="1">
        <v>5198</v>
      </c>
      <c r="U11" s="1">
        <v>6517</v>
      </c>
      <c r="V11" s="14">
        <v>7805</v>
      </c>
    </row>
    <row r="12" spans="1:23" x14ac:dyDescent="0.3">
      <c r="A12" s="43" t="s">
        <v>11</v>
      </c>
      <c r="B12" s="43"/>
      <c r="D12" s="4" t="s">
        <v>9</v>
      </c>
      <c r="E12" s="28" t="s">
        <v>14</v>
      </c>
      <c r="F12" s="6">
        <v>9</v>
      </c>
      <c r="G12" s="13">
        <v>21</v>
      </c>
      <c r="H12" s="13">
        <v>85</v>
      </c>
      <c r="I12" s="13">
        <v>323</v>
      </c>
      <c r="J12" s="13">
        <v>1291</v>
      </c>
      <c r="K12" s="13">
        <v>5143</v>
      </c>
      <c r="L12" s="13">
        <v>20173</v>
      </c>
      <c r="M12" s="13">
        <v>80897</v>
      </c>
      <c r="N12" s="1"/>
      <c r="P12" s="6">
        <v>9</v>
      </c>
      <c r="Q12" s="1">
        <v>1325</v>
      </c>
      <c r="R12" s="1">
        <v>2700</v>
      </c>
      <c r="S12" s="1">
        <v>3932</v>
      </c>
      <c r="T12" s="1">
        <v>5210</v>
      </c>
      <c r="U12" s="1">
        <v>6505</v>
      </c>
      <c r="V12" s="14">
        <v>7800</v>
      </c>
    </row>
    <row r="13" spans="1:23" x14ac:dyDescent="0.3">
      <c r="A13" s="15" t="s">
        <v>10</v>
      </c>
      <c r="B13" s="21" t="s">
        <v>3</v>
      </c>
      <c r="D13" s="6">
        <v>64</v>
      </c>
      <c r="E13" s="30">
        <f>_xlfn.STDEV.S(G4:G103)</f>
        <v>0.88642967896927705</v>
      </c>
      <c r="F13" s="6">
        <v>10</v>
      </c>
      <c r="G13" s="13">
        <v>22</v>
      </c>
      <c r="H13" s="13">
        <v>81</v>
      </c>
      <c r="I13" s="13">
        <v>325</v>
      </c>
      <c r="J13" s="13">
        <v>1281</v>
      </c>
      <c r="K13" s="13">
        <v>5116</v>
      </c>
      <c r="L13" s="13">
        <v>20236</v>
      </c>
      <c r="M13" s="13">
        <v>80784</v>
      </c>
      <c r="N13" s="1"/>
      <c r="P13" s="6">
        <v>10</v>
      </c>
      <c r="Q13" s="1">
        <v>1336</v>
      </c>
      <c r="R13" s="1">
        <v>2726</v>
      </c>
      <c r="S13" s="1">
        <v>3857</v>
      </c>
      <c r="T13" s="1">
        <v>5200</v>
      </c>
      <c r="U13" s="1">
        <v>6525</v>
      </c>
      <c r="V13" s="14">
        <v>7781</v>
      </c>
    </row>
    <row r="14" spans="1:23" x14ac:dyDescent="0.3">
      <c r="A14" s="24">
        <v>250</v>
      </c>
      <c r="B14" s="7">
        <f>AVERAGE(Q4:Q23)</f>
        <v>1337.4</v>
      </c>
      <c r="D14" s="6">
        <v>128</v>
      </c>
      <c r="E14" s="30">
        <f>_xlfn.STDEV.P(H4:H103)</f>
        <v>1.9165333286953303</v>
      </c>
      <c r="F14" s="6">
        <v>11</v>
      </c>
      <c r="G14" s="13">
        <v>20</v>
      </c>
      <c r="H14" s="13">
        <v>80</v>
      </c>
      <c r="I14" s="13">
        <v>322</v>
      </c>
      <c r="J14" s="13">
        <v>1283</v>
      </c>
      <c r="K14" s="13">
        <v>5118</v>
      </c>
      <c r="L14" s="13">
        <v>20208</v>
      </c>
      <c r="M14" s="13">
        <v>80977</v>
      </c>
      <c r="N14" s="1"/>
      <c r="P14" s="6">
        <v>11</v>
      </c>
      <c r="Q14" s="1">
        <v>1334</v>
      </c>
      <c r="R14" s="1">
        <v>2675</v>
      </c>
      <c r="S14" s="1">
        <v>3861</v>
      </c>
      <c r="T14" s="1">
        <v>5205</v>
      </c>
      <c r="U14" s="1">
        <v>6511</v>
      </c>
      <c r="V14" s="14">
        <v>7778</v>
      </c>
    </row>
    <row r="15" spans="1:23" x14ac:dyDescent="0.3">
      <c r="A15" s="6">
        <v>500</v>
      </c>
      <c r="B15" s="7">
        <f>AVERAGE(R4:R23)</f>
        <v>2699.15</v>
      </c>
      <c r="C15"/>
      <c r="D15" s="6">
        <v>256</v>
      </c>
      <c r="E15" s="30">
        <f>_xlfn.STDEV.P(I4:I103)</f>
        <v>3.6821732713168225</v>
      </c>
      <c r="F15" s="6">
        <v>12</v>
      </c>
      <c r="G15" s="13">
        <v>20</v>
      </c>
      <c r="H15" s="13">
        <v>84</v>
      </c>
      <c r="I15" s="13">
        <v>324</v>
      </c>
      <c r="J15" s="13">
        <v>1275</v>
      </c>
      <c r="K15" s="13">
        <v>5143</v>
      </c>
      <c r="L15" s="13">
        <v>20214</v>
      </c>
      <c r="M15" s="13">
        <v>80717</v>
      </c>
      <c r="N15" s="1"/>
      <c r="P15" s="6">
        <v>12</v>
      </c>
      <c r="Q15" s="1">
        <v>1312</v>
      </c>
      <c r="R15" s="1">
        <v>2675</v>
      </c>
      <c r="S15" s="1">
        <v>3866</v>
      </c>
      <c r="T15" s="1">
        <v>5210</v>
      </c>
      <c r="U15" s="1">
        <v>6525</v>
      </c>
      <c r="V15" s="14">
        <v>7799</v>
      </c>
    </row>
    <row r="16" spans="1:23" x14ac:dyDescent="0.3">
      <c r="A16" s="6">
        <v>750</v>
      </c>
      <c r="B16" s="7">
        <f>AVERAGE(S4:S23)</f>
        <v>3884.6</v>
      </c>
      <c r="C16"/>
      <c r="D16" s="6">
        <v>512</v>
      </c>
      <c r="E16" s="30">
        <f>_xlfn.STDEV.P(J4:J103)</f>
        <v>8.0935221010385856</v>
      </c>
      <c r="F16" s="6">
        <v>13</v>
      </c>
      <c r="G16" s="13">
        <v>20</v>
      </c>
      <c r="H16" s="13">
        <v>79</v>
      </c>
      <c r="I16" s="13">
        <v>326</v>
      </c>
      <c r="J16" s="13">
        <v>1283</v>
      </c>
      <c r="K16" s="13">
        <v>5108</v>
      </c>
      <c r="L16" s="13">
        <v>20199</v>
      </c>
      <c r="M16" s="13">
        <v>80745</v>
      </c>
      <c r="N16" s="1"/>
      <c r="P16" s="6">
        <v>13</v>
      </c>
      <c r="Q16" s="1">
        <v>1314</v>
      </c>
      <c r="R16" s="1">
        <v>2665</v>
      </c>
      <c r="S16" s="1">
        <v>3870</v>
      </c>
      <c r="T16" s="1">
        <v>5205</v>
      </c>
      <c r="U16" s="1">
        <v>6536</v>
      </c>
      <c r="V16" s="14">
        <v>7771</v>
      </c>
    </row>
    <row r="17" spans="1:22" x14ac:dyDescent="0.3">
      <c r="A17" s="16">
        <v>1000</v>
      </c>
      <c r="B17" s="7">
        <f>AVERAGE(T4:T23)</f>
        <v>5214.8500000000004</v>
      </c>
      <c r="C17"/>
      <c r="D17" s="6">
        <v>1024</v>
      </c>
      <c r="E17" s="30">
        <f>_xlfn.STDEV.P(K4:K103)</f>
        <v>17.878129096748353</v>
      </c>
      <c r="F17" s="6">
        <v>14</v>
      </c>
      <c r="G17" s="13">
        <v>21</v>
      </c>
      <c r="H17" s="13">
        <v>80</v>
      </c>
      <c r="I17" s="13">
        <v>325</v>
      </c>
      <c r="J17" s="13">
        <v>1285</v>
      </c>
      <c r="K17" s="13">
        <v>5097</v>
      </c>
      <c r="L17" s="13">
        <v>20164</v>
      </c>
      <c r="M17" s="13">
        <v>80888</v>
      </c>
      <c r="N17" s="1"/>
      <c r="P17" s="6">
        <v>14</v>
      </c>
      <c r="Q17" s="1">
        <v>1298</v>
      </c>
      <c r="R17" s="1">
        <v>2683</v>
      </c>
      <c r="S17" s="1">
        <v>3874</v>
      </c>
      <c r="T17" s="1">
        <v>5226</v>
      </c>
      <c r="U17" s="1">
        <v>6537</v>
      </c>
      <c r="V17" s="14">
        <v>7794</v>
      </c>
    </row>
    <row r="18" spans="1:22" x14ac:dyDescent="0.3">
      <c r="A18" s="6">
        <v>1250</v>
      </c>
      <c r="B18" s="7">
        <f>AVERAGE(U4:U23)</f>
        <v>6523.3</v>
      </c>
      <c r="C18"/>
      <c r="D18" s="6">
        <v>2048</v>
      </c>
      <c r="E18" s="30">
        <f>_xlfn.STDEV.P(L4:L103)</f>
        <v>26.909438864457961</v>
      </c>
      <c r="F18" s="6">
        <v>15</v>
      </c>
      <c r="G18" s="13">
        <v>21</v>
      </c>
      <c r="H18" s="13">
        <v>80</v>
      </c>
      <c r="I18" s="13">
        <v>324</v>
      </c>
      <c r="J18" s="13">
        <v>1288</v>
      </c>
      <c r="K18" s="13">
        <v>5100</v>
      </c>
      <c r="L18" s="13">
        <v>20208</v>
      </c>
      <c r="M18" s="13">
        <v>81170</v>
      </c>
      <c r="N18" s="1"/>
      <c r="P18" s="6">
        <v>15</v>
      </c>
      <c r="Q18" s="1">
        <v>1329</v>
      </c>
      <c r="R18" s="1">
        <v>2640</v>
      </c>
      <c r="S18" s="1">
        <v>3876</v>
      </c>
      <c r="T18" s="1">
        <v>5229</v>
      </c>
      <c r="U18" s="1">
        <v>6508</v>
      </c>
      <c r="V18" s="14">
        <v>7791</v>
      </c>
    </row>
    <row r="19" spans="1:22" x14ac:dyDescent="0.3">
      <c r="A19" s="6">
        <v>1500</v>
      </c>
      <c r="B19" s="7">
        <f>AVERAGE(V4:V23)</f>
        <v>7799.55</v>
      </c>
      <c r="C19"/>
      <c r="D19" s="6">
        <v>4096</v>
      </c>
      <c r="E19" s="30">
        <f>_xlfn.STDEV.P(M4:M103)</f>
        <v>106.66347828568124</v>
      </c>
      <c r="F19" s="6">
        <v>16</v>
      </c>
      <c r="G19" s="13">
        <v>20</v>
      </c>
      <c r="H19" s="13">
        <v>79</v>
      </c>
      <c r="I19" s="13">
        <v>321</v>
      </c>
      <c r="J19" s="13">
        <v>1299</v>
      </c>
      <c r="K19" s="13">
        <v>5111</v>
      </c>
      <c r="L19" s="13">
        <v>20261</v>
      </c>
      <c r="M19" s="13">
        <v>80798</v>
      </c>
      <c r="N19" s="1"/>
      <c r="P19" s="6">
        <v>16</v>
      </c>
      <c r="Q19" s="1">
        <v>1348</v>
      </c>
      <c r="R19" s="1">
        <v>2710</v>
      </c>
      <c r="S19" s="1">
        <v>3891</v>
      </c>
      <c r="T19" s="1">
        <v>5213</v>
      </c>
      <c r="U19" s="1">
        <v>6514</v>
      </c>
      <c r="V19" s="14">
        <v>7804</v>
      </c>
    </row>
    <row r="20" spans="1:22" x14ac:dyDescent="0.3">
      <c r="A20" s="14"/>
      <c r="B20" s="7"/>
      <c r="C20"/>
      <c r="D20"/>
      <c r="E20" s="1"/>
      <c r="F20" s="6">
        <v>17</v>
      </c>
      <c r="G20" s="13">
        <v>21</v>
      </c>
      <c r="H20" s="13">
        <v>81</v>
      </c>
      <c r="I20" s="13">
        <v>324</v>
      </c>
      <c r="J20" s="13">
        <v>1287</v>
      </c>
      <c r="K20" s="13">
        <v>5115</v>
      </c>
      <c r="L20" s="13">
        <v>20185</v>
      </c>
      <c r="M20" s="13">
        <v>80742</v>
      </c>
      <c r="N20" s="1"/>
      <c r="P20" s="6">
        <v>17</v>
      </c>
      <c r="Q20" s="1">
        <v>1343</v>
      </c>
      <c r="R20" s="1">
        <v>2693</v>
      </c>
      <c r="S20" s="1">
        <v>3879</v>
      </c>
      <c r="T20" s="1">
        <v>5198</v>
      </c>
      <c r="U20" s="1">
        <v>6552</v>
      </c>
      <c r="V20" s="14">
        <v>7778</v>
      </c>
    </row>
    <row r="21" spans="1:22" x14ac:dyDescent="0.3">
      <c r="A21"/>
      <c r="B21"/>
      <c r="C21"/>
      <c r="D21"/>
      <c r="E21" s="1"/>
      <c r="F21" s="6">
        <v>18</v>
      </c>
      <c r="G21" s="13">
        <v>20</v>
      </c>
      <c r="H21" s="13">
        <v>79</v>
      </c>
      <c r="I21" s="13">
        <v>321</v>
      </c>
      <c r="J21" s="13">
        <v>1286</v>
      </c>
      <c r="K21" s="13">
        <v>5100</v>
      </c>
      <c r="L21" s="13">
        <v>20210</v>
      </c>
      <c r="M21" s="13">
        <v>80819</v>
      </c>
      <c r="N21" s="1"/>
      <c r="P21" s="6">
        <v>18</v>
      </c>
      <c r="Q21" s="1">
        <v>1349</v>
      </c>
      <c r="R21" s="1">
        <v>2693</v>
      </c>
      <c r="S21" s="1">
        <v>3859</v>
      </c>
      <c r="T21" s="1">
        <v>5207</v>
      </c>
      <c r="U21" s="1">
        <v>6511</v>
      </c>
      <c r="V21" s="14">
        <v>7785</v>
      </c>
    </row>
    <row r="22" spans="1:22" x14ac:dyDescent="0.3">
      <c r="A22"/>
      <c r="B22"/>
      <c r="C22"/>
      <c r="D22"/>
      <c r="E22" s="1"/>
      <c r="F22" s="6">
        <v>19</v>
      </c>
      <c r="G22" s="13">
        <v>24</v>
      </c>
      <c r="H22" s="13">
        <v>80</v>
      </c>
      <c r="I22" s="13">
        <v>319</v>
      </c>
      <c r="J22" s="13">
        <v>1293</v>
      </c>
      <c r="K22" s="13">
        <v>5105</v>
      </c>
      <c r="L22" s="13">
        <v>20218</v>
      </c>
      <c r="M22" s="13">
        <v>80747</v>
      </c>
      <c r="N22" s="1"/>
      <c r="P22" s="6">
        <v>19</v>
      </c>
      <c r="Q22" s="1">
        <v>1343</v>
      </c>
      <c r="R22" s="1">
        <v>2746</v>
      </c>
      <c r="S22" s="1">
        <v>3874</v>
      </c>
      <c r="T22" s="1">
        <v>5211</v>
      </c>
      <c r="U22" s="1">
        <v>6501</v>
      </c>
      <c r="V22" s="14">
        <v>7797</v>
      </c>
    </row>
    <row r="23" spans="1:22" x14ac:dyDescent="0.3">
      <c r="A23"/>
      <c r="B23"/>
      <c r="C23"/>
      <c r="D23"/>
      <c r="E23" s="1"/>
      <c r="F23" s="6">
        <v>20</v>
      </c>
      <c r="G23" s="13">
        <v>20</v>
      </c>
      <c r="H23" s="13">
        <v>80</v>
      </c>
      <c r="I23" s="13">
        <v>327</v>
      </c>
      <c r="J23" s="13">
        <v>1290</v>
      </c>
      <c r="K23" s="13">
        <v>5122</v>
      </c>
      <c r="L23" s="13">
        <v>20217</v>
      </c>
      <c r="M23" s="13">
        <v>80730</v>
      </c>
      <c r="N23" s="1"/>
      <c r="P23" s="6">
        <v>20</v>
      </c>
      <c r="Q23" s="1">
        <v>1330</v>
      </c>
      <c r="R23" s="1">
        <v>2750</v>
      </c>
      <c r="S23" s="1">
        <v>3858</v>
      </c>
      <c r="T23" s="1">
        <v>5226</v>
      </c>
      <c r="U23" s="1">
        <v>6518</v>
      </c>
      <c r="V23" s="14">
        <v>7789</v>
      </c>
    </row>
    <row r="24" spans="1:22" x14ac:dyDescent="0.3">
      <c r="A24"/>
      <c r="B24"/>
      <c r="C24"/>
      <c r="D24"/>
      <c r="E24" s="1"/>
      <c r="F24" s="6">
        <v>21</v>
      </c>
      <c r="G24" s="13">
        <v>20</v>
      </c>
      <c r="H24" s="13">
        <v>80</v>
      </c>
      <c r="I24" s="13">
        <v>320</v>
      </c>
      <c r="J24" s="13">
        <v>1287</v>
      </c>
      <c r="K24" s="13">
        <v>5128</v>
      </c>
      <c r="L24" s="1">
        <v>20179</v>
      </c>
      <c r="M24" s="1">
        <v>80865</v>
      </c>
      <c r="N24" s="1"/>
    </row>
    <row r="25" spans="1:22" x14ac:dyDescent="0.3">
      <c r="A25"/>
      <c r="B25"/>
      <c r="C25"/>
      <c r="D25"/>
      <c r="E25" s="1"/>
      <c r="F25" s="6">
        <v>22</v>
      </c>
      <c r="G25" s="13">
        <v>22</v>
      </c>
      <c r="H25" s="13">
        <v>81</v>
      </c>
      <c r="I25" s="13">
        <v>319</v>
      </c>
      <c r="J25" s="13">
        <v>1279</v>
      </c>
      <c r="K25" s="13">
        <v>5124</v>
      </c>
      <c r="L25" s="1">
        <v>20157</v>
      </c>
      <c r="M25" s="1">
        <v>80735</v>
      </c>
      <c r="N25" s="1"/>
    </row>
    <row r="26" spans="1:22" x14ac:dyDescent="0.3">
      <c r="E26" s="1"/>
      <c r="F26" s="6">
        <v>23</v>
      </c>
      <c r="G26" s="13">
        <v>20</v>
      </c>
      <c r="H26" s="13">
        <v>81</v>
      </c>
      <c r="I26" s="13">
        <v>325</v>
      </c>
      <c r="J26" s="13">
        <v>1283</v>
      </c>
      <c r="K26" s="13">
        <v>5109</v>
      </c>
      <c r="L26" s="1">
        <v>20227</v>
      </c>
      <c r="M26" s="1">
        <v>80836</v>
      </c>
      <c r="N26" s="1"/>
    </row>
    <row r="27" spans="1:22" x14ac:dyDescent="0.3">
      <c r="E27" s="1"/>
      <c r="F27" s="6">
        <v>24</v>
      </c>
      <c r="G27" s="13">
        <v>21</v>
      </c>
      <c r="H27" s="13">
        <v>80</v>
      </c>
      <c r="I27" s="13">
        <v>321</v>
      </c>
      <c r="J27" s="13">
        <v>1291</v>
      </c>
      <c r="K27" s="13">
        <v>5121</v>
      </c>
      <c r="L27" s="1">
        <v>20201</v>
      </c>
      <c r="M27" s="1">
        <v>80756</v>
      </c>
      <c r="N27" s="1"/>
    </row>
    <row r="28" spans="1:22" x14ac:dyDescent="0.3">
      <c r="E28" s="1"/>
      <c r="F28" s="6">
        <v>25</v>
      </c>
      <c r="G28" s="13">
        <v>22</v>
      </c>
      <c r="H28" s="13">
        <v>83</v>
      </c>
      <c r="I28" s="13">
        <v>323</v>
      </c>
      <c r="J28" s="13">
        <v>1289</v>
      </c>
      <c r="K28" s="13">
        <v>5121</v>
      </c>
      <c r="L28" s="1">
        <v>20171</v>
      </c>
      <c r="M28" s="1">
        <v>80767</v>
      </c>
      <c r="N28" s="1"/>
    </row>
    <row r="29" spans="1:22" x14ac:dyDescent="0.3">
      <c r="E29" s="1"/>
      <c r="F29" s="6">
        <v>26</v>
      </c>
      <c r="G29" s="13">
        <v>20</v>
      </c>
      <c r="H29" s="13">
        <v>79</v>
      </c>
      <c r="I29" s="13">
        <v>323</v>
      </c>
      <c r="J29" s="13">
        <v>1285</v>
      </c>
      <c r="K29" s="13">
        <v>5110</v>
      </c>
      <c r="L29" s="1">
        <v>20162</v>
      </c>
      <c r="M29" s="1">
        <v>80844</v>
      </c>
      <c r="N29" s="1"/>
    </row>
    <row r="30" spans="1:22" x14ac:dyDescent="0.3">
      <c r="E30" s="1"/>
      <c r="F30" s="6">
        <v>27</v>
      </c>
      <c r="G30" s="13">
        <v>23</v>
      </c>
      <c r="H30" s="13">
        <v>81</v>
      </c>
      <c r="I30" s="13">
        <v>321</v>
      </c>
      <c r="J30" s="13">
        <v>1306</v>
      </c>
      <c r="K30" s="13">
        <v>5109</v>
      </c>
      <c r="L30" s="1">
        <v>20165</v>
      </c>
      <c r="M30" s="1">
        <v>80907</v>
      </c>
      <c r="N30" s="1"/>
    </row>
    <row r="31" spans="1:22" x14ac:dyDescent="0.3">
      <c r="E31" s="1"/>
      <c r="F31" s="6">
        <v>28</v>
      </c>
      <c r="G31" s="13">
        <v>20</v>
      </c>
      <c r="H31" s="13">
        <v>80</v>
      </c>
      <c r="I31" s="13">
        <v>321</v>
      </c>
      <c r="J31" s="13">
        <v>1287</v>
      </c>
      <c r="K31" s="13">
        <v>5111</v>
      </c>
      <c r="L31" s="1">
        <v>20179</v>
      </c>
      <c r="M31" s="1">
        <v>80920</v>
      </c>
      <c r="N31" s="1"/>
    </row>
    <row r="32" spans="1:22" x14ac:dyDescent="0.3">
      <c r="E32" s="1"/>
      <c r="F32" s="6">
        <v>29</v>
      </c>
      <c r="G32" s="13">
        <v>21</v>
      </c>
      <c r="H32" s="13">
        <v>80</v>
      </c>
      <c r="I32" s="13">
        <v>328</v>
      </c>
      <c r="J32" s="13">
        <v>1296</v>
      </c>
      <c r="K32" s="13">
        <v>5112</v>
      </c>
      <c r="L32" s="1">
        <v>20212</v>
      </c>
      <c r="M32" s="1">
        <v>80839</v>
      </c>
      <c r="N32" s="1"/>
    </row>
    <row r="33" spans="5:14" x14ac:dyDescent="0.3">
      <c r="E33" s="1"/>
      <c r="F33" s="6">
        <v>30</v>
      </c>
      <c r="G33" s="13">
        <v>20</v>
      </c>
      <c r="H33" s="13">
        <v>79</v>
      </c>
      <c r="I33" s="13">
        <v>321</v>
      </c>
      <c r="J33" s="13">
        <v>1280</v>
      </c>
      <c r="K33" s="13">
        <v>5105</v>
      </c>
      <c r="L33" s="1">
        <v>20231</v>
      </c>
      <c r="M33" s="1">
        <v>80744</v>
      </c>
      <c r="N33" s="1"/>
    </row>
    <row r="34" spans="5:14" x14ac:dyDescent="0.3">
      <c r="E34" s="1"/>
      <c r="F34" s="6">
        <v>31</v>
      </c>
      <c r="G34" s="13">
        <v>20</v>
      </c>
      <c r="H34" s="13">
        <v>78</v>
      </c>
      <c r="I34" s="13">
        <v>320</v>
      </c>
      <c r="J34" s="13">
        <v>1281</v>
      </c>
      <c r="K34" s="13">
        <v>5101</v>
      </c>
      <c r="L34" s="1">
        <v>20195</v>
      </c>
      <c r="M34" s="1">
        <v>80825</v>
      </c>
      <c r="N34" s="1"/>
    </row>
    <row r="35" spans="5:14" x14ac:dyDescent="0.3">
      <c r="E35" s="1"/>
      <c r="F35" s="6">
        <v>32</v>
      </c>
      <c r="G35" s="13">
        <v>21</v>
      </c>
      <c r="H35" s="13">
        <v>81</v>
      </c>
      <c r="I35" s="13">
        <v>325</v>
      </c>
      <c r="J35" s="13">
        <v>1284</v>
      </c>
      <c r="K35" s="13">
        <v>5110</v>
      </c>
      <c r="L35" s="1">
        <v>20215</v>
      </c>
      <c r="M35" s="1">
        <v>80664</v>
      </c>
      <c r="N35" s="1"/>
    </row>
    <row r="36" spans="5:14" x14ac:dyDescent="0.3">
      <c r="E36" s="1"/>
      <c r="F36" s="6">
        <v>33</v>
      </c>
      <c r="G36" s="13">
        <v>21</v>
      </c>
      <c r="H36" s="13">
        <v>80</v>
      </c>
      <c r="I36" s="13">
        <v>323</v>
      </c>
      <c r="J36" s="13">
        <v>1288</v>
      </c>
      <c r="K36" s="13">
        <v>5131</v>
      </c>
      <c r="L36" s="1">
        <v>20174</v>
      </c>
      <c r="M36" s="1">
        <v>80643</v>
      </c>
      <c r="N36" s="1"/>
    </row>
    <row r="37" spans="5:14" x14ac:dyDescent="0.3">
      <c r="E37" s="1"/>
      <c r="F37" s="6">
        <v>34</v>
      </c>
      <c r="G37" s="13">
        <v>21</v>
      </c>
      <c r="H37" s="13">
        <v>81</v>
      </c>
      <c r="I37" s="13">
        <v>320</v>
      </c>
      <c r="J37" s="13">
        <v>1285</v>
      </c>
      <c r="K37" s="13">
        <v>5124</v>
      </c>
      <c r="L37" s="1">
        <v>20231</v>
      </c>
      <c r="M37" s="1">
        <v>80855</v>
      </c>
      <c r="N37" s="1"/>
    </row>
    <row r="38" spans="5:14" x14ac:dyDescent="0.3">
      <c r="E38" s="1"/>
      <c r="F38" s="6">
        <v>35</v>
      </c>
      <c r="G38" s="13">
        <v>20</v>
      </c>
      <c r="H38" s="13">
        <v>81</v>
      </c>
      <c r="I38" s="13">
        <v>321</v>
      </c>
      <c r="J38" s="13">
        <v>1275</v>
      </c>
      <c r="K38" s="13">
        <v>5111</v>
      </c>
      <c r="L38" s="1">
        <v>20243</v>
      </c>
      <c r="M38" s="1">
        <v>80620</v>
      </c>
      <c r="N38" s="1"/>
    </row>
    <row r="39" spans="5:14" x14ac:dyDescent="0.3">
      <c r="F39" s="6">
        <v>36</v>
      </c>
      <c r="G39" s="13">
        <v>20</v>
      </c>
      <c r="H39" s="14">
        <v>81</v>
      </c>
      <c r="I39" s="13">
        <v>322</v>
      </c>
      <c r="J39" s="14">
        <v>1282</v>
      </c>
      <c r="K39" s="14">
        <v>5109</v>
      </c>
      <c r="L39" s="1">
        <v>20199</v>
      </c>
      <c r="M39" s="1">
        <v>80691</v>
      </c>
    </row>
    <row r="40" spans="5:14" x14ac:dyDescent="0.3">
      <c r="F40" s="6">
        <v>37</v>
      </c>
      <c r="G40" s="13">
        <v>21</v>
      </c>
      <c r="H40" s="14">
        <v>82</v>
      </c>
      <c r="I40" s="13">
        <v>322</v>
      </c>
      <c r="J40" s="14">
        <v>1283</v>
      </c>
      <c r="K40" s="14">
        <v>5112</v>
      </c>
      <c r="L40" s="1">
        <v>20232</v>
      </c>
      <c r="M40" s="1">
        <v>80861</v>
      </c>
    </row>
    <row r="41" spans="5:14" x14ac:dyDescent="0.3">
      <c r="F41" s="6">
        <v>38</v>
      </c>
      <c r="G41" s="13">
        <v>20</v>
      </c>
      <c r="H41" s="14">
        <v>79</v>
      </c>
      <c r="I41" s="13">
        <v>323</v>
      </c>
      <c r="J41" s="14">
        <v>1299</v>
      </c>
      <c r="K41" s="14">
        <v>5123</v>
      </c>
      <c r="L41" s="1">
        <v>20182</v>
      </c>
      <c r="M41" s="1">
        <v>80766</v>
      </c>
    </row>
    <row r="42" spans="5:14" x14ac:dyDescent="0.3">
      <c r="F42" s="6">
        <v>39</v>
      </c>
      <c r="G42" s="13">
        <v>20</v>
      </c>
      <c r="H42" s="14">
        <v>80</v>
      </c>
      <c r="I42" s="13">
        <v>325</v>
      </c>
      <c r="J42" s="14">
        <v>1282</v>
      </c>
      <c r="K42" s="14">
        <v>5115</v>
      </c>
      <c r="L42" s="1">
        <v>20205</v>
      </c>
      <c r="M42" s="1">
        <v>80886</v>
      </c>
    </row>
    <row r="43" spans="5:14" x14ac:dyDescent="0.3">
      <c r="F43" s="6">
        <v>40</v>
      </c>
      <c r="G43" s="13">
        <v>20</v>
      </c>
      <c r="H43" s="14">
        <v>82</v>
      </c>
      <c r="I43" s="13">
        <v>322</v>
      </c>
      <c r="J43" s="14">
        <v>1286</v>
      </c>
      <c r="K43" s="14">
        <v>5119</v>
      </c>
      <c r="L43" s="1">
        <v>20192</v>
      </c>
      <c r="M43" s="1">
        <v>80879</v>
      </c>
    </row>
    <row r="44" spans="5:14" x14ac:dyDescent="0.3">
      <c r="F44" s="6">
        <v>41</v>
      </c>
      <c r="G44" s="13">
        <v>20</v>
      </c>
      <c r="H44" s="14">
        <v>79</v>
      </c>
      <c r="I44" s="13">
        <v>321</v>
      </c>
      <c r="J44" s="14">
        <v>1291</v>
      </c>
      <c r="K44" s="14">
        <v>5143</v>
      </c>
      <c r="L44" s="1">
        <v>20161</v>
      </c>
      <c r="M44" s="1">
        <v>80627</v>
      </c>
    </row>
    <row r="45" spans="5:14" x14ac:dyDescent="0.3">
      <c r="F45" s="6">
        <v>42</v>
      </c>
      <c r="G45" s="13">
        <v>20</v>
      </c>
      <c r="H45" s="14">
        <v>82</v>
      </c>
      <c r="I45" s="13">
        <v>325</v>
      </c>
      <c r="J45" s="14">
        <v>1292</v>
      </c>
      <c r="K45" s="14">
        <v>5091</v>
      </c>
      <c r="L45" s="1">
        <v>20212</v>
      </c>
      <c r="M45" s="1">
        <v>81188</v>
      </c>
    </row>
    <row r="46" spans="5:14" x14ac:dyDescent="0.3">
      <c r="F46" s="6">
        <v>43</v>
      </c>
      <c r="G46" s="13">
        <v>21</v>
      </c>
      <c r="H46" s="14">
        <v>79</v>
      </c>
      <c r="I46" s="13">
        <v>320</v>
      </c>
      <c r="J46" s="14">
        <v>1295</v>
      </c>
      <c r="K46" s="14">
        <v>5114</v>
      </c>
      <c r="L46" s="1">
        <v>20186</v>
      </c>
      <c r="M46" s="1">
        <v>80892</v>
      </c>
    </row>
    <row r="47" spans="5:14" x14ac:dyDescent="0.3">
      <c r="F47" s="6">
        <v>44</v>
      </c>
      <c r="G47" s="13">
        <v>21</v>
      </c>
      <c r="H47" s="14">
        <v>80</v>
      </c>
      <c r="I47" s="13">
        <v>322</v>
      </c>
      <c r="J47" s="14">
        <v>1284</v>
      </c>
      <c r="K47" s="14">
        <v>5119</v>
      </c>
      <c r="L47" s="1">
        <v>20236</v>
      </c>
      <c r="M47" s="1">
        <v>80883</v>
      </c>
    </row>
    <row r="48" spans="5:14" x14ac:dyDescent="0.3">
      <c r="F48" s="6">
        <v>45</v>
      </c>
      <c r="G48" s="13">
        <v>20</v>
      </c>
      <c r="H48" s="14">
        <v>81</v>
      </c>
      <c r="I48" s="13">
        <v>323</v>
      </c>
      <c r="J48" s="14">
        <v>1288</v>
      </c>
      <c r="K48" s="14">
        <v>5113</v>
      </c>
      <c r="L48" s="1">
        <v>20207</v>
      </c>
      <c r="M48" s="1">
        <v>80638</v>
      </c>
    </row>
    <row r="49" spans="6:13" x14ac:dyDescent="0.3">
      <c r="F49" s="6">
        <v>46</v>
      </c>
      <c r="G49" s="13">
        <v>20</v>
      </c>
      <c r="H49" s="14">
        <v>79</v>
      </c>
      <c r="I49" s="13">
        <v>323</v>
      </c>
      <c r="J49" s="14">
        <v>1297</v>
      </c>
      <c r="K49" s="14">
        <v>5114</v>
      </c>
      <c r="L49" s="1">
        <v>20238</v>
      </c>
      <c r="M49" s="1">
        <v>80684</v>
      </c>
    </row>
    <row r="50" spans="6:13" x14ac:dyDescent="0.3">
      <c r="F50" s="6">
        <v>47</v>
      </c>
      <c r="G50" s="13">
        <v>20</v>
      </c>
      <c r="H50" s="14">
        <v>80</v>
      </c>
      <c r="I50" s="13">
        <v>322</v>
      </c>
      <c r="J50" s="14">
        <v>1286</v>
      </c>
      <c r="K50" s="14">
        <v>5141</v>
      </c>
      <c r="L50" s="1">
        <v>20241</v>
      </c>
      <c r="M50" s="1">
        <v>80887</v>
      </c>
    </row>
    <row r="51" spans="6:13" x14ac:dyDescent="0.3">
      <c r="F51" s="6">
        <v>48</v>
      </c>
      <c r="G51" s="13">
        <v>20</v>
      </c>
      <c r="H51" s="14">
        <v>79</v>
      </c>
      <c r="I51" s="13">
        <v>323</v>
      </c>
      <c r="J51" s="14">
        <v>1281</v>
      </c>
      <c r="K51" s="14">
        <v>5218</v>
      </c>
      <c r="L51" s="1">
        <v>20176</v>
      </c>
      <c r="M51" s="1">
        <v>80700</v>
      </c>
    </row>
    <row r="52" spans="6:13" x14ac:dyDescent="0.3">
      <c r="F52" s="6">
        <v>49</v>
      </c>
      <c r="G52" s="13">
        <v>19</v>
      </c>
      <c r="H52" s="14">
        <v>81</v>
      </c>
      <c r="I52" s="13">
        <v>322</v>
      </c>
      <c r="J52" s="14">
        <v>1291</v>
      </c>
      <c r="K52" s="14">
        <v>5104</v>
      </c>
      <c r="L52" s="1">
        <v>20233</v>
      </c>
      <c r="M52" s="1">
        <v>80673</v>
      </c>
    </row>
    <row r="53" spans="6:13" x14ac:dyDescent="0.3">
      <c r="F53" s="6">
        <v>50</v>
      </c>
      <c r="G53" s="13">
        <v>20</v>
      </c>
      <c r="H53" s="14">
        <v>82</v>
      </c>
      <c r="I53" s="13">
        <v>319</v>
      </c>
      <c r="J53" s="14">
        <v>1290</v>
      </c>
      <c r="K53" s="14">
        <v>5143</v>
      </c>
      <c r="L53" s="1">
        <v>20232</v>
      </c>
      <c r="M53" s="1">
        <v>80685</v>
      </c>
    </row>
    <row r="54" spans="6:13" x14ac:dyDescent="0.3">
      <c r="F54" s="6">
        <v>51</v>
      </c>
      <c r="G54" s="13">
        <v>20</v>
      </c>
      <c r="H54" s="14">
        <v>80</v>
      </c>
      <c r="I54" s="13">
        <v>322</v>
      </c>
      <c r="J54" s="14">
        <v>1285</v>
      </c>
      <c r="K54" s="1">
        <v>5140</v>
      </c>
      <c r="L54" s="1">
        <v>20168</v>
      </c>
      <c r="M54" s="1">
        <v>80767</v>
      </c>
    </row>
    <row r="55" spans="6:13" x14ac:dyDescent="0.3">
      <c r="F55" s="6">
        <v>52</v>
      </c>
      <c r="G55" s="13">
        <v>21</v>
      </c>
      <c r="H55" s="14">
        <v>81</v>
      </c>
      <c r="I55" s="13">
        <v>322</v>
      </c>
      <c r="J55" s="14">
        <v>1282</v>
      </c>
      <c r="K55" s="1">
        <v>5115</v>
      </c>
      <c r="L55" s="1">
        <v>20157</v>
      </c>
      <c r="M55" s="1">
        <v>80639</v>
      </c>
    </row>
    <row r="56" spans="6:13" x14ac:dyDescent="0.3">
      <c r="F56" s="6">
        <v>53</v>
      </c>
      <c r="G56" s="13">
        <v>20</v>
      </c>
      <c r="H56" s="14">
        <v>80</v>
      </c>
      <c r="I56" s="13">
        <v>319</v>
      </c>
      <c r="J56" s="14">
        <v>1295</v>
      </c>
      <c r="K56" s="1">
        <v>5117</v>
      </c>
      <c r="L56" s="1">
        <v>20194</v>
      </c>
      <c r="M56" s="1">
        <v>80766</v>
      </c>
    </row>
    <row r="57" spans="6:13" x14ac:dyDescent="0.3">
      <c r="F57" s="6">
        <v>54</v>
      </c>
      <c r="G57" s="13">
        <v>20</v>
      </c>
      <c r="H57" s="14">
        <v>80</v>
      </c>
      <c r="I57" s="13">
        <v>321</v>
      </c>
      <c r="J57" s="14">
        <v>1290</v>
      </c>
      <c r="K57" s="1">
        <v>5106</v>
      </c>
      <c r="L57" s="1">
        <v>20178</v>
      </c>
      <c r="M57" s="1">
        <v>80810</v>
      </c>
    </row>
    <row r="58" spans="6:13" x14ac:dyDescent="0.3">
      <c r="F58" s="6">
        <v>55</v>
      </c>
      <c r="G58" s="13">
        <v>20</v>
      </c>
      <c r="H58" s="14">
        <v>79</v>
      </c>
      <c r="I58" s="13">
        <v>327</v>
      </c>
      <c r="J58" s="14">
        <v>1281</v>
      </c>
      <c r="K58" s="1">
        <v>5132</v>
      </c>
      <c r="L58" s="1">
        <v>20185</v>
      </c>
      <c r="M58" s="1">
        <v>80936</v>
      </c>
    </row>
    <row r="59" spans="6:13" x14ac:dyDescent="0.3">
      <c r="F59" s="6">
        <v>56</v>
      </c>
      <c r="G59" s="13">
        <v>19</v>
      </c>
      <c r="H59" s="14">
        <v>80</v>
      </c>
      <c r="I59" s="13">
        <v>321</v>
      </c>
      <c r="J59" s="14">
        <v>1288</v>
      </c>
      <c r="K59" s="1">
        <v>5104</v>
      </c>
      <c r="L59" s="1">
        <v>20171</v>
      </c>
      <c r="M59" s="1">
        <v>80938</v>
      </c>
    </row>
    <row r="60" spans="6:13" x14ac:dyDescent="0.3">
      <c r="F60" s="6">
        <v>57</v>
      </c>
      <c r="G60" s="13">
        <v>20</v>
      </c>
      <c r="H60" s="14">
        <v>83</v>
      </c>
      <c r="I60" s="13">
        <v>321</v>
      </c>
      <c r="J60" s="14">
        <v>1322</v>
      </c>
      <c r="K60" s="1">
        <v>5140</v>
      </c>
      <c r="L60" s="1">
        <v>20197</v>
      </c>
      <c r="M60" s="1">
        <v>80897</v>
      </c>
    </row>
    <row r="61" spans="6:13" x14ac:dyDescent="0.3">
      <c r="F61" s="6">
        <v>58</v>
      </c>
      <c r="G61" s="13">
        <v>20</v>
      </c>
      <c r="H61" s="14">
        <v>81</v>
      </c>
      <c r="I61" s="13">
        <v>327</v>
      </c>
      <c r="J61" s="14">
        <v>1312</v>
      </c>
      <c r="K61" s="1">
        <v>5100</v>
      </c>
      <c r="L61" s="1">
        <v>20243</v>
      </c>
      <c r="M61" s="1">
        <v>80807</v>
      </c>
    </row>
    <row r="62" spans="6:13" x14ac:dyDescent="0.3">
      <c r="F62" s="6">
        <v>59</v>
      </c>
      <c r="G62" s="13">
        <v>20</v>
      </c>
      <c r="H62" s="14">
        <v>81</v>
      </c>
      <c r="I62" s="13">
        <v>316</v>
      </c>
      <c r="J62" s="14">
        <v>1285</v>
      </c>
      <c r="K62" s="1">
        <v>5129</v>
      </c>
      <c r="L62" s="1">
        <v>20189</v>
      </c>
      <c r="M62" s="1">
        <v>80627</v>
      </c>
    </row>
    <row r="63" spans="6:13" x14ac:dyDescent="0.3">
      <c r="F63" s="6">
        <v>60</v>
      </c>
      <c r="G63" s="13">
        <v>20</v>
      </c>
      <c r="H63" s="14">
        <v>80</v>
      </c>
      <c r="I63" s="13">
        <v>322</v>
      </c>
      <c r="J63" s="14">
        <v>1286</v>
      </c>
      <c r="K63" s="1">
        <v>5124</v>
      </c>
      <c r="L63" s="1">
        <v>20177</v>
      </c>
      <c r="M63" s="1">
        <v>80703</v>
      </c>
    </row>
    <row r="64" spans="6:13" x14ac:dyDescent="0.3">
      <c r="F64" s="6">
        <v>61</v>
      </c>
      <c r="G64" s="13">
        <v>20</v>
      </c>
      <c r="H64" s="14">
        <v>79</v>
      </c>
      <c r="I64" s="13">
        <v>327</v>
      </c>
      <c r="J64" s="14">
        <v>1295</v>
      </c>
      <c r="K64" s="1">
        <v>5135</v>
      </c>
      <c r="L64" s="1">
        <v>20185</v>
      </c>
      <c r="M64" s="1">
        <v>80712</v>
      </c>
    </row>
    <row r="65" spans="6:13" x14ac:dyDescent="0.3">
      <c r="F65" s="6">
        <v>62</v>
      </c>
      <c r="G65" s="13">
        <v>20</v>
      </c>
      <c r="H65" s="14">
        <v>83</v>
      </c>
      <c r="I65" s="13">
        <v>319</v>
      </c>
      <c r="J65" s="14">
        <v>1306</v>
      </c>
      <c r="K65" s="1">
        <v>5108</v>
      </c>
      <c r="L65" s="1">
        <v>20187</v>
      </c>
      <c r="M65" s="1">
        <v>80753</v>
      </c>
    </row>
    <row r="66" spans="6:13" x14ac:dyDescent="0.3">
      <c r="F66" s="6">
        <v>63</v>
      </c>
      <c r="G66" s="13">
        <v>20</v>
      </c>
      <c r="H66" s="14">
        <v>81</v>
      </c>
      <c r="I66" s="13">
        <v>323</v>
      </c>
      <c r="J66" s="14">
        <v>1285</v>
      </c>
      <c r="K66" s="1">
        <v>5103</v>
      </c>
      <c r="L66" s="1">
        <v>20192</v>
      </c>
      <c r="M66" s="1">
        <v>80774</v>
      </c>
    </row>
    <row r="67" spans="6:13" x14ac:dyDescent="0.3">
      <c r="F67" s="6">
        <v>64</v>
      </c>
      <c r="G67" s="13">
        <v>20</v>
      </c>
      <c r="H67" s="14">
        <v>81</v>
      </c>
      <c r="I67" s="13">
        <v>324</v>
      </c>
      <c r="J67" s="14">
        <v>1289</v>
      </c>
      <c r="K67" s="1">
        <v>5136</v>
      </c>
      <c r="L67" s="1">
        <v>20176</v>
      </c>
      <c r="M67" s="1">
        <v>80865</v>
      </c>
    </row>
    <row r="68" spans="6:13" x14ac:dyDescent="0.3">
      <c r="F68" s="6">
        <v>65</v>
      </c>
      <c r="G68" s="13">
        <v>20</v>
      </c>
      <c r="H68" s="14">
        <v>79</v>
      </c>
      <c r="I68" s="13">
        <v>322</v>
      </c>
      <c r="J68" s="14">
        <v>1288</v>
      </c>
      <c r="K68" s="1">
        <v>5128</v>
      </c>
      <c r="L68" s="1">
        <v>20203</v>
      </c>
      <c r="M68" s="1">
        <v>80912</v>
      </c>
    </row>
    <row r="69" spans="6:13" x14ac:dyDescent="0.3">
      <c r="F69" s="6">
        <v>66</v>
      </c>
      <c r="G69" s="13">
        <v>20</v>
      </c>
      <c r="H69" s="14">
        <v>79</v>
      </c>
      <c r="I69" s="13">
        <v>322</v>
      </c>
      <c r="J69" s="14">
        <v>1286</v>
      </c>
      <c r="K69" s="1">
        <v>5125</v>
      </c>
      <c r="L69" s="1">
        <v>20165</v>
      </c>
      <c r="M69" s="1">
        <v>80725</v>
      </c>
    </row>
    <row r="70" spans="6:13" x14ac:dyDescent="0.3">
      <c r="F70" s="6">
        <v>67</v>
      </c>
      <c r="G70" s="13">
        <v>20</v>
      </c>
      <c r="H70" s="14">
        <v>79</v>
      </c>
      <c r="I70" s="13">
        <v>324</v>
      </c>
      <c r="J70" s="14">
        <v>1292</v>
      </c>
      <c r="K70" s="1">
        <v>5142</v>
      </c>
      <c r="L70" s="1">
        <v>20183</v>
      </c>
      <c r="M70" s="1">
        <v>80774</v>
      </c>
    </row>
    <row r="71" spans="6:13" x14ac:dyDescent="0.3">
      <c r="F71" s="6">
        <v>68</v>
      </c>
      <c r="G71" s="13">
        <v>20</v>
      </c>
      <c r="H71" s="14">
        <v>79</v>
      </c>
      <c r="I71" s="13">
        <v>323</v>
      </c>
      <c r="J71" s="14">
        <v>1285</v>
      </c>
      <c r="K71" s="1">
        <v>5112</v>
      </c>
      <c r="L71" s="1">
        <v>20185</v>
      </c>
      <c r="M71" s="1">
        <v>80681</v>
      </c>
    </row>
    <row r="72" spans="6:13" x14ac:dyDescent="0.3">
      <c r="F72" s="6">
        <v>69</v>
      </c>
      <c r="G72" s="13">
        <v>20</v>
      </c>
      <c r="H72" s="14">
        <v>81</v>
      </c>
      <c r="I72" s="13">
        <v>322</v>
      </c>
      <c r="J72" s="14">
        <v>1285</v>
      </c>
      <c r="K72" s="1">
        <v>5114</v>
      </c>
      <c r="L72" s="1">
        <v>20202</v>
      </c>
      <c r="M72" s="1">
        <v>80746</v>
      </c>
    </row>
    <row r="73" spans="6:13" x14ac:dyDescent="0.3">
      <c r="F73" s="6">
        <v>70</v>
      </c>
      <c r="G73" s="13">
        <v>20</v>
      </c>
      <c r="H73" s="14">
        <v>79</v>
      </c>
      <c r="I73" s="13">
        <v>321</v>
      </c>
      <c r="J73" s="14">
        <v>1284</v>
      </c>
      <c r="K73" s="1">
        <v>5101</v>
      </c>
      <c r="L73" s="1">
        <v>20221</v>
      </c>
      <c r="M73" s="1">
        <v>80660</v>
      </c>
    </row>
    <row r="74" spans="6:13" x14ac:dyDescent="0.3">
      <c r="F74" s="6">
        <v>71</v>
      </c>
      <c r="G74" s="13">
        <v>20</v>
      </c>
      <c r="H74" s="14">
        <v>80</v>
      </c>
      <c r="I74" s="13">
        <v>320</v>
      </c>
      <c r="J74" s="14">
        <v>1293</v>
      </c>
      <c r="K74" s="1">
        <v>5104</v>
      </c>
      <c r="L74" s="1">
        <v>20155</v>
      </c>
      <c r="M74" s="1">
        <v>80950</v>
      </c>
    </row>
    <row r="75" spans="6:13" x14ac:dyDescent="0.3">
      <c r="F75" s="6">
        <v>72</v>
      </c>
      <c r="G75" s="13">
        <v>20</v>
      </c>
      <c r="H75" s="14">
        <v>82</v>
      </c>
      <c r="I75" s="13">
        <v>322</v>
      </c>
      <c r="J75" s="14">
        <v>1304</v>
      </c>
      <c r="K75" s="1">
        <v>5126</v>
      </c>
      <c r="L75" s="1">
        <v>20241</v>
      </c>
      <c r="M75" s="1">
        <v>80844</v>
      </c>
    </row>
    <row r="76" spans="6:13" x14ac:dyDescent="0.3">
      <c r="F76" s="6">
        <v>73</v>
      </c>
      <c r="G76" s="13">
        <v>20</v>
      </c>
      <c r="H76" s="14">
        <v>79</v>
      </c>
      <c r="I76" s="13">
        <v>322</v>
      </c>
      <c r="J76" s="14">
        <v>1293</v>
      </c>
      <c r="K76" s="1">
        <v>5121</v>
      </c>
      <c r="L76" s="1">
        <v>20156</v>
      </c>
      <c r="M76" s="1">
        <v>80902</v>
      </c>
    </row>
    <row r="77" spans="6:13" x14ac:dyDescent="0.3">
      <c r="F77" s="6">
        <v>74</v>
      </c>
      <c r="G77" s="13">
        <v>20</v>
      </c>
      <c r="H77" s="14">
        <v>81</v>
      </c>
      <c r="I77" s="13">
        <v>325</v>
      </c>
      <c r="J77" s="14">
        <v>1286</v>
      </c>
      <c r="K77" s="1">
        <v>5127</v>
      </c>
      <c r="L77" s="1">
        <v>20155</v>
      </c>
      <c r="M77" s="1">
        <v>80838</v>
      </c>
    </row>
    <row r="78" spans="6:13" x14ac:dyDescent="0.3">
      <c r="F78" s="6">
        <v>75</v>
      </c>
      <c r="G78" s="13">
        <v>20</v>
      </c>
      <c r="H78" s="14">
        <v>81</v>
      </c>
      <c r="I78" s="13">
        <v>323</v>
      </c>
      <c r="J78" s="14">
        <v>1288</v>
      </c>
      <c r="K78" s="1">
        <v>5116</v>
      </c>
      <c r="L78" s="1">
        <v>20167</v>
      </c>
      <c r="M78" s="1">
        <v>80765</v>
      </c>
    </row>
    <row r="79" spans="6:13" x14ac:dyDescent="0.3">
      <c r="F79" s="6">
        <v>76</v>
      </c>
      <c r="G79" s="13">
        <v>20</v>
      </c>
      <c r="H79" s="14">
        <v>80</v>
      </c>
      <c r="I79" s="13">
        <v>319</v>
      </c>
      <c r="J79" s="14">
        <v>1287</v>
      </c>
      <c r="K79" s="1">
        <v>5118</v>
      </c>
      <c r="L79" s="1">
        <v>20212</v>
      </c>
      <c r="M79" s="1">
        <v>80945</v>
      </c>
    </row>
    <row r="80" spans="6:13" x14ac:dyDescent="0.3">
      <c r="F80" s="6">
        <v>77</v>
      </c>
      <c r="G80" s="13">
        <v>20</v>
      </c>
      <c r="H80" s="14">
        <v>81</v>
      </c>
      <c r="I80" s="13">
        <v>329</v>
      </c>
      <c r="J80" s="14">
        <v>1297</v>
      </c>
      <c r="K80" s="1">
        <v>5109</v>
      </c>
      <c r="L80" s="1">
        <v>20192</v>
      </c>
      <c r="M80" s="1">
        <v>80835</v>
      </c>
    </row>
    <row r="81" spans="6:13" x14ac:dyDescent="0.3">
      <c r="F81" s="6">
        <v>78</v>
      </c>
      <c r="G81" s="13">
        <v>22</v>
      </c>
      <c r="H81" s="14">
        <v>79</v>
      </c>
      <c r="I81" s="13">
        <v>324</v>
      </c>
      <c r="J81" s="14">
        <v>1282</v>
      </c>
      <c r="K81" s="1">
        <v>5128</v>
      </c>
      <c r="L81" s="1">
        <v>20161</v>
      </c>
      <c r="M81" s="1">
        <v>80863</v>
      </c>
    </row>
    <row r="82" spans="6:13" x14ac:dyDescent="0.3">
      <c r="F82" s="6">
        <v>79</v>
      </c>
      <c r="G82" s="13">
        <v>20</v>
      </c>
      <c r="H82" s="14">
        <v>82</v>
      </c>
      <c r="I82" s="13">
        <v>318</v>
      </c>
      <c r="J82" s="14">
        <v>1277</v>
      </c>
      <c r="K82" s="1">
        <v>5134</v>
      </c>
      <c r="L82" s="1">
        <v>20222</v>
      </c>
      <c r="M82" s="1">
        <v>80798</v>
      </c>
    </row>
    <row r="83" spans="6:13" x14ac:dyDescent="0.3">
      <c r="F83" s="6">
        <v>80</v>
      </c>
      <c r="G83" s="13">
        <v>21</v>
      </c>
      <c r="H83" s="14">
        <v>79</v>
      </c>
      <c r="I83" s="13">
        <v>325</v>
      </c>
      <c r="J83" s="14">
        <v>1287</v>
      </c>
      <c r="K83" s="1">
        <v>5125</v>
      </c>
      <c r="L83" s="1">
        <v>20235</v>
      </c>
      <c r="M83" s="1">
        <v>80767</v>
      </c>
    </row>
    <row r="84" spans="6:13" x14ac:dyDescent="0.3">
      <c r="F84" s="6">
        <v>81</v>
      </c>
      <c r="G84" s="13">
        <v>20</v>
      </c>
      <c r="H84" s="14">
        <v>82</v>
      </c>
      <c r="I84" s="13">
        <v>319</v>
      </c>
      <c r="J84" s="14">
        <v>1291</v>
      </c>
      <c r="K84" s="1">
        <v>5102</v>
      </c>
      <c r="L84" s="1">
        <v>20177</v>
      </c>
      <c r="M84" s="1">
        <v>80641</v>
      </c>
    </row>
    <row r="85" spans="6:13" x14ac:dyDescent="0.3">
      <c r="F85" s="6">
        <v>82</v>
      </c>
      <c r="G85" s="13">
        <v>20</v>
      </c>
      <c r="H85" s="14">
        <v>80</v>
      </c>
      <c r="I85" s="13">
        <v>321</v>
      </c>
      <c r="J85" s="14">
        <v>1288</v>
      </c>
      <c r="K85" s="1">
        <v>5131</v>
      </c>
      <c r="L85" s="1">
        <v>20167</v>
      </c>
      <c r="M85" s="1">
        <v>80648</v>
      </c>
    </row>
    <row r="86" spans="6:13" x14ac:dyDescent="0.3">
      <c r="F86" s="6">
        <v>83</v>
      </c>
      <c r="G86" s="13">
        <v>19</v>
      </c>
      <c r="H86" s="14">
        <v>80</v>
      </c>
      <c r="I86" s="13">
        <v>329</v>
      </c>
      <c r="J86" s="14">
        <v>1288</v>
      </c>
      <c r="K86" s="1">
        <v>5103</v>
      </c>
      <c r="L86" s="1">
        <v>20218</v>
      </c>
      <c r="M86" s="1">
        <v>80833</v>
      </c>
    </row>
    <row r="87" spans="6:13" x14ac:dyDescent="0.3">
      <c r="F87" s="6">
        <v>84</v>
      </c>
      <c r="G87" s="13">
        <v>19</v>
      </c>
      <c r="H87" s="14">
        <v>88</v>
      </c>
      <c r="I87" s="13">
        <v>321</v>
      </c>
      <c r="J87" s="14">
        <v>1291</v>
      </c>
      <c r="K87" s="1">
        <v>5111</v>
      </c>
      <c r="L87" s="1">
        <v>20240</v>
      </c>
      <c r="M87" s="1">
        <v>80847</v>
      </c>
    </row>
    <row r="88" spans="6:13" x14ac:dyDescent="0.3">
      <c r="F88" s="6">
        <v>85</v>
      </c>
      <c r="G88" s="13">
        <v>20</v>
      </c>
      <c r="H88" s="14">
        <v>83</v>
      </c>
      <c r="I88" s="13">
        <v>322</v>
      </c>
      <c r="J88" s="14">
        <v>1283</v>
      </c>
      <c r="K88" s="1">
        <v>5118</v>
      </c>
      <c r="L88" s="1">
        <v>20190</v>
      </c>
      <c r="M88" s="1">
        <v>80763</v>
      </c>
    </row>
    <row r="89" spans="6:13" x14ac:dyDescent="0.3">
      <c r="F89" s="6">
        <v>86</v>
      </c>
      <c r="G89" s="13">
        <v>20</v>
      </c>
      <c r="H89" s="14">
        <v>82</v>
      </c>
      <c r="I89" s="13">
        <v>326</v>
      </c>
      <c r="J89" s="14">
        <v>1294</v>
      </c>
      <c r="K89" s="1">
        <v>5110</v>
      </c>
      <c r="L89" s="1">
        <v>20201</v>
      </c>
      <c r="M89" s="1">
        <v>80690</v>
      </c>
    </row>
    <row r="90" spans="6:13" x14ac:dyDescent="0.3">
      <c r="F90" s="6">
        <v>87</v>
      </c>
      <c r="G90" s="13">
        <v>20</v>
      </c>
      <c r="H90" s="14">
        <v>83</v>
      </c>
      <c r="I90" s="13">
        <v>323</v>
      </c>
      <c r="J90" s="14">
        <v>1285</v>
      </c>
      <c r="K90" s="1">
        <v>5107</v>
      </c>
      <c r="L90" s="1">
        <v>20165</v>
      </c>
      <c r="M90" s="1">
        <v>80652</v>
      </c>
    </row>
    <row r="91" spans="6:13" x14ac:dyDescent="0.3">
      <c r="F91" s="6">
        <v>88</v>
      </c>
      <c r="G91" s="13">
        <v>20</v>
      </c>
      <c r="H91" s="14">
        <v>79</v>
      </c>
      <c r="I91" s="13">
        <v>321</v>
      </c>
      <c r="J91" s="14">
        <v>1289</v>
      </c>
      <c r="K91" s="1">
        <v>5120</v>
      </c>
      <c r="L91" s="1">
        <v>20186</v>
      </c>
      <c r="M91" s="1">
        <v>80782</v>
      </c>
    </row>
    <row r="92" spans="6:13" x14ac:dyDescent="0.3">
      <c r="F92" s="6">
        <v>89</v>
      </c>
      <c r="G92" s="13">
        <v>21</v>
      </c>
      <c r="H92" s="14">
        <v>83</v>
      </c>
      <c r="I92" s="13">
        <v>323</v>
      </c>
      <c r="J92" s="14">
        <v>1296</v>
      </c>
      <c r="K92" s="1">
        <v>5102</v>
      </c>
      <c r="L92" s="1">
        <v>20179</v>
      </c>
      <c r="M92" s="1">
        <v>80832</v>
      </c>
    </row>
    <row r="93" spans="6:13" x14ac:dyDescent="0.3">
      <c r="F93" s="6">
        <v>90</v>
      </c>
      <c r="G93" s="13">
        <v>21</v>
      </c>
      <c r="H93" s="14">
        <v>79</v>
      </c>
      <c r="I93" s="13">
        <v>323</v>
      </c>
      <c r="J93" s="14">
        <v>1288</v>
      </c>
      <c r="K93" s="1">
        <v>5101</v>
      </c>
      <c r="L93" s="1">
        <v>20171</v>
      </c>
      <c r="M93" s="1">
        <v>80753</v>
      </c>
    </row>
    <row r="94" spans="6:13" x14ac:dyDescent="0.3">
      <c r="F94" s="6">
        <v>91</v>
      </c>
      <c r="G94" s="13">
        <v>20</v>
      </c>
      <c r="H94" s="14">
        <v>81</v>
      </c>
      <c r="I94" s="13">
        <v>319</v>
      </c>
      <c r="J94" s="14">
        <v>1288</v>
      </c>
      <c r="K94" s="1">
        <v>5135</v>
      </c>
      <c r="L94" s="1">
        <v>20228</v>
      </c>
      <c r="M94" s="1">
        <v>80909</v>
      </c>
    </row>
    <row r="95" spans="6:13" x14ac:dyDescent="0.3">
      <c r="F95" s="6">
        <v>92</v>
      </c>
      <c r="G95" s="13">
        <v>20</v>
      </c>
      <c r="H95" s="14">
        <v>79</v>
      </c>
      <c r="I95" s="13">
        <v>323</v>
      </c>
      <c r="J95" s="14">
        <v>1290</v>
      </c>
      <c r="K95" s="1">
        <v>5141</v>
      </c>
      <c r="L95" s="1">
        <v>20192</v>
      </c>
      <c r="M95" s="1">
        <v>80917</v>
      </c>
    </row>
    <row r="96" spans="6:13" x14ac:dyDescent="0.3">
      <c r="F96" s="6">
        <v>93</v>
      </c>
      <c r="G96" s="13">
        <v>20</v>
      </c>
      <c r="H96" s="14">
        <v>80</v>
      </c>
      <c r="I96" s="13">
        <v>323</v>
      </c>
      <c r="J96" s="14">
        <v>1288</v>
      </c>
      <c r="K96" s="1">
        <v>5101</v>
      </c>
      <c r="L96" s="1">
        <v>20245</v>
      </c>
      <c r="M96" s="1">
        <v>80884</v>
      </c>
    </row>
    <row r="97" spans="6:13" x14ac:dyDescent="0.3">
      <c r="F97" s="6">
        <v>94</v>
      </c>
      <c r="G97" s="13">
        <v>20</v>
      </c>
      <c r="H97" s="14">
        <v>80</v>
      </c>
      <c r="I97" s="13">
        <v>316</v>
      </c>
      <c r="J97" s="14">
        <v>1286</v>
      </c>
      <c r="K97" s="1">
        <v>5141</v>
      </c>
      <c r="L97" s="1">
        <v>20164</v>
      </c>
      <c r="M97" s="1">
        <v>80922</v>
      </c>
    </row>
    <row r="98" spans="6:13" x14ac:dyDescent="0.3">
      <c r="F98" s="6">
        <v>95</v>
      </c>
      <c r="G98" s="13">
        <v>20</v>
      </c>
      <c r="H98" s="14">
        <v>80</v>
      </c>
      <c r="I98" s="13">
        <v>331</v>
      </c>
      <c r="J98" s="14">
        <v>1292</v>
      </c>
      <c r="K98" s="1">
        <v>5101</v>
      </c>
      <c r="L98" s="1">
        <v>20208</v>
      </c>
      <c r="M98" s="1">
        <v>80738</v>
      </c>
    </row>
    <row r="99" spans="6:13" x14ac:dyDescent="0.3">
      <c r="F99" s="6">
        <v>96</v>
      </c>
      <c r="G99" s="13">
        <v>19</v>
      </c>
      <c r="H99" s="14">
        <v>82</v>
      </c>
      <c r="I99" s="13">
        <v>324</v>
      </c>
      <c r="J99" s="14">
        <v>1290</v>
      </c>
      <c r="K99" s="1">
        <v>5105</v>
      </c>
      <c r="L99" s="1">
        <v>20160</v>
      </c>
      <c r="M99" s="1">
        <v>80671</v>
      </c>
    </row>
    <row r="100" spans="6:13" x14ac:dyDescent="0.3">
      <c r="F100" s="6">
        <v>97</v>
      </c>
      <c r="G100" s="13">
        <v>20</v>
      </c>
      <c r="H100" s="14">
        <v>80</v>
      </c>
      <c r="I100" s="13">
        <v>324</v>
      </c>
      <c r="J100" s="14">
        <v>1286</v>
      </c>
      <c r="K100" s="1">
        <v>5106</v>
      </c>
      <c r="L100" s="1">
        <v>20171</v>
      </c>
      <c r="M100" s="1">
        <v>80870</v>
      </c>
    </row>
    <row r="101" spans="6:13" x14ac:dyDescent="0.3">
      <c r="F101" s="6">
        <v>98</v>
      </c>
      <c r="G101" s="13">
        <v>21</v>
      </c>
      <c r="H101" s="14">
        <v>80</v>
      </c>
      <c r="I101" s="13">
        <v>320</v>
      </c>
      <c r="J101" s="14">
        <v>1285</v>
      </c>
      <c r="K101" s="1">
        <v>5126</v>
      </c>
      <c r="L101" s="1">
        <v>20206</v>
      </c>
      <c r="M101" s="1">
        <v>80742</v>
      </c>
    </row>
    <row r="102" spans="6:13" x14ac:dyDescent="0.3">
      <c r="F102" s="6">
        <v>99</v>
      </c>
      <c r="G102" s="13">
        <v>20</v>
      </c>
      <c r="H102" s="14">
        <v>83</v>
      </c>
      <c r="I102" s="13">
        <v>322</v>
      </c>
      <c r="J102" s="14">
        <v>1295</v>
      </c>
      <c r="K102" s="1">
        <v>5101</v>
      </c>
      <c r="L102" s="1">
        <v>20203</v>
      </c>
      <c r="M102" s="1">
        <v>80627</v>
      </c>
    </row>
    <row r="103" spans="6:13" x14ac:dyDescent="0.3">
      <c r="F103" s="6">
        <v>100</v>
      </c>
      <c r="G103" s="13">
        <v>20</v>
      </c>
      <c r="H103" s="14">
        <v>81</v>
      </c>
      <c r="I103" s="13">
        <v>324</v>
      </c>
      <c r="J103" s="14">
        <v>1291</v>
      </c>
      <c r="K103" s="1">
        <v>5141</v>
      </c>
      <c r="L103" s="1">
        <v>20178</v>
      </c>
      <c r="M103" s="1">
        <v>80769</v>
      </c>
    </row>
  </sheetData>
  <mergeCells count="7">
    <mergeCell ref="A12:B12"/>
    <mergeCell ref="Q3:V3"/>
    <mergeCell ref="Q1:V1"/>
    <mergeCell ref="A1:B1"/>
    <mergeCell ref="G3:M3"/>
    <mergeCell ref="G1:M1"/>
    <mergeCell ref="D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workbookViewId="0">
      <selection activeCell="B3" sqref="B3:B9"/>
    </sheetView>
  </sheetViews>
  <sheetFormatPr defaultColWidth="9.109375" defaultRowHeight="14.4" x14ac:dyDescent="0.3"/>
  <cols>
    <col min="1" max="1" width="17.5546875" style="17" bestFit="1" customWidth="1"/>
    <col min="2" max="2" width="14.109375" style="17" bestFit="1" customWidth="1"/>
    <col min="3" max="3" width="9.5546875" style="17" bestFit="1" customWidth="1"/>
    <col min="4" max="4" width="12.33203125" style="17" bestFit="1" customWidth="1"/>
    <col min="5" max="5" width="9.33203125" style="17" bestFit="1" customWidth="1"/>
    <col min="6" max="6" width="12.88671875" style="17" bestFit="1" customWidth="1"/>
    <col min="7" max="14" width="9.109375" style="17"/>
    <col min="15" max="15" width="12.33203125" style="17" bestFit="1" customWidth="1"/>
    <col min="16" max="16" width="9.5546875" style="17" bestFit="1" customWidth="1"/>
    <col min="17" max="17" width="9.109375" style="17" customWidth="1"/>
    <col min="18" max="23" width="9.109375" style="17"/>
    <col min="24" max="24" width="17.5546875" style="17" bestFit="1" customWidth="1"/>
    <col min="25" max="25" width="8.44140625" style="17" bestFit="1" customWidth="1"/>
    <col min="26" max="26" width="9.6640625" style="17" bestFit="1" customWidth="1"/>
    <col min="27" max="16384" width="9.109375" style="17"/>
  </cols>
  <sheetData>
    <row r="1" spans="1:22" x14ac:dyDescent="0.3">
      <c r="A1" s="43" t="s">
        <v>8</v>
      </c>
      <c r="B1" s="43"/>
      <c r="C1"/>
      <c r="D1"/>
      <c r="E1" s="1"/>
      <c r="F1" s="1"/>
      <c r="G1" s="43" t="s">
        <v>8</v>
      </c>
      <c r="H1" s="43"/>
      <c r="I1" s="43"/>
      <c r="J1" s="43"/>
      <c r="K1" s="43"/>
      <c r="L1" s="43"/>
      <c r="M1" s="43"/>
      <c r="Q1" s="19"/>
      <c r="R1" s="19"/>
      <c r="S1" s="19"/>
      <c r="T1" s="19"/>
      <c r="U1" s="19"/>
      <c r="V1" s="19"/>
    </row>
    <row r="2" spans="1:22" x14ac:dyDescent="0.3">
      <c r="A2" s="3" t="s">
        <v>9</v>
      </c>
      <c r="B2" s="21" t="s">
        <v>3</v>
      </c>
      <c r="C2"/>
      <c r="D2"/>
      <c r="E2" s="1" t="s">
        <v>2</v>
      </c>
      <c r="F2" s="3" t="s">
        <v>9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O2" s="29"/>
      <c r="P2" s="29"/>
      <c r="Q2" s="19"/>
      <c r="R2" s="19"/>
      <c r="S2" s="19"/>
      <c r="T2" s="19"/>
      <c r="U2" s="19"/>
      <c r="V2" s="19"/>
    </row>
    <row r="3" spans="1:22" x14ac:dyDescent="0.3">
      <c r="A3" s="6">
        <v>64</v>
      </c>
      <c r="B3" s="7">
        <f>AVERAGE(G4:G103)</f>
        <v>15.46</v>
      </c>
      <c r="C3"/>
      <c r="D3"/>
      <c r="E3" s="1"/>
      <c r="F3" s="4" t="s">
        <v>1</v>
      </c>
      <c r="G3" s="44" t="s">
        <v>0</v>
      </c>
      <c r="H3" s="45"/>
      <c r="I3" s="45"/>
      <c r="J3" s="45"/>
      <c r="K3" s="45"/>
      <c r="L3" s="45"/>
      <c r="M3" s="45"/>
      <c r="O3" s="10"/>
      <c r="P3" s="14"/>
      <c r="Q3" s="19"/>
      <c r="R3" s="19"/>
      <c r="S3" s="19"/>
      <c r="T3" s="19"/>
      <c r="U3" s="19"/>
      <c r="V3" s="19"/>
    </row>
    <row r="4" spans="1:22" x14ac:dyDescent="0.3">
      <c r="A4" s="6">
        <v>128</v>
      </c>
      <c r="B4" s="7">
        <f>AVERAGE(H4:H103)</f>
        <v>45.81</v>
      </c>
      <c r="C4"/>
      <c r="D4"/>
      <c r="E4" s="1"/>
      <c r="F4" s="5">
        <v>1</v>
      </c>
      <c r="G4" s="1">
        <v>61</v>
      </c>
      <c r="H4" s="1">
        <v>52</v>
      </c>
      <c r="I4" s="1">
        <v>168</v>
      </c>
      <c r="J4" s="1">
        <v>581</v>
      </c>
      <c r="K4" s="13">
        <v>2110</v>
      </c>
      <c r="L4" s="1">
        <v>7979</v>
      </c>
      <c r="M4" s="1">
        <v>30857</v>
      </c>
      <c r="N4" s="1"/>
      <c r="O4" s="10"/>
      <c r="P4" s="14"/>
      <c r="Q4" s="19"/>
      <c r="R4" s="19"/>
      <c r="S4" s="19"/>
      <c r="T4" s="19"/>
      <c r="U4" s="19"/>
      <c r="V4" s="19"/>
    </row>
    <row r="5" spans="1:22" x14ac:dyDescent="0.3">
      <c r="A5" s="6">
        <v>256</v>
      </c>
      <c r="B5" s="7">
        <f>AVERAGE(I4:I103)</f>
        <v>148.66</v>
      </c>
      <c r="C5"/>
      <c r="D5"/>
      <c r="E5" s="1"/>
      <c r="F5" s="6">
        <v>2</v>
      </c>
      <c r="G5" s="1">
        <v>17</v>
      </c>
      <c r="H5" s="1">
        <v>50</v>
      </c>
      <c r="I5" s="1">
        <v>160</v>
      </c>
      <c r="J5" s="1">
        <v>552</v>
      </c>
      <c r="K5" s="13">
        <v>1990</v>
      </c>
      <c r="L5" s="1">
        <v>7863</v>
      </c>
      <c r="M5" s="1">
        <v>30715</v>
      </c>
      <c r="N5" s="1"/>
      <c r="O5" s="10"/>
      <c r="P5" s="14"/>
      <c r="Q5" s="19"/>
      <c r="R5" s="19"/>
      <c r="S5" s="19"/>
      <c r="T5" s="19"/>
      <c r="U5" s="19"/>
      <c r="V5" s="19"/>
    </row>
    <row r="6" spans="1:22" x14ac:dyDescent="0.3">
      <c r="A6" s="6">
        <v>512</v>
      </c>
      <c r="B6" s="7">
        <f>AVERAGE(J4:J103)</f>
        <v>533.66</v>
      </c>
      <c r="C6"/>
      <c r="D6"/>
      <c r="E6" s="1"/>
      <c r="F6" s="6">
        <v>3</v>
      </c>
      <c r="G6" s="1">
        <v>20</v>
      </c>
      <c r="H6" s="1">
        <v>54</v>
      </c>
      <c r="I6" s="1">
        <v>156</v>
      </c>
      <c r="J6" s="1">
        <v>536</v>
      </c>
      <c r="K6" s="13">
        <v>2011</v>
      </c>
      <c r="L6" s="1">
        <v>7835</v>
      </c>
      <c r="M6" s="1">
        <v>30465</v>
      </c>
      <c r="N6" s="1"/>
      <c r="O6" s="10"/>
      <c r="P6" s="14"/>
      <c r="Q6" s="19"/>
      <c r="R6" s="19"/>
      <c r="S6" s="19"/>
      <c r="T6" s="19"/>
      <c r="U6" s="19"/>
      <c r="V6" s="19"/>
    </row>
    <row r="7" spans="1:22" x14ac:dyDescent="0.3">
      <c r="A7" s="6">
        <v>1024</v>
      </c>
      <c r="B7" s="7">
        <f>AVERAGE(K4:K103)</f>
        <v>2007.81</v>
      </c>
      <c r="C7"/>
      <c r="D7"/>
      <c r="E7" s="1"/>
      <c r="F7" s="6">
        <v>4</v>
      </c>
      <c r="G7" s="1">
        <v>16</v>
      </c>
      <c r="H7" s="1">
        <v>51</v>
      </c>
      <c r="I7" s="1">
        <v>174</v>
      </c>
      <c r="J7" s="1">
        <v>532</v>
      </c>
      <c r="K7" s="13">
        <v>2033</v>
      </c>
      <c r="L7" s="1">
        <v>7863</v>
      </c>
      <c r="M7" s="1">
        <v>30652</v>
      </c>
      <c r="N7" s="1"/>
      <c r="O7" s="10"/>
      <c r="P7" s="14"/>
      <c r="Q7" s="19"/>
      <c r="R7" s="19"/>
      <c r="S7" s="19"/>
      <c r="T7" s="19"/>
      <c r="U7" s="19"/>
      <c r="V7" s="19"/>
    </row>
    <row r="8" spans="1:22" x14ac:dyDescent="0.3">
      <c r="A8" s="6">
        <v>2048</v>
      </c>
      <c r="B8" s="7">
        <f>AVERAGE(L4:L103)</f>
        <v>7820.01</v>
      </c>
      <c r="C8"/>
      <c r="D8"/>
      <c r="E8" s="1"/>
      <c r="F8" s="6">
        <v>5</v>
      </c>
      <c r="G8" s="1">
        <v>16</v>
      </c>
      <c r="H8" s="1">
        <v>50</v>
      </c>
      <c r="I8" s="1">
        <v>152</v>
      </c>
      <c r="J8" s="1">
        <v>531</v>
      </c>
      <c r="K8" s="13">
        <v>2024</v>
      </c>
      <c r="L8" s="1">
        <v>7786</v>
      </c>
      <c r="M8" s="1">
        <v>30712</v>
      </c>
      <c r="N8" s="1"/>
      <c r="O8" s="10"/>
      <c r="P8" s="14"/>
      <c r="Q8" s="19"/>
      <c r="R8" s="19"/>
      <c r="S8" s="19"/>
      <c r="T8" s="19"/>
      <c r="U8" s="19"/>
      <c r="V8" s="19"/>
    </row>
    <row r="9" spans="1:22" x14ac:dyDescent="0.3">
      <c r="A9" s="6">
        <v>4096</v>
      </c>
      <c r="B9" s="7">
        <f>AVERAGE(M4:M103)</f>
        <v>30628.95</v>
      </c>
      <c r="C9"/>
      <c r="D9"/>
      <c r="E9" s="1"/>
      <c r="F9" s="6">
        <v>6</v>
      </c>
      <c r="G9" s="1">
        <v>18</v>
      </c>
      <c r="H9" s="1">
        <v>53</v>
      </c>
      <c r="I9" s="1">
        <v>151</v>
      </c>
      <c r="J9" s="1">
        <v>531</v>
      </c>
      <c r="K9" s="13">
        <v>2003</v>
      </c>
      <c r="L9" s="1">
        <v>7799</v>
      </c>
      <c r="M9" s="1">
        <v>30615</v>
      </c>
      <c r="N9" s="1"/>
      <c r="O9" s="10"/>
      <c r="P9" s="14"/>
      <c r="Q9" s="19"/>
      <c r="R9" s="19"/>
      <c r="S9" s="19"/>
      <c r="T9" s="19"/>
      <c r="U9" s="19"/>
      <c r="V9" s="19"/>
    </row>
    <row r="10" spans="1:22" x14ac:dyDescent="0.3">
      <c r="A10" s="10"/>
      <c r="B10" s="7"/>
      <c r="C10"/>
      <c r="D10"/>
      <c r="E10" s="1"/>
      <c r="F10" s="6">
        <v>7</v>
      </c>
      <c r="G10" s="1">
        <v>16</v>
      </c>
      <c r="H10" s="1">
        <v>49</v>
      </c>
      <c r="I10" s="1">
        <v>145</v>
      </c>
      <c r="J10" s="1">
        <v>536</v>
      </c>
      <c r="K10" s="13">
        <v>2004</v>
      </c>
      <c r="L10" s="1">
        <v>7798</v>
      </c>
      <c r="M10" s="1">
        <v>30651</v>
      </c>
      <c r="N10" s="1"/>
      <c r="O10" s="19"/>
      <c r="P10" s="19"/>
      <c r="Q10" s="19"/>
      <c r="R10" s="19"/>
      <c r="S10" s="19"/>
      <c r="T10" s="19"/>
      <c r="U10" s="19"/>
      <c r="V10" s="19"/>
    </row>
    <row r="11" spans="1:22" x14ac:dyDescent="0.3">
      <c r="A11"/>
      <c r="B11"/>
      <c r="C11"/>
      <c r="D11" s="43" t="s">
        <v>13</v>
      </c>
      <c r="E11" s="43"/>
      <c r="F11" s="6">
        <v>8</v>
      </c>
      <c r="G11" s="1">
        <v>18</v>
      </c>
      <c r="H11" s="1">
        <v>48</v>
      </c>
      <c r="I11" s="1">
        <v>147</v>
      </c>
      <c r="J11" s="1">
        <v>534</v>
      </c>
      <c r="K11" s="13">
        <v>2005</v>
      </c>
      <c r="L11" s="1">
        <v>7886</v>
      </c>
      <c r="M11" s="1">
        <v>30684</v>
      </c>
      <c r="N11" s="1"/>
      <c r="O11" s="19"/>
      <c r="P11" s="19"/>
      <c r="Q11" s="19"/>
      <c r="R11" s="19"/>
      <c r="S11" s="19"/>
      <c r="T11" s="19"/>
      <c r="U11" s="19"/>
      <c r="V11" s="19"/>
    </row>
    <row r="12" spans="1:22" x14ac:dyDescent="0.3">
      <c r="C12" s="19"/>
      <c r="D12" s="4" t="s">
        <v>9</v>
      </c>
      <c r="E12" s="28" t="s">
        <v>14</v>
      </c>
      <c r="F12" s="6">
        <v>9</v>
      </c>
      <c r="G12" s="1">
        <v>18</v>
      </c>
      <c r="H12" s="1">
        <v>48</v>
      </c>
      <c r="I12" s="1">
        <v>147</v>
      </c>
      <c r="J12" s="1">
        <v>527</v>
      </c>
      <c r="K12" s="13">
        <v>2006</v>
      </c>
      <c r="L12" s="1">
        <v>7845</v>
      </c>
      <c r="M12" s="1">
        <v>30670</v>
      </c>
      <c r="N12" s="1"/>
      <c r="O12" s="19"/>
      <c r="P12" s="19"/>
      <c r="Q12" s="19"/>
      <c r="R12" s="19"/>
      <c r="S12" s="19"/>
      <c r="T12" s="19"/>
      <c r="U12" s="19"/>
      <c r="V12" s="19"/>
    </row>
    <row r="13" spans="1:22" x14ac:dyDescent="0.3">
      <c r="A13" s="29"/>
      <c r="B13" s="29"/>
      <c r="C13" s="19"/>
      <c r="D13" s="6">
        <v>64</v>
      </c>
      <c r="E13" s="30">
        <f>_xlfn.STDEV.S(G4:G103)</f>
        <v>4.9347663766301233</v>
      </c>
      <c r="F13" s="6">
        <v>10</v>
      </c>
      <c r="G13" s="1">
        <v>16</v>
      </c>
      <c r="H13" s="1">
        <v>48</v>
      </c>
      <c r="I13" s="1">
        <v>148</v>
      </c>
      <c r="J13" s="1">
        <v>524</v>
      </c>
      <c r="K13" s="13">
        <v>1982</v>
      </c>
      <c r="L13" s="1">
        <v>7824</v>
      </c>
      <c r="M13" s="1">
        <v>30531</v>
      </c>
      <c r="N13" s="1"/>
      <c r="O13" s="19"/>
      <c r="P13" s="19"/>
      <c r="Q13" s="19"/>
      <c r="R13" s="19"/>
      <c r="S13" s="19"/>
      <c r="T13" s="19"/>
      <c r="U13" s="19"/>
      <c r="V13" s="19"/>
    </row>
    <row r="14" spans="1:22" x14ac:dyDescent="0.3">
      <c r="A14" s="14"/>
      <c r="B14" s="18"/>
      <c r="C14" s="19"/>
      <c r="D14" s="6">
        <v>128</v>
      </c>
      <c r="E14" s="30">
        <f>_xlfn.STDEV.P(H4:H103)</f>
        <v>2.8484908284914683</v>
      </c>
      <c r="F14" s="6">
        <v>11</v>
      </c>
      <c r="G14" s="1">
        <v>20</v>
      </c>
      <c r="H14" s="1">
        <v>55</v>
      </c>
      <c r="I14" s="1">
        <v>149</v>
      </c>
      <c r="J14" s="1">
        <v>532</v>
      </c>
      <c r="K14" s="13">
        <v>2014</v>
      </c>
      <c r="L14" s="1">
        <v>7825</v>
      </c>
      <c r="M14" s="1">
        <v>30534</v>
      </c>
      <c r="N14" s="1"/>
      <c r="O14" s="19"/>
      <c r="P14" s="19"/>
      <c r="Q14" s="19"/>
      <c r="R14" s="19"/>
      <c r="S14" s="19"/>
      <c r="T14" s="19"/>
      <c r="U14" s="19"/>
      <c r="V14" s="19"/>
    </row>
    <row r="15" spans="1:22" x14ac:dyDescent="0.3">
      <c r="A15" s="10"/>
      <c r="B15" s="18"/>
      <c r="C15"/>
      <c r="D15" s="6">
        <v>256</v>
      </c>
      <c r="E15" s="30">
        <f>_xlfn.STDEV.P(I4:I103)</f>
        <v>4.0204974816557204</v>
      </c>
      <c r="F15" s="6">
        <v>12</v>
      </c>
      <c r="G15" s="1">
        <v>15</v>
      </c>
      <c r="H15" s="1">
        <v>45</v>
      </c>
      <c r="I15" s="1">
        <v>150</v>
      </c>
      <c r="J15" s="1">
        <v>530</v>
      </c>
      <c r="K15" s="13">
        <v>2010</v>
      </c>
      <c r="L15" s="1">
        <v>7825</v>
      </c>
      <c r="M15" s="1">
        <v>30594</v>
      </c>
      <c r="N15" s="1"/>
      <c r="O15" s="19"/>
      <c r="P15" s="19"/>
      <c r="Q15" s="19"/>
      <c r="R15" s="19"/>
      <c r="S15" s="19"/>
      <c r="T15" s="19"/>
      <c r="U15" s="19"/>
      <c r="V15" s="19"/>
    </row>
    <row r="16" spans="1:22" x14ac:dyDescent="0.3">
      <c r="A16" s="10"/>
      <c r="B16" s="18"/>
      <c r="C16"/>
      <c r="D16" s="6">
        <v>512</v>
      </c>
      <c r="E16" s="30">
        <f>_xlfn.STDEV.P(J4:J103)</f>
        <v>6.6033627796752139</v>
      </c>
      <c r="F16" s="6">
        <v>13</v>
      </c>
      <c r="G16" s="1">
        <v>16</v>
      </c>
      <c r="H16" s="1">
        <v>48</v>
      </c>
      <c r="I16" s="1">
        <v>147</v>
      </c>
      <c r="J16" s="1">
        <v>527</v>
      </c>
      <c r="K16" s="13">
        <v>2003</v>
      </c>
      <c r="L16" s="1">
        <v>7815</v>
      </c>
      <c r="M16" s="1">
        <v>30528</v>
      </c>
      <c r="N16" s="1"/>
      <c r="O16" s="19"/>
      <c r="P16" s="19"/>
      <c r="Q16" s="19"/>
      <c r="R16" s="19"/>
      <c r="S16" s="19"/>
      <c r="T16" s="19"/>
      <c r="U16" s="19"/>
      <c r="V16" s="19"/>
    </row>
    <row r="17" spans="1:22" x14ac:dyDescent="0.3">
      <c r="A17" s="14"/>
      <c r="B17" s="18"/>
      <c r="C17"/>
      <c r="D17" s="6">
        <v>1024</v>
      </c>
      <c r="E17" s="30">
        <f>_xlfn.STDEV.P(K4:K103)</f>
        <v>14.427539637789939</v>
      </c>
      <c r="F17" s="6">
        <v>14</v>
      </c>
      <c r="G17" s="1">
        <v>19</v>
      </c>
      <c r="H17" s="1">
        <v>51</v>
      </c>
      <c r="I17" s="1">
        <v>147</v>
      </c>
      <c r="J17" s="1">
        <v>533</v>
      </c>
      <c r="K17" s="13">
        <v>1988</v>
      </c>
      <c r="L17" s="1">
        <v>7826</v>
      </c>
      <c r="M17" s="1">
        <v>30692</v>
      </c>
      <c r="N17" s="1"/>
      <c r="O17" s="19"/>
      <c r="P17" s="19"/>
      <c r="Q17" s="19"/>
      <c r="R17" s="19"/>
      <c r="S17" s="19"/>
      <c r="T17" s="19"/>
      <c r="U17" s="19"/>
      <c r="V17" s="19"/>
    </row>
    <row r="18" spans="1:22" x14ac:dyDescent="0.3">
      <c r="A18" s="10"/>
      <c r="B18" s="18"/>
      <c r="C18"/>
      <c r="D18" s="6">
        <v>2048</v>
      </c>
      <c r="E18" s="30">
        <f>_xlfn.STDEV.P(L4:L103)</f>
        <v>34.954969603763068</v>
      </c>
      <c r="F18" s="6">
        <v>15</v>
      </c>
      <c r="G18" s="1">
        <v>15</v>
      </c>
      <c r="H18" s="1">
        <v>49</v>
      </c>
      <c r="I18" s="1">
        <v>149</v>
      </c>
      <c r="J18" s="1">
        <v>536</v>
      </c>
      <c r="K18" s="13">
        <v>2021</v>
      </c>
      <c r="L18" s="1">
        <v>7795</v>
      </c>
      <c r="M18" s="1">
        <v>30665</v>
      </c>
      <c r="N18" s="1"/>
      <c r="O18" s="19"/>
      <c r="P18" s="19"/>
      <c r="Q18" s="19"/>
      <c r="R18" s="19"/>
      <c r="S18" s="19"/>
      <c r="T18" s="19"/>
      <c r="U18" s="19"/>
      <c r="V18" s="19"/>
    </row>
    <row r="19" spans="1:22" x14ac:dyDescent="0.3">
      <c r="A19" s="10"/>
      <c r="B19" s="18"/>
      <c r="C19"/>
      <c r="D19" s="6">
        <v>4096</v>
      </c>
      <c r="E19" s="30">
        <f>_xlfn.STDEV.P(M4:M103)</f>
        <v>82.886232270504365</v>
      </c>
      <c r="F19" s="6">
        <v>16</v>
      </c>
      <c r="G19" s="1">
        <v>17</v>
      </c>
      <c r="H19" s="1">
        <v>46</v>
      </c>
      <c r="I19" s="1">
        <v>147</v>
      </c>
      <c r="J19" s="1">
        <v>534</v>
      </c>
      <c r="K19" s="13">
        <v>1997</v>
      </c>
      <c r="L19" s="1">
        <v>7835</v>
      </c>
      <c r="M19" s="1">
        <v>30563</v>
      </c>
      <c r="N19" s="1"/>
      <c r="O19" s="19"/>
      <c r="P19" s="19"/>
      <c r="Q19" s="19"/>
      <c r="R19" s="19"/>
      <c r="S19" s="19"/>
      <c r="T19" s="19"/>
      <c r="U19" s="19"/>
      <c r="V19" s="19"/>
    </row>
    <row r="20" spans="1:22" x14ac:dyDescent="0.3">
      <c r="A20" s="37" t="s">
        <v>17</v>
      </c>
      <c r="B20" s="1">
        <v>4</v>
      </c>
      <c r="C20"/>
      <c r="D20"/>
      <c r="E20" s="1"/>
      <c r="F20" s="6">
        <v>17</v>
      </c>
      <c r="G20" s="1">
        <v>14</v>
      </c>
      <c r="H20" s="1">
        <v>44</v>
      </c>
      <c r="I20" s="1">
        <v>144</v>
      </c>
      <c r="J20" s="1">
        <v>528</v>
      </c>
      <c r="K20" s="13">
        <v>2009</v>
      </c>
      <c r="L20" s="1">
        <v>7793</v>
      </c>
      <c r="M20" s="1">
        <v>30526</v>
      </c>
      <c r="N20" s="1"/>
      <c r="O20" s="19"/>
      <c r="P20" s="19"/>
      <c r="Q20" s="19"/>
      <c r="R20" s="19"/>
      <c r="S20" s="19"/>
      <c r="T20" s="19"/>
      <c r="U20" s="19"/>
      <c r="V20" s="19"/>
    </row>
    <row r="21" spans="1:22" x14ac:dyDescent="0.3">
      <c r="A21"/>
      <c r="B21"/>
      <c r="C21"/>
      <c r="D21"/>
      <c r="E21" s="1"/>
      <c r="F21" s="6">
        <v>18</v>
      </c>
      <c r="G21" s="1">
        <v>14</v>
      </c>
      <c r="H21" s="1">
        <v>48</v>
      </c>
      <c r="I21" s="1">
        <v>148</v>
      </c>
      <c r="J21" s="1">
        <v>529</v>
      </c>
      <c r="K21" s="13">
        <v>2017</v>
      </c>
      <c r="L21" s="1">
        <v>7787</v>
      </c>
      <c r="M21" s="1">
        <v>30598</v>
      </c>
      <c r="N21" s="1"/>
      <c r="O21" s="19"/>
      <c r="P21" s="19"/>
      <c r="Q21" s="19"/>
      <c r="R21" s="19"/>
      <c r="S21" s="19"/>
      <c r="T21" s="19"/>
      <c r="U21" s="19"/>
      <c r="V21" s="19"/>
    </row>
    <row r="22" spans="1:22" x14ac:dyDescent="0.3">
      <c r="A22" s="43" t="s">
        <v>8</v>
      </c>
      <c r="B22" s="43"/>
      <c r="C22" s="43"/>
      <c r="D22"/>
      <c r="E22" s="1"/>
      <c r="F22" s="6">
        <v>19</v>
      </c>
      <c r="G22" s="1">
        <v>14</v>
      </c>
      <c r="H22" s="1">
        <v>46</v>
      </c>
      <c r="I22" s="1">
        <v>153</v>
      </c>
      <c r="J22" s="1">
        <v>531</v>
      </c>
      <c r="K22" s="13">
        <v>2004</v>
      </c>
      <c r="L22" s="1">
        <v>7892</v>
      </c>
      <c r="M22" s="1">
        <v>30697</v>
      </c>
      <c r="N22" s="1"/>
      <c r="O22" s="19"/>
      <c r="P22" s="19"/>
      <c r="Q22" s="19"/>
      <c r="R22" s="19"/>
      <c r="S22" s="19"/>
      <c r="T22" s="19"/>
      <c r="U22" s="19"/>
      <c r="V22" s="19"/>
    </row>
    <row r="23" spans="1:22" x14ac:dyDescent="0.3">
      <c r="A23" s="3" t="s">
        <v>9</v>
      </c>
      <c r="B23" s="8" t="s">
        <v>15</v>
      </c>
      <c r="C23" s="8" t="s">
        <v>16</v>
      </c>
      <c r="D23"/>
      <c r="E23" s="1"/>
      <c r="F23" s="6">
        <v>20</v>
      </c>
      <c r="G23" s="1">
        <v>15</v>
      </c>
      <c r="H23" s="1">
        <v>45</v>
      </c>
      <c r="I23" s="1">
        <v>146</v>
      </c>
      <c r="J23" s="1">
        <v>531</v>
      </c>
      <c r="K23" s="13">
        <v>1994</v>
      </c>
      <c r="L23" s="1">
        <v>7794</v>
      </c>
      <c r="M23" s="1">
        <v>30648</v>
      </c>
      <c r="N23" s="1"/>
      <c r="O23" s="19"/>
      <c r="P23" s="19"/>
      <c r="Q23" s="19"/>
      <c r="R23" s="19"/>
      <c r="S23" s="19"/>
      <c r="T23" s="19"/>
      <c r="U23" s="19"/>
      <c r="V23" s="19"/>
    </row>
    <row r="24" spans="1:22" x14ac:dyDescent="0.3">
      <c r="A24" s="6">
        <v>64</v>
      </c>
      <c r="B24" s="31">
        <f>'Seq. Results'!B3/OMP!B3</f>
        <v>1.3188874514877102</v>
      </c>
      <c r="C24" s="32">
        <f>B24/B20</f>
        <v>0.32972186287192756</v>
      </c>
      <c r="E24" s="29"/>
      <c r="F24" s="6">
        <v>21</v>
      </c>
      <c r="G24" s="13">
        <v>14</v>
      </c>
      <c r="H24" s="14">
        <v>43</v>
      </c>
      <c r="I24" s="13">
        <v>147</v>
      </c>
      <c r="J24" s="14">
        <v>534</v>
      </c>
      <c r="K24" s="14">
        <v>1988</v>
      </c>
      <c r="L24" s="1">
        <v>7829</v>
      </c>
      <c r="M24" s="1">
        <v>30528</v>
      </c>
    </row>
    <row r="25" spans="1:22" x14ac:dyDescent="0.3">
      <c r="A25" s="6">
        <v>128</v>
      </c>
      <c r="B25" s="31">
        <f>'Seq. Results'!B4/OMP!B4</f>
        <v>1.7653350796769265</v>
      </c>
      <c r="C25" s="33">
        <f>B25/B20</f>
        <v>0.44133376991923162</v>
      </c>
      <c r="E25" s="29"/>
      <c r="F25" s="6">
        <v>22</v>
      </c>
      <c r="G25" s="13">
        <v>16</v>
      </c>
      <c r="H25" s="14">
        <v>43</v>
      </c>
      <c r="I25" s="13">
        <v>148</v>
      </c>
      <c r="J25" s="14">
        <v>529</v>
      </c>
      <c r="K25" s="14">
        <v>2004</v>
      </c>
      <c r="L25" s="1">
        <v>7867</v>
      </c>
      <c r="M25" s="1">
        <v>30525</v>
      </c>
    </row>
    <row r="26" spans="1:22" x14ac:dyDescent="0.3">
      <c r="A26" s="6">
        <v>256</v>
      </c>
      <c r="B26" s="31">
        <f>'Seq. Results'!B5/OMP!B5</f>
        <v>2.172474101977667</v>
      </c>
      <c r="C26" s="33">
        <f>B26/B20</f>
        <v>0.54311852549441675</v>
      </c>
      <c r="E26" s="29"/>
      <c r="F26" s="6">
        <v>23</v>
      </c>
      <c r="G26" s="13">
        <v>16</v>
      </c>
      <c r="H26" s="14">
        <v>42</v>
      </c>
      <c r="I26" s="13">
        <v>149</v>
      </c>
      <c r="J26" s="14">
        <v>524</v>
      </c>
      <c r="K26" s="14">
        <v>1987</v>
      </c>
      <c r="L26" s="1">
        <v>7837</v>
      </c>
      <c r="M26" s="1">
        <v>30651</v>
      </c>
    </row>
    <row r="27" spans="1:22" x14ac:dyDescent="0.3">
      <c r="A27" s="6">
        <v>512</v>
      </c>
      <c r="B27" s="31">
        <f>'Seq. Results'!B6/OMP!B6</f>
        <v>2.4155267398718285</v>
      </c>
      <c r="C27" s="33">
        <f>B27/B20</f>
        <v>0.60388168496795713</v>
      </c>
      <c r="E27" s="29"/>
      <c r="F27" s="6">
        <v>24</v>
      </c>
      <c r="G27" s="13">
        <v>14</v>
      </c>
      <c r="H27" s="14">
        <v>45</v>
      </c>
      <c r="I27" s="13">
        <v>146</v>
      </c>
      <c r="J27" s="14">
        <v>533</v>
      </c>
      <c r="K27" s="14">
        <v>2024</v>
      </c>
      <c r="L27" s="1">
        <v>7803</v>
      </c>
      <c r="M27" s="1">
        <v>30606</v>
      </c>
    </row>
    <row r="28" spans="1:22" x14ac:dyDescent="0.3">
      <c r="A28" s="6">
        <v>1024</v>
      </c>
      <c r="B28" s="31">
        <f>'Seq. Results'!B7/OMP!B7</f>
        <v>2.5497681553533451</v>
      </c>
      <c r="C28" s="33">
        <f>B28/B20</f>
        <v>0.63744203883833628</v>
      </c>
      <c r="E28" s="29"/>
      <c r="F28" s="6">
        <v>25</v>
      </c>
      <c r="G28" s="13">
        <v>15</v>
      </c>
      <c r="H28" s="14">
        <v>46</v>
      </c>
      <c r="I28" s="13">
        <v>147</v>
      </c>
      <c r="J28" s="14">
        <v>527</v>
      </c>
      <c r="K28" s="14">
        <v>2002</v>
      </c>
      <c r="L28" s="1">
        <v>7828</v>
      </c>
      <c r="M28" s="1">
        <v>30659</v>
      </c>
    </row>
    <row r="29" spans="1:22" x14ac:dyDescent="0.3">
      <c r="A29" s="6">
        <v>2048</v>
      </c>
      <c r="B29" s="31">
        <f>'Seq. Results'!B8/OMP!B8</f>
        <v>2.5827192036838826</v>
      </c>
      <c r="C29" s="33">
        <f>B29/B20</f>
        <v>0.64567980092097066</v>
      </c>
      <c r="E29" s="29"/>
      <c r="F29" s="6">
        <v>26</v>
      </c>
      <c r="G29" s="13">
        <v>14</v>
      </c>
      <c r="H29" s="14">
        <v>46</v>
      </c>
      <c r="I29" s="13">
        <v>149</v>
      </c>
      <c r="J29" s="14">
        <v>537</v>
      </c>
      <c r="K29" s="14">
        <v>1998</v>
      </c>
      <c r="L29" s="1">
        <v>7766</v>
      </c>
      <c r="M29" s="1">
        <v>30664</v>
      </c>
    </row>
    <row r="30" spans="1:22" x14ac:dyDescent="0.3">
      <c r="A30" s="6">
        <v>4096</v>
      </c>
      <c r="B30" s="31">
        <f>'Seq. Results'!B9/OMP!B9</f>
        <v>2.6379395963622652</v>
      </c>
      <c r="C30" s="33">
        <f>B30/B20</f>
        <v>0.65948489909056629</v>
      </c>
      <c r="E30" s="29"/>
      <c r="F30" s="6">
        <v>27</v>
      </c>
      <c r="G30" s="13">
        <v>14</v>
      </c>
      <c r="H30" s="14">
        <v>42</v>
      </c>
      <c r="I30" s="13">
        <v>147</v>
      </c>
      <c r="J30" s="14">
        <v>528</v>
      </c>
      <c r="K30" s="14">
        <v>2002</v>
      </c>
      <c r="L30" s="1">
        <v>7853</v>
      </c>
      <c r="M30" s="1">
        <v>30537</v>
      </c>
    </row>
    <row r="31" spans="1:22" x14ac:dyDescent="0.3">
      <c r="A31" s="10"/>
      <c r="B31" s="38"/>
      <c r="C31" s="38"/>
      <c r="E31" s="29"/>
      <c r="F31" s="6">
        <v>28</v>
      </c>
      <c r="G31" s="13">
        <v>16</v>
      </c>
      <c r="H31" s="14">
        <v>47</v>
      </c>
      <c r="I31" s="13">
        <v>147</v>
      </c>
      <c r="J31" s="14">
        <v>531</v>
      </c>
      <c r="K31" s="14">
        <v>2033</v>
      </c>
      <c r="L31" s="1">
        <v>7786</v>
      </c>
      <c r="M31" s="1">
        <v>30532</v>
      </c>
    </row>
    <row r="32" spans="1:22" x14ac:dyDescent="0.3">
      <c r="E32" s="29"/>
      <c r="F32" s="6">
        <v>29</v>
      </c>
      <c r="G32" s="13">
        <v>16</v>
      </c>
      <c r="H32" s="14">
        <v>44</v>
      </c>
      <c r="I32" s="13">
        <v>150</v>
      </c>
      <c r="J32" s="14">
        <v>526</v>
      </c>
      <c r="K32" s="14">
        <v>2019</v>
      </c>
      <c r="L32" s="1">
        <v>7814</v>
      </c>
      <c r="M32" s="1">
        <v>30532</v>
      </c>
    </row>
    <row r="33" spans="2:13" x14ac:dyDescent="0.3">
      <c r="B33" s="43" t="s">
        <v>25</v>
      </c>
      <c r="C33" s="43"/>
      <c r="E33" s="29"/>
      <c r="F33" s="6">
        <v>30</v>
      </c>
      <c r="G33" s="13">
        <v>16</v>
      </c>
      <c r="H33" s="14">
        <v>46</v>
      </c>
      <c r="I33" s="13">
        <v>147</v>
      </c>
      <c r="J33" s="14">
        <v>534</v>
      </c>
      <c r="K33" s="14">
        <v>2005</v>
      </c>
      <c r="L33" s="1">
        <v>7843</v>
      </c>
      <c r="M33" s="1">
        <v>30741</v>
      </c>
    </row>
    <row r="34" spans="2:13" x14ac:dyDescent="0.3">
      <c r="B34" s="4" t="s">
        <v>26</v>
      </c>
      <c r="C34" s="34" t="s">
        <v>27</v>
      </c>
      <c r="E34" s="29"/>
      <c r="F34" s="6">
        <v>31</v>
      </c>
      <c r="G34" s="13">
        <v>15</v>
      </c>
      <c r="H34" s="14">
        <v>43</v>
      </c>
      <c r="I34" s="13">
        <v>146</v>
      </c>
      <c r="J34" s="14">
        <v>529</v>
      </c>
      <c r="K34" s="14">
        <v>2003</v>
      </c>
      <c r="L34" s="1">
        <v>7809</v>
      </c>
      <c r="M34" s="1">
        <v>30737</v>
      </c>
    </row>
    <row r="35" spans="2:13" x14ac:dyDescent="0.3">
      <c r="B35" s="16">
        <f>('Seq. Results'!B3+'Seq. Results'!E13)/(B3-E13) - B24</f>
        <v>0.70258118667418334</v>
      </c>
      <c r="C35" s="42">
        <f>B24-('Seq. Results'!B3-'Seq. Results'!E13)/(B3+E13)</f>
        <v>0.36258474319194878</v>
      </c>
      <c r="E35" s="29"/>
      <c r="F35" s="6">
        <v>32</v>
      </c>
      <c r="G35" s="13">
        <v>14</v>
      </c>
      <c r="H35" s="14">
        <v>47</v>
      </c>
      <c r="I35" s="13">
        <v>149</v>
      </c>
      <c r="J35" s="14">
        <v>534</v>
      </c>
      <c r="K35" s="14">
        <v>2004</v>
      </c>
      <c r="L35" s="1">
        <v>7793</v>
      </c>
      <c r="M35" s="1">
        <v>30589</v>
      </c>
    </row>
    <row r="36" spans="2:13" x14ac:dyDescent="0.3">
      <c r="B36" s="16">
        <f>('Seq. Results'!B4+'Seq. Results'!E14)/(B4-E14) - B25</f>
        <v>0.16165805732390792</v>
      </c>
      <c r="C36" s="42">
        <f>B25-('Seq. Results'!B4-'Seq. Results'!E14)/(B4+E14)</f>
        <v>0.14273098063910172</v>
      </c>
      <c r="E36" s="29"/>
      <c r="F36" s="6">
        <v>33</v>
      </c>
      <c r="G36" s="13">
        <v>15</v>
      </c>
      <c r="H36" s="14">
        <v>47</v>
      </c>
      <c r="I36" s="13">
        <v>149</v>
      </c>
      <c r="J36" s="14">
        <v>533</v>
      </c>
      <c r="K36" s="14">
        <v>2004</v>
      </c>
      <c r="L36" s="1">
        <v>7821</v>
      </c>
      <c r="M36" s="1">
        <v>30683</v>
      </c>
    </row>
    <row r="37" spans="2:13" x14ac:dyDescent="0.3">
      <c r="B37" s="16">
        <f>('Seq. Results'!B5+'Seq. Results'!E15)/(B5-E15) - B26</f>
        <v>8.5845150951798566E-2</v>
      </c>
      <c r="C37" s="42">
        <f>B26-('Seq. Results'!B5-'Seq. Results'!E15)/(B5+E15)</f>
        <v>8.1324073028856247E-2</v>
      </c>
      <c r="E37" s="29"/>
      <c r="F37" s="6">
        <v>34</v>
      </c>
      <c r="G37" s="13">
        <v>20</v>
      </c>
      <c r="H37" s="14">
        <v>43</v>
      </c>
      <c r="I37" s="13">
        <v>147</v>
      </c>
      <c r="J37" s="14">
        <v>536</v>
      </c>
      <c r="K37" s="14">
        <v>1997</v>
      </c>
      <c r="L37" s="1">
        <v>7777</v>
      </c>
      <c r="M37" s="1">
        <v>30647</v>
      </c>
    </row>
    <row r="38" spans="2:13" x14ac:dyDescent="0.3">
      <c r="B38" s="16">
        <f>('Seq. Results'!B6+'Seq. Results'!E16)/(B6-E16) - B27</f>
        <v>4.5619616129352281E-2</v>
      </c>
      <c r="C38" s="42">
        <f>B27-('Seq. Results'!B6-'Seq. Results'!E16)/(B6+E16)</f>
        <v>4.4504445655375591E-2</v>
      </c>
      <c r="E38" s="29"/>
      <c r="F38" s="6">
        <v>35</v>
      </c>
      <c r="G38" s="13">
        <v>17</v>
      </c>
      <c r="H38" s="14">
        <v>48</v>
      </c>
      <c r="I38" s="13">
        <v>147</v>
      </c>
      <c r="J38" s="14">
        <v>536</v>
      </c>
      <c r="K38" s="14">
        <v>2010</v>
      </c>
      <c r="L38" s="1">
        <v>7799</v>
      </c>
      <c r="M38" s="1">
        <v>30657</v>
      </c>
    </row>
    <row r="39" spans="2:13" x14ac:dyDescent="0.3">
      <c r="B39" s="16">
        <f>('Seq. Results'!B7+'Seq. Results'!E17)/(B7-E17) - B28</f>
        <v>2.7423242309130291E-2</v>
      </c>
      <c r="C39" s="42">
        <f>B28-('Seq. Results'!B7-'Seq. Results'!E17)/(B7+E17)</f>
        <v>2.703194315890034E-2</v>
      </c>
      <c r="E39" s="29"/>
      <c r="F39" s="6">
        <v>36</v>
      </c>
      <c r="G39" s="13">
        <v>17</v>
      </c>
      <c r="H39" s="14">
        <v>48</v>
      </c>
      <c r="I39" s="13">
        <v>149</v>
      </c>
      <c r="J39" s="14">
        <v>535</v>
      </c>
      <c r="K39" s="14">
        <v>2001</v>
      </c>
      <c r="L39" s="1">
        <v>7815</v>
      </c>
      <c r="M39" s="1">
        <v>30690</v>
      </c>
    </row>
    <row r="40" spans="2:13" x14ac:dyDescent="0.3">
      <c r="B40" s="16">
        <f>('Seq. Results'!B8+'Seq. Results'!E18)/(B8-E18) - B29</f>
        <v>1.5052984168606454E-2</v>
      </c>
      <c r="C40" s="42">
        <f>B29-('Seq. Results'!B8-'Seq. Results'!E18)/(B8+E18)</f>
        <v>1.4919011170357432E-2</v>
      </c>
      <c r="E40" s="29"/>
      <c r="F40" s="6">
        <v>37</v>
      </c>
      <c r="G40" s="13">
        <v>17</v>
      </c>
      <c r="H40" s="14">
        <v>49</v>
      </c>
      <c r="I40" s="13">
        <v>148</v>
      </c>
      <c r="J40" s="14">
        <v>535</v>
      </c>
      <c r="K40" s="14">
        <v>2006</v>
      </c>
      <c r="L40" s="1">
        <v>7758</v>
      </c>
      <c r="M40" s="1">
        <v>30517</v>
      </c>
    </row>
    <row r="41" spans="2:13" x14ac:dyDescent="0.3">
      <c r="B41" s="16">
        <f>('Seq. Results'!B9+'Seq. Results'!E19)/(B9-E19) - B30</f>
        <v>1.0649894364752832E-2</v>
      </c>
      <c r="C41" s="42">
        <f>B30-('Seq. Results'!B9-'Seq. Results'!E19)/(B9+E19)</f>
        <v>1.0592409712171236E-2</v>
      </c>
      <c r="E41" s="29"/>
      <c r="F41" s="6">
        <v>38</v>
      </c>
      <c r="G41" s="13">
        <v>17</v>
      </c>
      <c r="H41" s="14">
        <v>43</v>
      </c>
      <c r="I41" s="13">
        <v>148</v>
      </c>
      <c r="J41" s="14">
        <v>534</v>
      </c>
      <c r="K41" s="14">
        <v>2005</v>
      </c>
      <c r="L41" s="1">
        <v>7815</v>
      </c>
      <c r="M41" s="1">
        <v>30748</v>
      </c>
    </row>
    <row r="42" spans="2:13" x14ac:dyDescent="0.3">
      <c r="E42" s="29"/>
      <c r="F42" s="6">
        <v>39</v>
      </c>
      <c r="G42" s="13">
        <v>16</v>
      </c>
      <c r="H42" s="14">
        <v>44</v>
      </c>
      <c r="I42" s="13">
        <v>148</v>
      </c>
      <c r="J42" s="14">
        <v>532</v>
      </c>
      <c r="K42" s="14">
        <v>1999</v>
      </c>
      <c r="L42" s="1">
        <v>7862</v>
      </c>
      <c r="M42" s="1">
        <v>30763</v>
      </c>
    </row>
    <row r="43" spans="2:13" x14ac:dyDescent="0.3">
      <c r="E43" s="29"/>
      <c r="F43" s="6">
        <v>40</v>
      </c>
      <c r="G43" s="13">
        <v>14</v>
      </c>
      <c r="H43" s="14">
        <v>43</v>
      </c>
      <c r="I43" s="13">
        <v>148</v>
      </c>
      <c r="J43" s="14">
        <v>531</v>
      </c>
      <c r="K43" s="14">
        <v>2011</v>
      </c>
      <c r="L43" s="1">
        <v>7837</v>
      </c>
      <c r="M43" s="1">
        <v>30531</v>
      </c>
    </row>
    <row r="44" spans="2:13" x14ac:dyDescent="0.3">
      <c r="E44" s="29"/>
      <c r="F44" s="6">
        <v>41</v>
      </c>
      <c r="G44" s="13">
        <v>14</v>
      </c>
      <c r="H44" s="14">
        <v>48</v>
      </c>
      <c r="I44" s="13">
        <v>148</v>
      </c>
      <c r="J44" s="14">
        <v>528</v>
      </c>
      <c r="K44" s="14">
        <v>2000</v>
      </c>
      <c r="L44" s="1">
        <v>7840</v>
      </c>
      <c r="M44" s="1">
        <v>30541</v>
      </c>
    </row>
    <row r="45" spans="2:13" x14ac:dyDescent="0.3">
      <c r="E45" s="29"/>
      <c r="F45" s="6">
        <v>42</v>
      </c>
      <c r="G45" s="13">
        <v>17</v>
      </c>
      <c r="H45" s="14">
        <v>43</v>
      </c>
      <c r="I45" s="13">
        <v>148</v>
      </c>
      <c r="J45" s="14">
        <v>531</v>
      </c>
      <c r="K45" s="14">
        <v>1999</v>
      </c>
      <c r="L45" s="1">
        <v>7783</v>
      </c>
      <c r="M45" s="1">
        <v>30524</v>
      </c>
    </row>
    <row r="46" spans="2:13" x14ac:dyDescent="0.3">
      <c r="E46" s="29"/>
      <c r="F46" s="6">
        <v>43</v>
      </c>
      <c r="G46" s="13">
        <v>17</v>
      </c>
      <c r="H46" s="14">
        <v>47</v>
      </c>
      <c r="I46" s="13">
        <v>148</v>
      </c>
      <c r="J46" s="14">
        <v>538</v>
      </c>
      <c r="K46" s="14">
        <v>2007</v>
      </c>
      <c r="L46" s="1">
        <v>7835</v>
      </c>
      <c r="M46" s="1">
        <v>30570</v>
      </c>
    </row>
    <row r="47" spans="2:13" x14ac:dyDescent="0.3">
      <c r="E47" s="29"/>
      <c r="F47" s="6">
        <v>44</v>
      </c>
      <c r="G47" s="13">
        <v>14</v>
      </c>
      <c r="H47" s="14">
        <v>45</v>
      </c>
      <c r="I47" s="13">
        <v>147</v>
      </c>
      <c r="J47" s="14">
        <v>530</v>
      </c>
      <c r="K47" s="14">
        <v>1996</v>
      </c>
      <c r="L47" s="1">
        <v>7848</v>
      </c>
      <c r="M47" s="1">
        <v>30751</v>
      </c>
    </row>
    <row r="48" spans="2:13" x14ac:dyDescent="0.3">
      <c r="E48" s="29"/>
      <c r="F48" s="6">
        <v>45</v>
      </c>
      <c r="G48" s="13">
        <v>16</v>
      </c>
      <c r="H48" s="14">
        <v>42</v>
      </c>
      <c r="I48" s="13">
        <v>149</v>
      </c>
      <c r="J48" s="14">
        <v>532</v>
      </c>
      <c r="K48" s="14">
        <v>2000</v>
      </c>
      <c r="L48" s="1">
        <v>7839</v>
      </c>
      <c r="M48" s="1">
        <v>30509</v>
      </c>
    </row>
    <row r="49" spans="5:13" x14ac:dyDescent="0.3">
      <c r="E49" s="29"/>
      <c r="F49" s="6">
        <v>46</v>
      </c>
      <c r="G49" s="13">
        <v>14</v>
      </c>
      <c r="H49" s="14">
        <v>44</v>
      </c>
      <c r="I49" s="13">
        <v>151</v>
      </c>
      <c r="J49" s="14">
        <v>535</v>
      </c>
      <c r="K49" s="14">
        <v>2013</v>
      </c>
      <c r="L49" s="1">
        <v>7829</v>
      </c>
      <c r="M49" s="1">
        <v>30719</v>
      </c>
    </row>
    <row r="50" spans="5:13" x14ac:dyDescent="0.3">
      <c r="E50" s="29"/>
      <c r="F50" s="6">
        <v>47</v>
      </c>
      <c r="G50" s="13">
        <v>14</v>
      </c>
      <c r="H50" s="14">
        <v>48</v>
      </c>
      <c r="I50" s="13">
        <v>148</v>
      </c>
      <c r="J50" s="14">
        <v>536</v>
      </c>
      <c r="K50" s="14">
        <v>2013</v>
      </c>
      <c r="L50" s="1">
        <v>7834</v>
      </c>
      <c r="M50" s="1">
        <v>30764</v>
      </c>
    </row>
    <row r="51" spans="5:13" x14ac:dyDescent="0.3">
      <c r="E51" s="29"/>
      <c r="F51" s="6">
        <v>48</v>
      </c>
      <c r="G51" s="13">
        <v>13</v>
      </c>
      <c r="H51" s="14">
        <v>42</v>
      </c>
      <c r="I51" s="13">
        <v>148</v>
      </c>
      <c r="J51" s="14">
        <v>548</v>
      </c>
      <c r="K51" s="14">
        <v>2003</v>
      </c>
      <c r="L51" s="1">
        <v>7795</v>
      </c>
      <c r="M51" s="1">
        <v>30606</v>
      </c>
    </row>
    <row r="52" spans="5:13" x14ac:dyDescent="0.3">
      <c r="E52" s="29"/>
      <c r="F52" s="6">
        <v>49</v>
      </c>
      <c r="G52" s="13">
        <v>14</v>
      </c>
      <c r="H52" s="14">
        <v>42</v>
      </c>
      <c r="I52" s="13">
        <v>148</v>
      </c>
      <c r="J52" s="14">
        <v>535</v>
      </c>
      <c r="K52" s="14">
        <v>2002</v>
      </c>
      <c r="L52" s="1">
        <v>7796</v>
      </c>
      <c r="M52" s="1">
        <v>30589</v>
      </c>
    </row>
    <row r="53" spans="5:13" x14ac:dyDescent="0.3">
      <c r="E53" s="29"/>
      <c r="F53" s="6">
        <v>50</v>
      </c>
      <c r="G53" s="13">
        <v>15</v>
      </c>
      <c r="H53" s="14">
        <v>45</v>
      </c>
      <c r="I53" s="13">
        <v>147</v>
      </c>
      <c r="J53" s="14">
        <v>530</v>
      </c>
      <c r="K53" s="14">
        <v>2013</v>
      </c>
      <c r="L53" s="1">
        <v>7884</v>
      </c>
      <c r="M53" s="1">
        <v>30630</v>
      </c>
    </row>
    <row r="54" spans="5:13" x14ac:dyDescent="0.3">
      <c r="E54" s="29"/>
      <c r="F54" s="6">
        <v>51</v>
      </c>
      <c r="G54" s="13">
        <v>14</v>
      </c>
      <c r="H54" s="14">
        <v>47</v>
      </c>
      <c r="I54" s="13">
        <v>146</v>
      </c>
      <c r="J54" s="14">
        <v>532</v>
      </c>
      <c r="K54" s="14">
        <v>2006</v>
      </c>
      <c r="L54" s="1">
        <v>7789</v>
      </c>
      <c r="M54" s="1">
        <v>30515</v>
      </c>
    </row>
    <row r="55" spans="5:13" x14ac:dyDescent="0.3">
      <c r="E55" s="29"/>
      <c r="F55" s="6">
        <v>52</v>
      </c>
      <c r="G55" s="13">
        <v>17</v>
      </c>
      <c r="H55" s="14">
        <v>43</v>
      </c>
      <c r="I55" s="13">
        <v>148</v>
      </c>
      <c r="J55" s="14">
        <v>534</v>
      </c>
      <c r="K55" s="14">
        <v>1995</v>
      </c>
      <c r="L55" s="1">
        <v>7848</v>
      </c>
      <c r="M55" s="1">
        <v>30743</v>
      </c>
    </row>
    <row r="56" spans="5:13" x14ac:dyDescent="0.3">
      <c r="E56" s="29"/>
      <c r="F56" s="6">
        <v>53</v>
      </c>
      <c r="G56" s="13">
        <v>14</v>
      </c>
      <c r="H56" s="14">
        <v>48</v>
      </c>
      <c r="I56" s="13">
        <v>151</v>
      </c>
      <c r="J56" s="14">
        <v>537</v>
      </c>
      <c r="K56" s="14">
        <v>2019</v>
      </c>
      <c r="L56" s="1">
        <v>7850</v>
      </c>
      <c r="M56" s="1">
        <v>30609</v>
      </c>
    </row>
    <row r="57" spans="5:13" x14ac:dyDescent="0.3">
      <c r="E57" s="29"/>
      <c r="F57" s="6">
        <v>54</v>
      </c>
      <c r="G57" s="13">
        <v>13</v>
      </c>
      <c r="H57" s="14">
        <v>45</v>
      </c>
      <c r="I57" s="13">
        <v>147</v>
      </c>
      <c r="J57" s="14">
        <v>538</v>
      </c>
      <c r="K57" s="14">
        <v>2008</v>
      </c>
      <c r="L57" s="1">
        <v>7904</v>
      </c>
      <c r="M57" s="1">
        <v>30524</v>
      </c>
    </row>
    <row r="58" spans="5:13" x14ac:dyDescent="0.3">
      <c r="E58" s="29"/>
      <c r="F58" s="6">
        <v>55</v>
      </c>
      <c r="G58" s="13">
        <v>13</v>
      </c>
      <c r="H58" s="14">
        <v>45</v>
      </c>
      <c r="I58" s="13">
        <v>149</v>
      </c>
      <c r="J58" s="14">
        <v>530</v>
      </c>
      <c r="K58" s="14">
        <v>2020</v>
      </c>
      <c r="L58" s="1">
        <v>7803</v>
      </c>
      <c r="M58" s="1">
        <v>30516</v>
      </c>
    </row>
    <row r="59" spans="5:13" x14ac:dyDescent="0.3">
      <c r="E59" s="29"/>
      <c r="F59" s="6">
        <v>56</v>
      </c>
      <c r="G59" s="13">
        <v>14</v>
      </c>
      <c r="H59" s="14">
        <v>48</v>
      </c>
      <c r="I59" s="13">
        <v>151</v>
      </c>
      <c r="J59" s="14">
        <v>537</v>
      </c>
      <c r="K59" s="14">
        <v>1991</v>
      </c>
      <c r="L59" s="1">
        <v>7819</v>
      </c>
      <c r="M59" s="1">
        <v>30523</v>
      </c>
    </row>
    <row r="60" spans="5:13" x14ac:dyDescent="0.3">
      <c r="E60" s="29"/>
      <c r="F60" s="6">
        <v>57</v>
      </c>
      <c r="G60" s="13">
        <v>16</v>
      </c>
      <c r="H60" s="14">
        <v>43</v>
      </c>
      <c r="I60" s="13">
        <v>145</v>
      </c>
      <c r="J60" s="14">
        <v>534</v>
      </c>
      <c r="K60" s="14">
        <v>2002</v>
      </c>
      <c r="L60" s="1">
        <v>7776</v>
      </c>
      <c r="M60" s="1">
        <v>30670</v>
      </c>
    </row>
    <row r="61" spans="5:13" x14ac:dyDescent="0.3">
      <c r="E61" s="29"/>
      <c r="F61" s="6">
        <v>58</v>
      </c>
      <c r="G61" s="13">
        <v>20</v>
      </c>
      <c r="H61" s="14">
        <v>48</v>
      </c>
      <c r="I61" s="13">
        <v>150</v>
      </c>
      <c r="J61" s="14">
        <v>532</v>
      </c>
      <c r="K61" s="14">
        <v>2001</v>
      </c>
      <c r="L61" s="1">
        <v>7793</v>
      </c>
      <c r="M61" s="1">
        <v>30575</v>
      </c>
    </row>
    <row r="62" spans="5:13" x14ac:dyDescent="0.3">
      <c r="E62" s="29"/>
      <c r="F62" s="6">
        <v>59</v>
      </c>
      <c r="G62" s="13">
        <v>15</v>
      </c>
      <c r="H62" s="14">
        <v>44</v>
      </c>
      <c r="I62" s="13">
        <v>146</v>
      </c>
      <c r="J62" s="14">
        <v>530</v>
      </c>
      <c r="K62" s="14">
        <v>2003</v>
      </c>
      <c r="L62" s="1">
        <v>7841</v>
      </c>
      <c r="M62" s="1">
        <v>30691</v>
      </c>
    </row>
    <row r="63" spans="5:13" x14ac:dyDescent="0.3">
      <c r="E63" s="29"/>
      <c r="F63" s="6">
        <v>60</v>
      </c>
      <c r="G63" s="13">
        <v>16</v>
      </c>
      <c r="H63" s="14">
        <v>46</v>
      </c>
      <c r="I63" s="13">
        <v>146</v>
      </c>
      <c r="J63" s="14">
        <v>532</v>
      </c>
      <c r="K63" s="14">
        <v>2000</v>
      </c>
      <c r="L63" s="1">
        <v>7800</v>
      </c>
      <c r="M63" s="1">
        <v>30552</v>
      </c>
    </row>
    <row r="64" spans="5:13" x14ac:dyDescent="0.3">
      <c r="E64" s="29"/>
      <c r="F64" s="6">
        <v>61</v>
      </c>
      <c r="G64" s="13">
        <v>16</v>
      </c>
      <c r="H64" s="14">
        <v>43</v>
      </c>
      <c r="I64" s="13">
        <v>147</v>
      </c>
      <c r="J64" s="14">
        <v>534</v>
      </c>
      <c r="K64" s="14">
        <v>2001</v>
      </c>
      <c r="L64" s="1">
        <v>7798</v>
      </c>
      <c r="M64" s="1">
        <v>30645</v>
      </c>
    </row>
    <row r="65" spans="5:13" x14ac:dyDescent="0.3">
      <c r="E65" s="29"/>
      <c r="F65" s="6">
        <v>62</v>
      </c>
      <c r="G65" s="13">
        <v>14</v>
      </c>
      <c r="H65" s="14">
        <v>43</v>
      </c>
      <c r="I65" s="13">
        <v>150</v>
      </c>
      <c r="J65" s="14">
        <v>527</v>
      </c>
      <c r="K65" s="14">
        <v>2007</v>
      </c>
      <c r="L65" s="1">
        <v>7805</v>
      </c>
      <c r="M65" s="1">
        <v>30591</v>
      </c>
    </row>
    <row r="66" spans="5:13" x14ac:dyDescent="0.3">
      <c r="E66" s="29"/>
      <c r="F66" s="6">
        <v>63</v>
      </c>
      <c r="G66" s="13">
        <v>13</v>
      </c>
      <c r="H66" s="14">
        <v>48</v>
      </c>
      <c r="I66" s="13">
        <v>151</v>
      </c>
      <c r="J66" s="14">
        <v>538</v>
      </c>
      <c r="K66" s="14">
        <v>2007</v>
      </c>
      <c r="L66" s="1">
        <v>7800</v>
      </c>
      <c r="M66" s="1">
        <v>30694</v>
      </c>
    </row>
    <row r="67" spans="5:13" x14ac:dyDescent="0.3">
      <c r="E67" s="29"/>
      <c r="F67" s="6">
        <v>64</v>
      </c>
      <c r="G67" s="13">
        <v>17</v>
      </c>
      <c r="H67" s="14">
        <v>48</v>
      </c>
      <c r="I67" s="13">
        <v>147</v>
      </c>
      <c r="J67" s="14">
        <v>528</v>
      </c>
      <c r="K67" s="14">
        <v>2022</v>
      </c>
      <c r="L67" s="1">
        <v>7812</v>
      </c>
      <c r="M67" s="1">
        <v>30595</v>
      </c>
    </row>
    <row r="68" spans="5:13" x14ac:dyDescent="0.3">
      <c r="E68" s="29"/>
      <c r="F68" s="6">
        <v>65</v>
      </c>
      <c r="G68" s="13">
        <v>14</v>
      </c>
      <c r="H68" s="14">
        <v>42</v>
      </c>
      <c r="I68" s="13">
        <v>146</v>
      </c>
      <c r="J68" s="14">
        <v>538</v>
      </c>
      <c r="K68" s="14">
        <v>2016</v>
      </c>
      <c r="L68" s="1">
        <v>7841</v>
      </c>
      <c r="M68" s="1">
        <v>30661</v>
      </c>
    </row>
    <row r="69" spans="5:13" x14ac:dyDescent="0.3">
      <c r="E69" s="29"/>
      <c r="F69" s="6">
        <v>66</v>
      </c>
      <c r="G69" s="13">
        <v>14</v>
      </c>
      <c r="H69" s="14">
        <v>43</v>
      </c>
      <c r="I69" s="13">
        <v>146</v>
      </c>
      <c r="J69" s="14">
        <v>536</v>
      </c>
      <c r="K69" s="14">
        <v>1999</v>
      </c>
      <c r="L69" s="1">
        <v>7783</v>
      </c>
      <c r="M69" s="1">
        <v>30713</v>
      </c>
    </row>
    <row r="70" spans="5:13" x14ac:dyDescent="0.3">
      <c r="E70" s="29"/>
      <c r="F70" s="6">
        <v>67</v>
      </c>
      <c r="G70" s="13">
        <v>14</v>
      </c>
      <c r="H70" s="14">
        <v>43</v>
      </c>
      <c r="I70" s="13">
        <v>151</v>
      </c>
      <c r="J70" s="14">
        <v>531</v>
      </c>
      <c r="K70" s="14">
        <v>2004</v>
      </c>
      <c r="L70" s="1">
        <v>7793</v>
      </c>
      <c r="M70" s="1">
        <v>30701</v>
      </c>
    </row>
    <row r="71" spans="5:13" x14ac:dyDescent="0.3">
      <c r="E71" s="29"/>
      <c r="F71" s="6">
        <v>68</v>
      </c>
      <c r="G71" s="13">
        <v>12</v>
      </c>
      <c r="H71" s="14">
        <v>47</v>
      </c>
      <c r="I71" s="13">
        <v>150</v>
      </c>
      <c r="J71" s="14">
        <v>530</v>
      </c>
      <c r="K71" s="14">
        <v>2013</v>
      </c>
      <c r="L71" s="1">
        <v>7836</v>
      </c>
      <c r="M71" s="1">
        <v>30603</v>
      </c>
    </row>
    <row r="72" spans="5:13" x14ac:dyDescent="0.3">
      <c r="E72" s="29"/>
      <c r="F72" s="6">
        <v>69</v>
      </c>
      <c r="G72" s="13">
        <v>14</v>
      </c>
      <c r="H72" s="14">
        <v>43</v>
      </c>
      <c r="I72" s="13">
        <v>150</v>
      </c>
      <c r="J72" s="14">
        <v>528</v>
      </c>
      <c r="K72" s="14">
        <v>1994</v>
      </c>
      <c r="L72" s="1">
        <v>7811</v>
      </c>
      <c r="M72" s="1">
        <v>30585</v>
      </c>
    </row>
    <row r="73" spans="5:13" x14ac:dyDescent="0.3">
      <c r="E73" s="29"/>
      <c r="F73" s="6">
        <v>70</v>
      </c>
      <c r="G73" s="13">
        <v>15</v>
      </c>
      <c r="H73" s="14">
        <v>48</v>
      </c>
      <c r="I73" s="13">
        <v>144</v>
      </c>
      <c r="J73" s="14">
        <v>533</v>
      </c>
      <c r="K73" s="14">
        <v>2007</v>
      </c>
      <c r="L73" s="1">
        <v>7780</v>
      </c>
      <c r="M73" s="1">
        <v>30557</v>
      </c>
    </row>
    <row r="74" spans="5:13" x14ac:dyDescent="0.3">
      <c r="E74" s="29"/>
      <c r="F74" s="6">
        <v>71</v>
      </c>
      <c r="G74" s="13">
        <v>15</v>
      </c>
      <c r="H74" s="14">
        <v>47</v>
      </c>
      <c r="I74" s="13">
        <v>147</v>
      </c>
      <c r="J74" s="14">
        <v>541</v>
      </c>
      <c r="K74" s="14">
        <v>2009</v>
      </c>
      <c r="L74" s="1">
        <v>7850</v>
      </c>
      <c r="M74" s="1">
        <v>30577</v>
      </c>
    </row>
    <row r="75" spans="5:13" x14ac:dyDescent="0.3">
      <c r="E75" s="29"/>
      <c r="F75" s="6">
        <v>72</v>
      </c>
      <c r="G75" s="13">
        <v>15</v>
      </c>
      <c r="H75" s="14">
        <v>44</v>
      </c>
      <c r="I75" s="13">
        <v>145</v>
      </c>
      <c r="J75" s="14">
        <v>528</v>
      </c>
      <c r="K75" s="14">
        <v>2021</v>
      </c>
      <c r="L75" s="1">
        <v>7801</v>
      </c>
      <c r="M75" s="1">
        <v>30712</v>
      </c>
    </row>
    <row r="76" spans="5:13" x14ac:dyDescent="0.3">
      <c r="E76" s="29"/>
      <c r="F76" s="6">
        <v>73</v>
      </c>
      <c r="G76" s="13">
        <v>13</v>
      </c>
      <c r="H76" s="14">
        <v>43</v>
      </c>
      <c r="I76" s="13">
        <v>151</v>
      </c>
      <c r="J76" s="14">
        <v>532</v>
      </c>
      <c r="K76" s="14">
        <v>2008</v>
      </c>
      <c r="L76" s="1">
        <v>7756</v>
      </c>
      <c r="M76" s="1">
        <v>30521</v>
      </c>
    </row>
    <row r="77" spans="5:13" x14ac:dyDescent="0.3">
      <c r="E77" s="29"/>
      <c r="F77" s="6">
        <v>74</v>
      </c>
      <c r="G77" s="13">
        <v>14</v>
      </c>
      <c r="H77" s="14">
        <v>42</v>
      </c>
      <c r="I77" s="13">
        <v>150</v>
      </c>
      <c r="J77" s="14">
        <v>536</v>
      </c>
      <c r="K77" s="14">
        <v>2000</v>
      </c>
      <c r="L77" s="1">
        <v>7816</v>
      </c>
      <c r="M77" s="1">
        <v>30645</v>
      </c>
    </row>
    <row r="78" spans="5:13" x14ac:dyDescent="0.3">
      <c r="E78" s="29"/>
      <c r="F78" s="6">
        <v>75</v>
      </c>
      <c r="G78" s="13">
        <v>13</v>
      </c>
      <c r="H78" s="14">
        <v>43</v>
      </c>
      <c r="I78" s="13">
        <v>148</v>
      </c>
      <c r="J78" s="14">
        <v>541</v>
      </c>
      <c r="K78" s="14">
        <v>2019</v>
      </c>
      <c r="L78" s="1">
        <v>7787</v>
      </c>
      <c r="M78" s="1">
        <v>30634</v>
      </c>
    </row>
    <row r="79" spans="5:13" x14ac:dyDescent="0.3">
      <c r="E79" s="29"/>
      <c r="F79" s="6">
        <v>76</v>
      </c>
      <c r="G79" s="13">
        <v>13</v>
      </c>
      <c r="H79" s="14">
        <v>48</v>
      </c>
      <c r="I79" s="13">
        <v>147</v>
      </c>
      <c r="J79" s="14">
        <v>532</v>
      </c>
      <c r="K79" s="14">
        <v>2009</v>
      </c>
      <c r="L79" s="1">
        <v>7850</v>
      </c>
      <c r="M79" s="1">
        <v>30658</v>
      </c>
    </row>
    <row r="80" spans="5:13" x14ac:dyDescent="0.3">
      <c r="E80" s="29"/>
      <c r="F80" s="6">
        <v>77</v>
      </c>
      <c r="G80" s="13">
        <v>13</v>
      </c>
      <c r="H80" s="14">
        <v>45</v>
      </c>
      <c r="I80" s="13">
        <v>146</v>
      </c>
      <c r="J80" s="14">
        <v>526</v>
      </c>
      <c r="K80" s="14">
        <v>2026</v>
      </c>
      <c r="L80" s="1">
        <v>7820</v>
      </c>
      <c r="M80" s="1">
        <v>30585</v>
      </c>
    </row>
    <row r="81" spans="5:13" x14ac:dyDescent="0.3">
      <c r="E81" s="29"/>
      <c r="F81" s="6">
        <v>78</v>
      </c>
      <c r="G81" s="13">
        <v>13</v>
      </c>
      <c r="H81" s="14">
        <v>42</v>
      </c>
      <c r="I81" s="13">
        <v>149</v>
      </c>
      <c r="J81" s="14">
        <v>534</v>
      </c>
      <c r="K81" s="14">
        <v>2004</v>
      </c>
      <c r="L81" s="1">
        <v>7845</v>
      </c>
      <c r="M81" s="1">
        <v>30697</v>
      </c>
    </row>
    <row r="82" spans="5:13" x14ac:dyDescent="0.3">
      <c r="E82" s="29"/>
      <c r="F82" s="6">
        <v>79</v>
      </c>
      <c r="G82" s="13">
        <v>14</v>
      </c>
      <c r="H82" s="14">
        <v>48</v>
      </c>
      <c r="I82" s="13">
        <v>150</v>
      </c>
      <c r="J82" s="14">
        <v>530</v>
      </c>
      <c r="K82" s="14">
        <v>2019</v>
      </c>
      <c r="L82" s="1">
        <v>7765</v>
      </c>
      <c r="M82" s="1">
        <v>30690</v>
      </c>
    </row>
    <row r="83" spans="5:13" x14ac:dyDescent="0.3">
      <c r="E83" s="29"/>
      <c r="F83" s="6">
        <v>80</v>
      </c>
      <c r="G83" s="13">
        <v>14</v>
      </c>
      <c r="H83" s="14">
        <v>48</v>
      </c>
      <c r="I83" s="13">
        <v>146</v>
      </c>
      <c r="J83" s="14">
        <v>531</v>
      </c>
      <c r="K83" s="14">
        <v>2016</v>
      </c>
      <c r="L83" s="1">
        <v>7793</v>
      </c>
      <c r="M83" s="1">
        <v>30580</v>
      </c>
    </row>
    <row r="84" spans="5:13" x14ac:dyDescent="0.3">
      <c r="E84" s="29"/>
      <c r="F84" s="6">
        <v>81</v>
      </c>
      <c r="G84" s="13">
        <v>13</v>
      </c>
      <c r="H84" s="14">
        <v>44</v>
      </c>
      <c r="I84" s="13">
        <v>150</v>
      </c>
      <c r="J84" s="14">
        <v>536</v>
      </c>
      <c r="K84" s="14">
        <v>1998</v>
      </c>
      <c r="L84" s="1">
        <v>7880</v>
      </c>
      <c r="M84" s="1">
        <v>30756</v>
      </c>
    </row>
    <row r="85" spans="5:13" x14ac:dyDescent="0.3">
      <c r="E85" s="29"/>
      <c r="F85" s="6">
        <v>82</v>
      </c>
      <c r="G85" s="13">
        <v>13</v>
      </c>
      <c r="H85" s="14">
        <v>48</v>
      </c>
      <c r="I85" s="13">
        <v>147</v>
      </c>
      <c r="J85" s="14">
        <v>538</v>
      </c>
      <c r="K85" s="14">
        <v>1999</v>
      </c>
      <c r="L85" s="1">
        <v>7798</v>
      </c>
      <c r="M85" s="1">
        <v>30767</v>
      </c>
    </row>
    <row r="86" spans="5:13" x14ac:dyDescent="0.3">
      <c r="E86" s="29"/>
      <c r="F86" s="6">
        <v>83</v>
      </c>
      <c r="G86" s="13">
        <v>14</v>
      </c>
      <c r="H86" s="14">
        <v>43</v>
      </c>
      <c r="I86" s="13">
        <v>150</v>
      </c>
      <c r="J86" s="14">
        <v>533</v>
      </c>
      <c r="K86" s="14">
        <v>2020</v>
      </c>
      <c r="L86" s="1">
        <v>7810</v>
      </c>
      <c r="M86" s="1">
        <v>30703</v>
      </c>
    </row>
    <row r="87" spans="5:13" x14ac:dyDescent="0.3">
      <c r="E87" s="29"/>
      <c r="F87" s="6">
        <v>84</v>
      </c>
      <c r="G87" s="13">
        <v>14</v>
      </c>
      <c r="H87" s="14">
        <v>49</v>
      </c>
      <c r="I87" s="13">
        <v>151</v>
      </c>
      <c r="J87" s="14">
        <v>537</v>
      </c>
      <c r="K87" s="14">
        <v>2014</v>
      </c>
      <c r="L87" s="1">
        <v>7870</v>
      </c>
      <c r="M87" s="1">
        <v>30767</v>
      </c>
    </row>
    <row r="88" spans="5:13" x14ac:dyDescent="0.3">
      <c r="E88" s="29"/>
      <c r="F88" s="6">
        <v>85</v>
      </c>
      <c r="G88" s="13">
        <v>16</v>
      </c>
      <c r="H88" s="14">
        <v>47</v>
      </c>
      <c r="I88" s="13">
        <v>146</v>
      </c>
      <c r="J88" s="14">
        <v>537</v>
      </c>
      <c r="K88" s="14">
        <v>2008</v>
      </c>
      <c r="L88" s="1">
        <v>7849</v>
      </c>
      <c r="M88" s="1">
        <v>30578</v>
      </c>
    </row>
    <row r="89" spans="5:13" x14ac:dyDescent="0.3">
      <c r="E89" s="29"/>
      <c r="F89" s="6">
        <v>86</v>
      </c>
      <c r="G89" s="13">
        <v>13</v>
      </c>
      <c r="H89" s="14">
        <v>46</v>
      </c>
      <c r="I89" s="13">
        <v>146</v>
      </c>
      <c r="J89" s="14">
        <v>541</v>
      </c>
      <c r="K89" s="14">
        <v>1992</v>
      </c>
      <c r="L89" s="1">
        <v>7845</v>
      </c>
      <c r="M89" s="1">
        <v>30506</v>
      </c>
    </row>
    <row r="90" spans="5:13" x14ac:dyDescent="0.3">
      <c r="E90" s="29"/>
      <c r="F90" s="6">
        <v>87</v>
      </c>
      <c r="G90" s="13">
        <v>13</v>
      </c>
      <c r="H90" s="14">
        <v>42</v>
      </c>
      <c r="I90" s="13">
        <v>150</v>
      </c>
      <c r="J90" s="14">
        <v>528</v>
      </c>
      <c r="K90" s="14">
        <v>1996</v>
      </c>
      <c r="L90" s="1">
        <v>7797</v>
      </c>
      <c r="M90" s="1">
        <v>30733</v>
      </c>
    </row>
    <row r="91" spans="5:13" x14ac:dyDescent="0.3">
      <c r="E91" s="29"/>
      <c r="F91" s="6">
        <v>88</v>
      </c>
      <c r="G91" s="13">
        <v>14</v>
      </c>
      <c r="H91" s="14">
        <v>43</v>
      </c>
      <c r="I91" s="13">
        <v>147</v>
      </c>
      <c r="J91" s="14">
        <v>529</v>
      </c>
      <c r="K91" s="14">
        <v>1996</v>
      </c>
      <c r="L91" s="1">
        <v>7784</v>
      </c>
      <c r="M91" s="1">
        <v>30742</v>
      </c>
    </row>
    <row r="92" spans="5:13" x14ac:dyDescent="0.3">
      <c r="E92" s="29"/>
      <c r="F92" s="6">
        <v>89</v>
      </c>
      <c r="G92" s="13">
        <v>13</v>
      </c>
      <c r="H92" s="14">
        <v>46</v>
      </c>
      <c r="I92" s="13">
        <v>146</v>
      </c>
      <c r="J92" s="14">
        <v>532</v>
      </c>
      <c r="K92" s="14">
        <v>2008</v>
      </c>
      <c r="L92" s="1">
        <v>7834</v>
      </c>
      <c r="M92" s="1">
        <v>30637</v>
      </c>
    </row>
    <row r="93" spans="5:13" x14ac:dyDescent="0.3">
      <c r="E93" s="29"/>
      <c r="F93" s="6">
        <v>90</v>
      </c>
      <c r="G93" s="13">
        <v>13</v>
      </c>
      <c r="H93" s="14">
        <v>43</v>
      </c>
      <c r="I93" s="13">
        <v>150</v>
      </c>
      <c r="J93" s="14">
        <v>535</v>
      </c>
      <c r="K93" s="14">
        <v>2010</v>
      </c>
      <c r="L93" s="1">
        <v>7823</v>
      </c>
      <c r="M93" s="1">
        <v>30565</v>
      </c>
    </row>
    <row r="94" spans="5:13" x14ac:dyDescent="0.3">
      <c r="E94" s="29"/>
      <c r="F94" s="6">
        <v>91</v>
      </c>
      <c r="G94" s="13">
        <v>16</v>
      </c>
      <c r="H94" s="14">
        <v>48</v>
      </c>
      <c r="I94" s="13">
        <v>149</v>
      </c>
      <c r="J94" s="14">
        <v>533</v>
      </c>
      <c r="K94" s="14">
        <v>1997</v>
      </c>
      <c r="L94" s="1">
        <v>7779</v>
      </c>
      <c r="M94" s="1">
        <v>30712</v>
      </c>
    </row>
    <row r="95" spans="5:13" x14ac:dyDescent="0.3">
      <c r="E95" s="29"/>
      <c r="F95" s="6">
        <v>92</v>
      </c>
      <c r="G95" s="13">
        <v>13</v>
      </c>
      <c r="H95" s="14">
        <v>45</v>
      </c>
      <c r="I95" s="13">
        <v>146</v>
      </c>
      <c r="J95" s="14">
        <v>533</v>
      </c>
      <c r="K95" s="14">
        <v>2019</v>
      </c>
      <c r="L95" s="1">
        <v>7817</v>
      </c>
      <c r="M95" s="1">
        <v>30758</v>
      </c>
    </row>
    <row r="96" spans="5:13" x14ac:dyDescent="0.3">
      <c r="E96" s="29"/>
      <c r="F96" s="6">
        <v>93</v>
      </c>
      <c r="G96" s="13">
        <v>13</v>
      </c>
      <c r="H96" s="14">
        <v>46</v>
      </c>
      <c r="I96" s="13">
        <v>145</v>
      </c>
      <c r="J96" s="14">
        <v>528</v>
      </c>
      <c r="K96" s="14">
        <v>2011</v>
      </c>
      <c r="L96" s="1">
        <v>7760</v>
      </c>
      <c r="M96" s="1">
        <v>30562</v>
      </c>
    </row>
    <row r="97" spans="5:13" x14ac:dyDescent="0.3">
      <c r="E97" s="29"/>
      <c r="F97" s="6">
        <v>94</v>
      </c>
      <c r="G97" s="13">
        <v>14</v>
      </c>
      <c r="H97" s="14">
        <v>44</v>
      </c>
      <c r="I97" s="13">
        <v>151</v>
      </c>
      <c r="J97" s="14">
        <v>539</v>
      </c>
      <c r="K97" s="14">
        <v>2021</v>
      </c>
      <c r="L97" s="1">
        <v>7809</v>
      </c>
      <c r="M97" s="1">
        <v>30694</v>
      </c>
    </row>
    <row r="98" spans="5:13" x14ac:dyDescent="0.3">
      <c r="E98" s="29"/>
      <c r="F98" s="6">
        <v>95</v>
      </c>
      <c r="G98" s="13">
        <v>16</v>
      </c>
      <c r="H98" s="14">
        <v>47</v>
      </c>
      <c r="I98" s="13">
        <v>152</v>
      </c>
      <c r="J98" s="14">
        <v>537</v>
      </c>
      <c r="K98" s="14">
        <v>2008</v>
      </c>
      <c r="L98" s="1">
        <v>7832</v>
      </c>
      <c r="M98" s="1">
        <v>30706</v>
      </c>
    </row>
    <row r="99" spans="5:13" x14ac:dyDescent="0.3">
      <c r="E99" s="29"/>
      <c r="F99" s="6">
        <v>96</v>
      </c>
      <c r="G99" s="13">
        <v>15</v>
      </c>
      <c r="H99" s="14">
        <v>43</v>
      </c>
      <c r="I99" s="13">
        <v>144</v>
      </c>
      <c r="J99" s="14">
        <v>543</v>
      </c>
      <c r="K99" s="14">
        <v>2014</v>
      </c>
      <c r="L99" s="1">
        <v>7808</v>
      </c>
      <c r="M99" s="1">
        <v>30512</v>
      </c>
    </row>
    <row r="100" spans="5:13" x14ac:dyDescent="0.3">
      <c r="E100" s="29"/>
      <c r="F100" s="6">
        <v>97</v>
      </c>
      <c r="G100" s="13">
        <v>13</v>
      </c>
      <c r="H100" s="14">
        <v>44</v>
      </c>
      <c r="I100" s="13">
        <v>145</v>
      </c>
      <c r="J100" s="14">
        <v>536</v>
      </c>
      <c r="K100" s="14">
        <v>1998</v>
      </c>
      <c r="L100" s="1">
        <v>7798</v>
      </c>
      <c r="M100" s="1">
        <v>30630</v>
      </c>
    </row>
    <row r="101" spans="5:13" x14ac:dyDescent="0.3">
      <c r="E101" s="29"/>
      <c r="F101" s="6">
        <v>98</v>
      </c>
      <c r="G101" s="13">
        <v>13</v>
      </c>
      <c r="H101" s="14">
        <v>45</v>
      </c>
      <c r="I101" s="13">
        <v>150</v>
      </c>
      <c r="J101" s="14">
        <v>529</v>
      </c>
      <c r="K101" s="14">
        <v>2034</v>
      </c>
      <c r="L101" s="1">
        <v>7801</v>
      </c>
      <c r="M101" s="1">
        <v>30550</v>
      </c>
    </row>
    <row r="102" spans="5:13" x14ac:dyDescent="0.3">
      <c r="E102" s="29"/>
      <c r="F102" s="6">
        <v>99</v>
      </c>
      <c r="G102" s="13">
        <v>15</v>
      </c>
      <c r="H102" s="14">
        <v>44</v>
      </c>
      <c r="I102" s="13">
        <v>149</v>
      </c>
      <c r="J102" s="14">
        <v>537</v>
      </c>
      <c r="K102" s="14">
        <v>2010</v>
      </c>
      <c r="L102" s="1">
        <v>7807</v>
      </c>
      <c r="M102" s="1">
        <v>30573</v>
      </c>
    </row>
    <row r="103" spans="5:13" x14ac:dyDescent="0.3">
      <c r="E103" s="29"/>
      <c r="F103" s="6">
        <v>100</v>
      </c>
      <c r="G103" s="13">
        <v>14</v>
      </c>
      <c r="H103" s="14">
        <v>44</v>
      </c>
      <c r="I103" s="13">
        <v>146</v>
      </c>
      <c r="J103" s="14">
        <v>539</v>
      </c>
      <c r="K103" s="14">
        <v>2009</v>
      </c>
      <c r="L103" s="1">
        <v>7875</v>
      </c>
      <c r="M103" s="1">
        <v>30545</v>
      </c>
    </row>
    <row r="104" spans="5:13" x14ac:dyDescent="0.3">
      <c r="G104" s="19"/>
      <c r="H104" s="19"/>
      <c r="I104" s="19"/>
      <c r="J104" s="19"/>
    </row>
  </sheetData>
  <mergeCells count="6">
    <mergeCell ref="A22:C22"/>
    <mergeCell ref="B33:C33"/>
    <mergeCell ref="G3:M3"/>
    <mergeCell ref="A1:B1"/>
    <mergeCell ref="G1:M1"/>
    <mergeCell ref="D11:E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"/>
  <sheetViews>
    <sheetView topLeftCell="A8" workbookViewId="0">
      <selection activeCell="C37" sqref="C37"/>
    </sheetView>
  </sheetViews>
  <sheetFormatPr defaultColWidth="9.109375" defaultRowHeight="14.4" x14ac:dyDescent="0.3"/>
  <cols>
    <col min="1" max="1" width="16.6640625" style="19" bestFit="1" customWidth="1"/>
    <col min="2" max="2" width="17.109375" style="19" bestFit="1" customWidth="1"/>
    <col min="3" max="3" width="9.5546875" style="19" bestFit="1" customWidth="1"/>
    <col min="4" max="4" width="16.6640625" style="19" bestFit="1" customWidth="1"/>
    <col min="5" max="5" width="9.5546875" style="19" bestFit="1" customWidth="1"/>
    <col min="6" max="6" width="12.88671875" style="19" bestFit="1" customWidth="1"/>
    <col min="7" max="8" width="9.109375" style="19"/>
    <col min="9" max="9" width="9.109375" style="19" customWidth="1"/>
    <col min="10" max="15" width="9.109375" style="19"/>
    <col min="16" max="16" width="16.6640625" style="19" bestFit="1" customWidth="1"/>
    <col min="17" max="17" width="9.109375" style="19" customWidth="1"/>
    <col min="18" max="22" width="9.109375" style="19"/>
    <col min="23" max="23" width="9.33203125" style="19" bestFit="1" customWidth="1"/>
    <col min="24" max="24" width="17.5546875" style="19" bestFit="1" customWidth="1"/>
    <col min="25" max="25" width="8.44140625" style="19" bestFit="1" customWidth="1"/>
    <col min="26" max="26" width="9.6640625" style="19" bestFit="1" customWidth="1"/>
    <col min="27" max="16384" width="9.109375" style="19"/>
  </cols>
  <sheetData>
    <row r="1" spans="1:23" x14ac:dyDescent="0.3">
      <c r="A1" s="43" t="s">
        <v>8</v>
      </c>
      <c r="B1" s="43"/>
      <c r="C1"/>
      <c r="D1"/>
      <c r="E1"/>
      <c r="F1"/>
      <c r="G1" s="43" t="s">
        <v>8</v>
      </c>
      <c r="H1" s="43"/>
      <c r="I1" s="43"/>
      <c r="J1" s="43"/>
      <c r="K1" s="43"/>
      <c r="L1" s="43"/>
      <c r="M1" s="43"/>
      <c r="N1" s="17"/>
      <c r="Q1" s="43" t="s">
        <v>11</v>
      </c>
      <c r="R1" s="43"/>
      <c r="S1" s="43"/>
      <c r="T1" s="43"/>
      <c r="U1" s="43"/>
      <c r="V1" s="43"/>
      <c r="W1" s="17"/>
    </row>
    <row r="2" spans="1:23" x14ac:dyDescent="0.3">
      <c r="A2" s="3" t="s">
        <v>9</v>
      </c>
      <c r="B2" s="22" t="s">
        <v>3</v>
      </c>
      <c r="C2"/>
      <c r="D2"/>
      <c r="E2" s="1" t="s">
        <v>2</v>
      </c>
      <c r="F2" s="3" t="s">
        <v>9</v>
      </c>
      <c r="G2" s="2">
        <v>64</v>
      </c>
      <c r="H2" s="2">
        <v>128</v>
      </c>
      <c r="I2" s="2">
        <v>256</v>
      </c>
      <c r="J2" s="2">
        <v>512</v>
      </c>
      <c r="K2" s="2">
        <v>1024</v>
      </c>
      <c r="L2" s="2">
        <v>2048</v>
      </c>
      <c r="M2" s="2">
        <v>4096</v>
      </c>
      <c r="N2" s="14"/>
      <c r="P2" s="3" t="s">
        <v>12</v>
      </c>
      <c r="Q2" s="25">
        <v>1</v>
      </c>
      <c r="R2" s="26">
        <v>2</v>
      </c>
      <c r="S2" s="26">
        <v>4</v>
      </c>
      <c r="T2" s="27">
        <v>8</v>
      </c>
      <c r="U2" s="27">
        <v>16</v>
      </c>
      <c r="V2" s="27">
        <v>32</v>
      </c>
      <c r="W2" s="23"/>
    </row>
    <row r="3" spans="1:23" x14ac:dyDescent="0.3">
      <c r="A3" s="6">
        <v>64</v>
      </c>
      <c r="B3" s="7">
        <f>AVERAGE(G4:G103)</f>
        <v>105.75</v>
      </c>
      <c r="C3"/>
      <c r="D3"/>
      <c r="E3" s="1"/>
      <c r="F3" s="4" t="s">
        <v>1</v>
      </c>
      <c r="G3" s="44" t="s">
        <v>0</v>
      </c>
      <c r="H3" s="45"/>
      <c r="I3" s="45"/>
      <c r="J3" s="45"/>
      <c r="K3" s="45"/>
      <c r="L3" s="45"/>
      <c r="M3" s="45"/>
      <c r="N3" s="17"/>
      <c r="P3" s="4" t="s">
        <v>1</v>
      </c>
      <c r="Q3" s="44" t="s">
        <v>0</v>
      </c>
      <c r="R3" s="45"/>
      <c r="S3" s="45"/>
      <c r="T3" s="45"/>
      <c r="U3" s="45"/>
      <c r="V3" s="45"/>
      <c r="W3" s="17"/>
    </row>
    <row r="4" spans="1:23" x14ac:dyDescent="0.3">
      <c r="A4" s="6">
        <v>128</v>
      </c>
      <c r="B4" s="7">
        <f>AVERAGE(H4:H103)</f>
        <v>156.79</v>
      </c>
      <c r="C4"/>
      <c r="D4"/>
      <c r="E4" s="1"/>
      <c r="F4" s="5">
        <v>1</v>
      </c>
      <c r="G4" s="1">
        <v>120</v>
      </c>
      <c r="H4" s="1">
        <v>190</v>
      </c>
      <c r="I4" s="13">
        <v>315</v>
      </c>
      <c r="J4" s="1">
        <v>561</v>
      </c>
      <c r="K4" s="1">
        <v>1068</v>
      </c>
      <c r="L4" s="1">
        <v>2425</v>
      </c>
      <c r="M4" s="13">
        <v>6751</v>
      </c>
      <c r="N4" s="1"/>
      <c r="P4" s="5">
        <v>1</v>
      </c>
      <c r="Q4" s="1">
        <v>3114</v>
      </c>
      <c r="R4" s="1">
        <v>1208</v>
      </c>
      <c r="S4" s="1">
        <v>1083</v>
      </c>
      <c r="T4" s="1">
        <v>1079</v>
      </c>
      <c r="U4" s="1">
        <v>1126</v>
      </c>
      <c r="V4" s="1">
        <v>1273</v>
      </c>
    </row>
    <row r="5" spans="1:23" x14ac:dyDescent="0.3">
      <c r="A5" s="6">
        <v>256</v>
      </c>
      <c r="B5" s="7">
        <f>AVERAGE(I4:I103)</f>
        <v>285.48</v>
      </c>
      <c r="C5"/>
      <c r="D5" s="43" t="s">
        <v>23</v>
      </c>
      <c r="E5" s="43"/>
      <c r="F5" s="6">
        <v>2</v>
      </c>
      <c r="G5" s="1">
        <v>114</v>
      </c>
      <c r="H5" s="1">
        <v>165</v>
      </c>
      <c r="I5" s="13">
        <v>292</v>
      </c>
      <c r="J5" s="1">
        <v>529</v>
      </c>
      <c r="K5" s="1">
        <v>1052</v>
      </c>
      <c r="L5" s="1">
        <v>2378</v>
      </c>
      <c r="M5" s="13">
        <v>6721</v>
      </c>
      <c r="N5" s="1"/>
      <c r="P5" s="6">
        <v>2</v>
      </c>
      <c r="Q5" s="1">
        <v>3086</v>
      </c>
      <c r="R5" s="1">
        <v>1180</v>
      </c>
      <c r="S5" s="1">
        <v>1051</v>
      </c>
      <c r="T5" s="1">
        <v>1050</v>
      </c>
      <c r="U5" s="1">
        <v>1105</v>
      </c>
      <c r="V5" s="1">
        <v>1247</v>
      </c>
    </row>
    <row r="6" spans="1:23" x14ac:dyDescent="0.3">
      <c r="A6" s="6">
        <v>512</v>
      </c>
      <c r="B6" s="7">
        <f>AVERAGE(J4:J103)</f>
        <v>528.34</v>
      </c>
      <c r="C6"/>
      <c r="D6" s="4" t="s">
        <v>9</v>
      </c>
      <c r="E6" s="36" t="s">
        <v>14</v>
      </c>
      <c r="F6" s="6">
        <v>3</v>
      </c>
      <c r="G6" s="1">
        <v>110</v>
      </c>
      <c r="H6" s="1">
        <v>160</v>
      </c>
      <c r="I6" s="13">
        <v>286</v>
      </c>
      <c r="J6" s="1">
        <v>524</v>
      </c>
      <c r="K6" s="1">
        <v>1054</v>
      </c>
      <c r="L6" s="1">
        <v>2377</v>
      </c>
      <c r="M6" s="13">
        <v>6762</v>
      </c>
      <c r="N6" s="1"/>
      <c r="P6" s="6">
        <v>3</v>
      </c>
      <c r="Q6" s="1">
        <v>3089</v>
      </c>
      <c r="R6" s="1">
        <v>1177</v>
      </c>
      <c r="S6" s="1">
        <v>1048</v>
      </c>
      <c r="T6" s="1">
        <v>1050</v>
      </c>
      <c r="U6" s="1">
        <v>1114</v>
      </c>
      <c r="V6" s="1">
        <v>1244</v>
      </c>
    </row>
    <row r="7" spans="1:23" x14ac:dyDescent="0.3">
      <c r="A7" s="6">
        <v>1024</v>
      </c>
      <c r="B7" s="7">
        <f>AVERAGE(K4:K103)</f>
        <v>1063.3599999999999</v>
      </c>
      <c r="C7"/>
      <c r="D7" s="6">
        <v>64</v>
      </c>
      <c r="E7" s="30">
        <f>_xlfn.STDEV.S(G4:G103)</f>
        <v>4.5579877715119563</v>
      </c>
      <c r="F7" s="6">
        <v>4</v>
      </c>
      <c r="G7" s="1">
        <v>110</v>
      </c>
      <c r="H7" s="1">
        <v>157</v>
      </c>
      <c r="I7" s="13">
        <v>288</v>
      </c>
      <c r="J7" s="1">
        <v>527</v>
      </c>
      <c r="K7" s="1">
        <v>1052</v>
      </c>
      <c r="L7" s="1">
        <v>2379</v>
      </c>
      <c r="M7" s="13">
        <v>6728</v>
      </c>
      <c r="N7" s="1"/>
      <c r="P7" s="6">
        <v>4</v>
      </c>
      <c r="Q7" s="1">
        <v>3095</v>
      </c>
      <c r="R7" s="1">
        <v>1179</v>
      </c>
      <c r="S7" s="1">
        <v>1047</v>
      </c>
      <c r="T7" s="1">
        <v>1053</v>
      </c>
      <c r="U7" s="1">
        <v>1117</v>
      </c>
      <c r="V7" s="1">
        <v>1244</v>
      </c>
    </row>
    <row r="8" spans="1:23" x14ac:dyDescent="0.3">
      <c r="A8" s="6">
        <v>2048</v>
      </c>
      <c r="B8" s="7">
        <f>AVERAGE(L4:L103)</f>
        <v>2398.7800000000002</v>
      </c>
      <c r="C8"/>
      <c r="D8" s="6">
        <v>128</v>
      </c>
      <c r="E8" s="30">
        <f>_xlfn.STDEV.P(H4:H103)</f>
        <v>4.889366012071501</v>
      </c>
      <c r="F8" s="6">
        <v>5</v>
      </c>
      <c r="G8" s="1">
        <v>110</v>
      </c>
      <c r="H8" s="1">
        <v>154</v>
      </c>
      <c r="I8" s="13">
        <v>284</v>
      </c>
      <c r="J8" s="1">
        <v>526</v>
      </c>
      <c r="K8" s="1">
        <v>1054</v>
      </c>
      <c r="L8" s="1">
        <v>2377</v>
      </c>
      <c r="M8" s="13">
        <v>6729</v>
      </c>
      <c r="N8" s="1"/>
      <c r="P8" s="6">
        <v>5</v>
      </c>
      <c r="Q8" s="1">
        <v>3095</v>
      </c>
      <c r="R8" s="1">
        <v>1179</v>
      </c>
      <c r="S8" s="1">
        <v>1049</v>
      </c>
      <c r="T8" s="1">
        <v>1050</v>
      </c>
      <c r="U8" s="1">
        <v>1115</v>
      </c>
      <c r="V8" s="1">
        <v>1252</v>
      </c>
    </row>
    <row r="9" spans="1:23" x14ac:dyDescent="0.3">
      <c r="A9" s="6">
        <v>4096</v>
      </c>
      <c r="B9" s="7">
        <f>AVERAGE(M4:M103)</f>
        <v>6822.16</v>
      </c>
      <c r="C9"/>
      <c r="D9" s="6">
        <v>256</v>
      </c>
      <c r="E9" s="30">
        <f>_xlfn.STDEV.P(I4:I103)</f>
        <v>4.1820569101818679</v>
      </c>
      <c r="F9" s="6">
        <v>6</v>
      </c>
      <c r="G9" s="1">
        <v>107</v>
      </c>
      <c r="H9" s="1">
        <v>154</v>
      </c>
      <c r="I9" s="13">
        <v>282</v>
      </c>
      <c r="J9" s="1">
        <v>527</v>
      </c>
      <c r="K9" s="1">
        <v>1055</v>
      </c>
      <c r="L9" s="1">
        <v>2377</v>
      </c>
      <c r="M9" s="13">
        <v>6767</v>
      </c>
      <c r="N9" s="1"/>
      <c r="P9" s="6">
        <v>6</v>
      </c>
      <c r="Q9" s="1">
        <v>3087</v>
      </c>
      <c r="R9" s="1">
        <v>1178</v>
      </c>
      <c r="S9" s="1">
        <v>1048</v>
      </c>
      <c r="T9" s="1">
        <v>1049</v>
      </c>
      <c r="U9" s="1">
        <v>1113</v>
      </c>
      <c r="V9" s="1">
        <v>1257</v>
      </c>
    </row>
    <row r="10" spans="1:23" x14ac:dyDescent="0.3">
      <c r="A10" s="10"/>
      <c r="B10" s="7"/>
      <c r="C10"/>
      <c r="D10" s="6">
        <v>512</v>
      </c>
      <c r="E10" s="30">
        <f>_xlfn.STDEV.P(J4:J103)</f>
        <v>4.9844157129998719</v>
      </c>
      <c r="F10" s="6">
        <v>7</v>
      </c>
      <c r="G10" s="1">
        <v>101</v>
      </c>
      <c r="H10" s="1">
        <v>168</v>
      </c>
      <c r="I10" s="13">
        <v>292</v>
      </c>
      <c r="J10" s="1">
        <v>524</v>
      </c>
      <c r="K10" s="1">
        <v>1056</v>
      </c>
      <c r="L10" s="1">
        <v>2375</v>
      </c>
      <c r="M10" s="13">
        <v>6800</v>
      </c>
      <c r="N10" s="1"/>
      <c r="P10" s="6">
        <v>7</v>
      </c>
      <c r="Q10" s="1">
        <v>3091</v>
      </c>
      <c r="R10" s="1">
        <v>1181</v>
      </c>
      <c r="S10" s="1">
        <v>1046</v>
      </c>
      <c r="T10" s="1">
        <v>1049</v>
      </c>
      <c r="U10" s="1">
        <v>1118</v>
      </c>
      <c r="V10" s="1">
        <v>1255</v>
      </c>
    </row>
    <row r="11" spans="1:23" x14ac:dyDescent="0.3">
      <c r="A11"/>
      <c r="B11"/>
      <c r="C11"/>
      <c r="D11" s="6">
        <v>1024</v>
      </c>
      <c r="E11" s="30">
        <f>_xlfn.STDEV.P(K4:K103)</f>
        <v>4.7634441321380052</v>
      </c>
      <c r="F11" s="6">
        <v>8</v>
      </c>
      <c r="G11" s="1">
        <v>100</v>
      </c>
      <c r="H11" s="1">
        <v>162</v>
      </c>
      <c r="I11" s="13">
        <v>284</v>
      </c>
      <c r="J11" s="1">
        <v>525</v>
      </c>
      <c r="K11" s="1">
        <v>1056</v>
      </c>
      <c r="L11" s="1">
        <v>2378</v>
      </c>
      <c r="M11" s="13">
        <v>6799</v>
      </c>
      <c r="N11" s="1"/>
      <c r="P11" s="6">
        <v>8</v>
      </c>
      <c r="Q11" s="1">
        <v>3093</v>
      </c>
      <c r="R11" s="1">
        <v>1187</v>
      </c>
      <c r="S11" s="1">
        <v>1046</v>
      </c>
      <c r="T11" s="1">
        <v>1048</v>
      </c>
      <c r="U11" s="1">
        <v>1113</v>
      </c>
      <c r="V11" s="1">
        <v>1256</v>
      </c>
    </row>
    <row r="12" spans="1:23" x14ac:dyDescent="0.3">
      <c r="A12" s="43" t="s">
        <v>11</v>
      </c>
      <c r="B12" s="43"/>
      <c r="D12" s="6">
        <v>2048</v>
      </c>
      <c r="E12" s="30">
        <f>_xlfn.STDEV.P(L4:L103)</f>
        <v>12.65115014534252</v>
      </c>
      <c r="F12" s="6">
        <v>9</v>
      </c>
      <c r="G12" s="1">
        <v>108</v>
      </c>
      <c r="H12" s="1">
        <v>157</v>
      </c>
      <c r="I12" s="13">
        <v>287</v>
      </c>
      <c r="J12" s="1">
        <v>529</v>
      </c>
      <c r="K12" s="1">
        <v>1055</v>
      </c>
      <c r="L12" s="1">
        <v>2378</v>
      </c>
      <c r="M12" s="13">
        <v>6799</v>
      </c>
      <c r="N12" s="1"/>
      <c r="P12" s="6">
        <v>9</v>
      </c>
      <c r="Q12" s="1">
        <v>3086</v>
      </c>
      <c r="R12" s="1">
        <v>1186</v>
      </c>
      <c r="S12" s="1">
        <v>1048</v>
      </c>
      <c r="T12" s="1">
        <v>1051</v>
      </c>
      <c r="U12" s="1">
        <v>1113</v>
      </c>
      <c r="V12" s="1">
        <v>1256</v>
      </c>
    </row>
    <row r="13" spans="1:23" x14ac:dyDescent="0.3">
      <c r="A13" s="15" t="s">
        <v>12</v>
      </c>
      <c r="B13" s="22" t="s">
        <v>3</v>
      </c>
      <c r="D13" s="6">
        <v>4096</v>
      </c>
      <c r="E13" s="30">
        <f>_xlfn.STDEV.P(M4:M103)</f>
        <v>26.363884387548069</v>
      </c>
      <c r="F13" s="6">
        <v>10</v>
      </c>
      <c r="G13" s="1">
        <v>107</v>
      </c>
      <c r="H13" s="1">
        <v>154</v>
      </c>
      <c r="I13" s="13">
        <v>290</v>
      </c>
      <c r="J13" s="1">
        <v>526</v>
      </c>
      <c r="K13" s="1">
        <v>1055</v>
      </c>
      <c r="L13" s="1">
        <v>2376</v>
      </c>
      <c r="M13" s="13">
        <v>6798</v>
      </c>
      <c r="N13" s="1"/>
      <c r="P13" s="6">
        <v>10</v>
      </c>
      <c r="Q13" s="1">
        <v>3088</v>
      </c>
      <c r="R13" s="1">
        <v>1179</v>
      </c>
      <c r="S13" s="1">
        <v>1047</v>
      </c>
      <c r="T13" s="1">
        <v>1050</v>
      </c>
      <c r="U13" s="1">
        <v>1113</v>
      </c>
      <c r="V13" s="1">
        <v>1257</v>
      </c>
    </row>
    <row r="14" spans="1:23" x14ac:dyDescent="0.3">
      <c r="A14" s="24">
        <v>1</v>
      </c>
      <c r="B14" s="7">
        <f>AVERAGE(Q4:Q103)</f>
        <v>3126.17</v>
      </c>
      <c r="F14" s="6">
        <v>11</v>
      </c>
      <c r="G14" s="1">
        <v>108</v>
      </c>
      <c r="H14" s="1">
        <v>156</v>
      </c>
      <c r="I14" s="13">
        <v>282</v>
      </c>
      <c r="J14" s="1">
        <v>528</v>
      </c>
      <c r="K14" s="1">
        <v>1056</v>
      </c>
      <c r="L14" s="1">
        <v>2380</v>
      </c>
      <c r="M14" s="13">
        <v>6802</v>
      </c>
      <c r="N14" s="1"/>
      <c r="P14" s="6">
        <v>11</v>
      </c>
      <c r="Q14" s="1">
        <v>3088</v>
      </c>
      <c r="R14" s="1">
        <v>1187</v>
      </c>
      <c r="S14" s="1">
        <v>1051</v>
      </c>
      <c r="T14" s="1">
        <v>1050</v>
      </c>
      <c r="U14" s="1">
        <v>1116</v>
      </c>
      <c r="V14" s="1">
        <v>1256</v>
      </c>
    </row>
    <row r="15" spans="1:23" x14ac:dyDescent="0.3">
      <c r="A15" s="6">
        <v>2</v>
      </c>
      <c r="B15" s="7">
        <f>AVERAGE(R4:R103)</f>
        <v>1183.69</v>
      </c>
      <c r="C15"/>
      <c r="F15" s="6">
        <v>12</v>
      </c>
      <c r="G15" s="1">
        <v>96</v>
      </c>
      <c r="H15" s="1">
        <v>156</v>
      </c>
      <c r="I15" s="13">
        <v>276</v>
      </c>
      <c r="J15" s="1">
        <v>529</v>
      </c>
      <c r="K15" s="1">
        <v>1054</v>
      </c>
      <c r="L15" s="1">
        <v>2376</v>
      </c>
      <c r="M15" s="13">
        <v>6799</v>
      </c>
      <c r="N15" s="1"/>
      <c r="P15" s="6">
        <v>12</v>
      </c>
      <c r="Q15" s="1">
        <v>3089</v>
      </c>
      <c r="R15" s="1">
        <v>1175</v>
      </c>
      <c r="S15" s="1">
        <v>1050</v>
      </c>
      <c r="T15" s="1">
        <v>1051</v>
      </c>
      <c r="U15" s="1">
        <v>1110</v>
      </c>
      <c r="V15" s="1">
        <v>1256</v>
      </c>
    </row>
    <row r="16" spans="1:23" x14ac:dyDescent="0.3">
      <c r="A16" s="6">
        <v>4</v>
      </c>
      <c r="B16" s="7">
        <f>AVERAGE(S4:S103)</f>
        <v>1051.98</v>
      </c>
      <c r="C16"/>
      <c r="D16" s="43" t="s">
        <v>24</v>
      </c>
      <c r="E16" s="43"/>
      <c r="F16" s="6">
        <v>13</v>
      </c>
      <c r="G16" s="1">
        <v>111</v>
      </c>
      <c r="H16" s="1">
        <v>155</v>
      </c>
      <c r="I16" s="13">
        <v>286</v>
      </c>
      <c r="J16" s="1">
        <v>526</v>
      </c>
      <c r="K16" s="1">
        <v>1054</v>
      </c>
      <c r="L16" s="1">
        <v>2381</v>
      </c>
      <c r="M16" s="13">
        <v>6799</v>
      </c>
      <c r="N16" s="1"/>
      <c r="P16" s="6">
        <v>13</v>
      </c>
      <c r="Q16" s="1">
        <v>3091</v>
      </c>
      <c r="R16" s="1">
        <v>1177</v>
      </c>
      <c r="S16" s="1">
        <v>1052</v>
      </c>
      <c r="T16" s="1">
        <v>1050</v>
      </c>
      <c r="U16" s="1">
        <v>1116</v>
      </c>
      <c r="V16" s="1">
        <v>1258</v>
      </c>
    </row>
    <row r="17" spans="1:22" x14ac:dyDescent="0.3">
      <c r="A17" s="16">
        <v>8</v>
      </c>
      <c r="B17" s="7">
        <f>AVERAGE(T4:T103)</f>
        <v>1058.97</v>
      </c>
      <c r="C17"/>
      <c r="D17" s="15" t="s">
        <v>12</v>
      </c>
      <c r="E17" s="36" t="s">
        <v>14</v>
      </c>
      <c r="F17" s="6">
        <v>14</v>
      </c>
      <c r="G17" s="1">
        <v>107</v>
      </c>
      <c r="H17" s="1">
        <v>154</v>
      </c>
      <c r="I17" s="13">
        <v>282</v>
      </c>
      <c r="J17" s="1">
        <v>527</v>
      </c>
      <c r="K17" s="1">
        <v>1057</v>
      </c>
      <c r="L17" s="1">
        <v>2383</v>
      </c>
      <c r="M17" s="13">
        <v>6803</v>
      </c>
      <c r="N17" s="1"/>
      <c r="P17" s="6">
        <v>14</v>
      </c>
      <c r="Q17" s="1">
        <v>3089</v>
      </c>
      <c r="R17" s="1">
        <v>1176</v>
      </c>
      <c r="S17" s="1">
        <v>1049</v>
      </c>
      <c r="T17" s="1">
        <v>1051</v>
      </c>
      <c r="U17" s="1">
        <v>1116</v>
      </c>
      <c r="V17" s="1">
        <v>1257</v>
      </c>
    </row>
    <row r="18" spans="1:22" x14ac:dyDescent="0.3">
      <c r="A18" s="6">
        <v>16</v>
      </c>
      <c r="B18" s="7">
        <f>AVERAGE(U4:U103)</f>
        <v>1117.77</v>
      </c>
      <c r="C18"/>
      <c r="D18" s="24">
        <v>1</v>
      </c>
      <c r="E18" s="30">
        <f>_xlfn.STDEV.S(Q4:Q103)</f>
        <v>15.328098579426184</v>
      </c>
      <c r="F18" s="6">
        <v>15</v>
      </c>
      <c r="G18" s="1">
        <v>116</v>
      </c>
      <c r="H18" s="1">
        <v>155</v>
      </c>
      <c r="I18" s="13">
        <v>286</v>
      </c>
      <c r="J18" s="1">
        <v>520</v>
      </c>
      <c r="K18" s="1">
        <v>1054</v>
      </c>
      <c r="L18" s="1">
        <v>2378</v>
      </c>
      <c r="M18" s="13">
        <v>6803</v>
      </c>
      <c r="N18" s="1"/>
      <c r="P18" s="6">
        <v>15</v>
      </c>
      <c r="Q18" s="1">
        <v>3090</v>
      </c>
      <c r="R18" s="1">
        <v>1178</v>
      </c>
      <c r="S18" s="1">
        <v>1047</v>
      </c>
      <c r="T18" s="1">
        <v>1050</v>
      </c>
      <c r="U18" s="1">
        <v>1116</v>
      </c>
      <c r="V18" s="1">
        <v>1259</v>
      </c>
    </row>
    <row r="19" spans="1:22" x14ac:dyDescent="0.3">
      <c r="A19" s="6">
        <v>32</v>
      </c>
      <c r="B19" s="7">
        <f>AVERAGE(V4:V103)</f>
        <v>1256.76</v>
      </c>
      <c r="C19"/>
      <c r="D19" s="6">
        <v>2</v>
      </c>
      <c r="E19" s="30">
        <f>_xlfn.STDEV.P(R4:R103)</f>
        <v>5.5021722982836412</v>
      </c>
      <c r="F19" s="6">
        <v>16</v>
      </c>
      <c r="G19" s="1">
        <v>107</v>
      </c>
      <c r="H19" s="1">
        <v>158</v>
      </c>
      <c r="I19" s="13">
        <v>286</v>
      </c>
      <c r="J19" s="1">
        <v>524</v>
      </c>
      <c r="K19" s="1">
        <v>1055</v>
      </c>
      <c r="L19" s="1">
        <v>2378</v>
      </c>
      <c r="M19" s="13">
        <v>6803</v>
      </c>
      <c r="N19" s="1"/>
      <c r="P19" s="6">
        <v>16</v>
      </c>
      <c r="Q19" s="1">
        <v>3127</v>
      </c>
      <c r="R19" s="1">
        <v>1177</v>
      </c>
      <c r="S19" s="1">
        <v>1047</v>
      </c>
      <c r="T19" s="1">
        <v>1049</v>
      </c>
      <c r="U19" s="1">
        <v>1114</v>
      </c>
      <c r="V19" s="1">
        <v>1257</v>
      </c>
    </row>
    <row r="20" spans="1:22" x14ac:dyDescent="0.3">
      <c r="A20" s="14"/>
      <c r="B20" s="7"/>
      <c r="C20"/>
      <c r="D20" s="6">
        <v>4</v>
      </c>
      <c r="E20" s="30">
        <f>_xlfn.STDEV.P(S4:S103)</f>
        <v>4.8435111231419619</v>
      </c>
      <c r="F20" s="6">
        <v>17</v>
      </c>
      <c r="G20" s="1">
        <v>107</v>
      </c>
      <c r="H20" s="1">
        <v>155</v>
      </c>
      <c r="I20" s="13">
        <v>281</v>
      </c>
      <c r="J20" s="1">
        <v>525</v>
      </c>
      <c r="K20" s="1">
        <v>1056</v>
      </c>
      <c r="L20" s="1">
        <v>2379</v>
      </c>
      <c r="M20" s="13">
        <v>6804</v>
      </c>
      <c r="N20" s="1"/>
      <c r="P20" s="6">
        <v>17</v>
      </c>
      <c r="Q20" s="1">
        <v>3131</v>
      </c>
      <c r="R20" s="1">
        <v>1178</v>
      </c>
      <c r="S20" s="1">
        <v>1048</v>
      </c>
      <c r="T20" s="1">
        <v>1052</v>
      </c>
      <c r="U20" s="1">
        <v>1116</v>
      </c>
      <c r="V20" s="1">
        <v>1257</v>
      </c>
    </row>
    <row r="21" spans="1:22" x14ac:dyDescent="0.3">
      <c r="C21"/>
      <c r="D21" s="16">
        <v>8</v>
      </c>
      <c r="E21" s="30">
        <f>_xlfn.STDEV.P(T4:T103)</f>
        <v>6.4721789221250665</v>
      </c>
      <c r="F21" s="6">
        <v>18</v>
      </c>
      <c r="G21" s="1">
        <v>98</v>
      </c>
      <c r="H21" s="1">
        <v>156</v>
      </c>
      <c r="I21" s="13">
        <v>284</v>
      </c>
      <c r="J21" s="1">
        <v>534</v>
      </c>
      <c r="K21" s="1">
        <v>1056</v>
      </c>
      <c r="L21" s="1">
        <v>2384</v>
      </c>
      <c r="M21" s="13">
        <v>6803</v>
      </c>
      <c r="N21" s="1"/>
      <c r="P21" s="6">
        <v>18</v>
      </c>
      <c r="Q21" s="1">
        <v>3132</v>
      </c>
      <c r="R21" s="1">
        <v>1180</v>
      </c>
      <c r="S21" s="1">
        <v>1053</v>
      </c>
      <c r="T21" s="1">
        <v>1050</v>
      </c>
      <c r="U21" s="1">
        <v>1116</v>
      </c>
      <c r="V21" s="1">
        <v>1256</v>
      </c>
    </row>
    <row r="22" spans="1:22" x14ac:dyDescent="0.3">
      <c r="A22" s="47" t="s">
        <v>18</v>
      </c>
      <c r="B22" s="47"/>
      <c r="C22" s="39"/>
      <c r="D22" s="6">
        <v>16</v>
      </c>
      <c r="E22" s="30">
        <f>_xlfn.STDEV.P(U4:U103)</f>
        <v>2.7050138631807443</v>
      </c>
      <c r="F22" s="6">
        <v>19</v>
      </c>
      <c r="G22" s="1">
        <v>96</v>
      </c>
      <c r="H22" s="1">
        <v>154</v>
      </c>
      <c r="I22" s="13">
        <v>285</v>
      </c>
      <c r="J22" s="1">
        <v>520</v>
      </c>
      <c r="K22" s="1">
        <v>1053</v>
      </c>
      <c r="L22" s="1">
        <v>2381</v>
      </c>
      <c r="M22" s="13">
        <v>6805</v>
      </c>
      <c r="N22" s="1"/>
      <c r="P22" s="6">
        <v>19</v>
      </c>
      <c r="Q22" s="1">
        <v>3134</v>
      </c>
      <c r="R22" s="1">
        <v>1177</v>
      </c>
      <c r="S22" s="1">
        <v>1051</v>
      </c>
      <c r="T22" s="1">
        <v>1052</v>
      </c>
      <c r="U22" s="1">
        <v>1116</v>
      </c>
      <c r="V22" s="1">
        <v>1254</v>
      </c>
    </row>
    <row r="23" spans="1:22" x14ac:dyDescent="0.3">
      <c r="A23" s="41" t="s">
        <v>19</v>
      </c>
      <c r="B23" s="40" t="s">
        <v>12</v>
      </c>
      <c r="D23" s="6">
        <v>32</v>
      </c>
      <c r="E23" s="30">
        <f>_xlfn.STDEV.P(V4:V103)</f>
        <v>3.137259950976325</v>
      </c>
      <c r="F23" s="6">
        <v>20</v>
      </c>
      <c r="G23" s="1">
        <v>104</v>
      </c>
      <c r="H23" s="1">
        <v>155</v>
      </c>
      <c r="I23" s="13">
        <v>283</v>
      </c>
      <c r="J23" s="1">
        <v>530</v>
      </c>
      <c r="K23" s="1">
        <v>1057</v>
      </c>
      <c r="L23" s="1">
        <v>2381</v>
      </c>
      <c r="M23" s="13">
        <v>6803</v>
      </c>
      <c r="N23" s="1"/>
      <c r="P23" s="6">
        <v>20</v>
      </c>
      <c r="Q23" s="1">
        <v>3132</v>
      </c>
      <c r="R23" s="1">
        <v>1178</v>
      </c>
      <c r="S23" s="1">
        <v>1049</v>
      </c>
      <c r="T23" s="1">
        <v>1049</v>
      </c>
      <c r="U23" s="1">
        <v>1115</v>
      </c>
      <c r="V23" s="1">
        <v>1254</v>
      </c>
    </row>
    <row r="24" spans="1:22" x14ac:dyDescent="0.3">
      <c r="A24" s="6">
        <f>A3/B24</f>
        <v>8</v>
      </c>
      <c r="B24" s="48">
        <v>8</v>
      </c>
      <c r="D24" s="10"/>
      <c r="E24" s="30"/>
      <c r="F24" s="6">
        <v>21</v>
      </c>
      <c r="G24" s="1">
        <v>106</v>
      </c>
      <c r="H24" s="1">
        <v>155</v>
      </c>
      <c r="I24" s="13">
        <v>285</v>
      </c>
      <c r="J24" s="1">
        <v>528</v>
      </c>
      <c r="K24" s="1">
        <v>1055</v>
      </c>
      <c r="L24" s="1">
        <v>2382</v>
      </c>
      <c r="M24" s="13">
        <v>6803</v>
      </c>
      <c r="N24" s="1"/>
      <c r="P24" s="6">
        <v>21</v>
      </c>
      <c r="Q24" s="1">
        <v>3129</v>
      </c>
      <c r="R24" s="14">
        <v>1178</v>
      </c>
      <c r="S24" s="14">
        <v>1050</v>
      </c>
      <c r="T24" s="1">
        <v>1050</v>
      </c>
      <c r="U24" s="1">
        <v>1116</v>
      </c>
      <c r="V24" s="1">
        <v>1255</v>
      </c>
    </row>
    <row r="25" spans="1:22" x14ac:dyDescent="0.3">
      <c r="A25" s="6">
        <f>A4/B24</f>
        <v>16</v>
      </c>
      <c r="B25" s="49"/>
      <c r="E25" s="1"/>
      <c r="F25" s="6">
        <v>22</v>
      </c>
      <c r="G25" s="1">
        <v>103</v>
      </c>
      <c r="H25" s="1">
        <v>160</v>
      </c>
      <c r="I25" s="13">
        <v>284</v>
      </c>
      <c r="J25" s="1">
        <v>526</v>
      </c>
      <c r="K25" s="1">
        <v>1057</v>
      </c>
      <c r="L25" s="1">
        <v>2379</v>
      </c>
      <c r="M25" s="13">
        <v>6806</v>
      </c>
      <c r="N25" s="1"/>
      <c r="P25" s="6">
        <v>22</v>
      </c>
      <c r="Q25" s="1">
        <v>3137</v>
      </c>
      <c r="R25" s="14">
        <v>1177</v>
      </c>
      <c r="S25" s="14">
        <v>1049</v>
      </c>
      <c r="T25" s="1">
        <v>1050</v>
      </c>
      <c r="U25" s="1">
        <v>1117</v>
      </c>
      <c r="V25" s="1">
        <v>1256</v>
      </c>
    </row>
    <row r="26" spans="1:22" x14ac:dyDescent="0.3">
      <c r="A26" s="6">
        <f>A5/B24</f>
        <v>32</v>
      </c>
      <c r="B26" s="49"/>
      <c r="E26" s="1"/>
      <c r="F26" s="6">
        <v>23</v>
      </c>
      <c r="G26" s="1">
        <v>111</v>
      </c>
      <c r="H26" s="1">
        <v>156</v>
      </c>
      <c r="I26" s="13">
        <v>285</v>
      </c>
      <c r="J26" s="1">
        <v>524</v>
      </c>
      <c r="K26" s="1">
        <v>1056</v>
      </c>
      <c r="L26" s="1">
        <v>2383</v>
      </c>
      <c r="M26" s="13">
        <v>6806</v>
      </c>
      <c r="N26" s="1"/>
      <c r="P26" s="6">
        <v>23</v>
      </c>
      <c r="Q26" s="1">
        <v>3135</v>
      </c>
      <c r="R26" s="14">
        <v>1176</v>
      </c>
      <c r="S26" s="14">
        <v>1047</v>
      </c>
      <c r="T26" s="1">
        <v>1051</v>
      </c>
      <c r="U26" s="1">
        <v>1117</v>
      </c>
      <c r="V26" s="1">
        <v>1253</v>
      </c>
    </row>
    <row r="27" spans="1:22" x14ac:dyDescent="0.3">
      <c r="A27" s="6">
        <f>A6/B24</f>
        <v>64</v>
      </c>
      <c r="B27" s="49"/>
      <c r="E27" s="1"/>
      <c r="F27" s="6">
        <v>24</v>
      </c>
      <c r="G27" s="1">
        <v>107</v>
      </c>
      <c r="H27" s="1">
        <v>172</v>
      </c>
      <c r="I27" s="13">
        <v>284</v>
      </c>
      <c r="J27" s="1">
        <v>528</v>
      </c>
      <c r="K27" s="1">
        <v>1056</v>
      </c>
      <c r="L27" s="1">
        <v>2382</v>
      </c>
      <c r="M27" s="13">
        <v>6805</v>
      </c>
      <c r="N27" s="1"/>
      <c r="P27" s="6">
        <v>24</v>
      </c>
      <c r="Q27" s="1">
        <v>3135</v>
      </c>
      <c r="R27" s="14">
        <v>1177</v>
      </c>
      <c r="S27" s="14">
        <v>1049</v>
      </c>
      <c r="T27" s="1">
        <v>1050</v>
      </c>
      <c r="U27" s="1">
        <v>1118</v>
      </c>
      <c r="V27" s="1">
        <v>1254</v>
      </c>
    </row>
    <row r="28" spans="1:22" x14ac:dyDescent="0.3">
      <c r="A28" s="6">
        <f>A7/B24</f>
        <v>128</v>
      </c>
      <c r="B28" s="49"/>
      <c r="E28" s="1"/>
      <c r="F28" s="6">
        <v>25</v>
      </c>
      <c r="G28" s="1">
        <v>96</v>
      </c>
      <c r="H28" s="1">
        <v>156</v>
      </c>
      <c r="I28" s="13">
        <v>284</v>
      </c>
      <c r="J28" s="1">
        <v>523</v>
      </c>
      <c r="K28" s="1">
        <v>1066</v>
      </c>
      <c r="L28" s="1">
        <v>2381</v>
      </c>
      <c r="M28" s="13">
        <v>6806</v>
      </c>
      <c r="N28" s="1"/>
      <c r="P28" s="6">
        <v>25</v>
      </c>
      <c r="Q28" s="1">
        <v>3136</v>
      </c>
      <c r="R28" s="14">
        <v>1177</v>
      </c>
      <c r="S28" s="14">
        <v>1048</v>
      </c>
      <c r="T28" s="1">
        <v>1050</v>
      </c>
      <c r="U28" s="1">
        <v>1118</v>
      </c>
      <c r="V28" s="1">
        <v>1257</v>
      </c>
    </row>
    <row r="29" spans="1:22" x14ac:dyDescent="0.3">
      <c r="A29" s="6">
        <f>A8/B24</f>
        <v>256</v>
      </c>
      <c r="B29" s="49"/>
      <c r="E29" s="1"/>
      <c r="F29" s="6">
        <v>26</v>
      </c>
      <c r="G29" s="1">
        <v>101</v>
      </c>
      <c r="H29" s="1">
        <v>155</v>
      </c>
      <c r="I29" s="13">
        <v>283</v>
      </c>
      <c r="J29" s="1">
        <v>531</v>
      </c>
      <c r="K29" s="1">
        <v>1067</v>
      </c>
      <c r="L29" s="1">
        <v>2383</v>
      </c>
      <c r="M29" s="13">
        <v>6810</v>
      </c>
      <c r="N29" s="1"/>
      <c r="P29" s="6">
        <v>26</v>
      </c>
      <c r="Q29" s="1">
        <v>3134</v>
      </c>
      <c r="R29" s="14">
        <v>1180</v>
      </c>
      <c r="S29" s="14">
        <v>1046</v>
      </c>
      <c r="T29" s="1">
        <v>1052</v>
      </c>
      <c r="U29" s="1">
        <v>1117</v>
      </c>
      <c r="V29" s="1">
        <v>1255</v>
      </c>
    </row>
    <row r="30" spans="1:22" x14ac:dyDescent="0.3">
      <c r="A30" s="6">
        <f>A9/B24</f>
        <v>512</v>
      </c>
      <c r="B30" s="49"/>
      <c r="F30" s="6">
        <v>27</v>
      </c>
      <c r="G30" s="1">
        <v>106</v>
      </c>
      <c r="H30" s="1">
        <v>158</v>
      </c>
      <c r="I30" s="13">
        <v>284</v>
      </c>
      <c r="J30" s="1">
        <v>531</v>
      </c>
      <c r="K30" s="1">
        <v>1065</v>
      </c>
      <c r="L30" s="1">
        <v>2380</v>
      </c>
      <c r="M30" s="13">
        <v>6805</v>
      </c>
      <c r="N30" s="1"/>
      <c r="P30" s="6">
        <v>27</v>
      </c>
      <c r="Q30" s="1">
        <v>3126</v>
      </c>
      <c r="R30" s="14">
        <v>1177</v>
      </c>
      <c r="S30" s="14">
        <v>1050</v>
      </c>
      <c r="T30" s="1">
        <v>1049</v>
      </c>
      <c r="U30" s="1">
        <v>1118</v>
      </c>
      <c r="V30" s="1">
        <v>1255</v>
      </c>
    </row>
    <row r="31" spans="1:22" x14ac:dyDescent="0.3">
      <c r="E31" s="1"/>
      <c r="F31" s="6">
        <v>28</v>
      </c>
      <c r="G31" s="1">
        <v>101</v>
      </c>
      <c r="H31" s="1">
        <v>162</v>
      </c>
      <c r="I31" s="13">
        <v>280</v>
      </c>
      <c r="J31" s="1">
        <v>523</v>
      </c>
      <c r="K31" s="1">
        <v>1066</v>
      </c>
      <c r="L31" s="1">
        <v>2383</v>
      </c>
      <c r="M31" s="13">
        <v>6806</v>
      </c>
      <c r="N31" s="1"/>
      <c r="P31" s="6">
        <v>28</v>
      </c>
      <c r="Q31" s="1">
        <v>3130</v>
      </c>
      <c r="R31" s="14">
        <v>1177</v>
      </c>
      <c r="S31" s="14">
        <v>1050</v>
      </c>
      <c r="T31" s="1">
        <v>1051</v>
      </c>
      <c r="U31" s="1">
        <v>1119</v>
      </c>
      <c r="V31" s="1">
        <v>1253</v>
      </c>
    </row>
    <row r="32" spans="1:22" x14ac:dyDescent="0.3">
      <c r="A32" s="43" t="s">
        <v>8</v>
      </c>
      <c r="B32" s="43"/>
      <c r="C32" s="43"/>
      <c r="E32" s="1"/>
      <c r="F32" s="6">
        <v>29</v>
      </c>
      <c r="G32" s="1">
        <v>106</v>
      </c>
      <c r="H32" s="1">
        <v>154</v>
      </c>
      <c r="I32" s="13">
        <v>285</v>
      </c>
      <c r="J32" s="1">
        <v>520</v>
      </c>
      <c r="K32" s="1">
        <v>1066</v>
      </c>
      <c r="L32" s="1">
        <v>2386</v>
      </c>
      <c r="M32" s="13">
        <v>6807</v>
      </c>
      <c r="N32" s="1"/>
      <c r="P32" s="6">
        <v>29</v>
      </c>
      <c r="Q32" s="1">
        <v>3132</v>
      </c>
      <c r="R32" s="14">
        <v>1178</v>
      </c>
      <c r="S32" s="14">
        <v>1051</v>
      </c>
      <c r="T32" s="1">
        <v>1049</v>
      </c>
      <c r="U32" s="1">
        <v>1119</v>
      </c>
      <c r="V32" s="1">
        <v>1257</v>
      </c>
    </row>
    <row r="33" spans="1:22" x14ac:dyDescent="0.3">
      <c r="A33" s="3" t="s">
        <v>9</v>
      </c>
      <c r="B33" s="8" t="s">
        <v>15</v>
      </c>
      <c r="C33" s="35" t="s">
        <v>16</v>
      </c>
      <c r="E33" s="1"/>
      <c r="F33" s="6">
        <v>30</v>
      </c>
      <c r="G33" s="1">
        <v>108</v>
      </c>
      <c r="H33" s="1">
        <v>154</v>
      </c>
      <c r="I33" s="13">
        <v>288</v>
      </c>
      <c r="J33" s="1">
        <v>531</v>
      </c>
      <c r="K33" s="1">
        <v>1065</v>
      </c>
      <c r="L33" s="1">
        <v>2381</v>
      </c>
      <c r="M33" s="13">
        <v>6812</v>
      </c>
      <c r="N33" s="1"/>
      <c r="P33" s="6">
        <v>30</v>
      </c>
      <c r="Q33" s="1">
        <v>3130</v>
      </c>
      <c r="R33" s="14">
        <v>1176</v>
      </c>
      <c r="S33" s="14">
        <v>1049</v>
      </c>
      <c r="T33" s="1">
        <v>1050</v>
      </c>
      <c r="U33" s="1">
        <v>1120</v>
      </c>
      <c r="V33" s="1">
        <v>1257</v>
      </c>
    </row>
    <row r="34" spans="1:22" x14ac:dyDescent="0.3">
      <c r="A34" s="6">
        <v>64</v>
      </c>
      <c r="B34" s="31">
        <f>'Seq. Results'!B3/CUDA!B3</f>
        <v>0.1928132387706856</v>
      </c>
      <c r="C34" s="33">
        <f>B34/A24</f>
        <v>2.41016548463357E-2</v>
      </c>
      <c r="E34" s="1"/>
      <c r="F34" s="6">
        <v>31</v>
      </c>
      <c r="G34" s="1">
        <v>107</v>
      </c>
      <c r="H34" s="1">
        <v>155</v>
      </c>
      <c r="I34" s="13">
        <v>283</v>
      </c>
      <c r="J34" s="1">
        <v>529</v>
      </c>
      <c r="K34" s="1">
        <v>1062</v>
      </c>
      <c r="L34" s="1">
        <v>2387</v>
      </c>
      <c r="M34" s="13">
        <v>6806</v>
      </c>
      <c r="N34" s="1"/>
      <c r="P34" s="6">
        <v>31</v>
      </c>
      <c r="Q34" s="1">
        <v>3126</v>
      </c>
      <c r="R34" s="14">
        <v>1177</v>
      </c>
      <c r="S34" s="14">
        <v>1051</v>
      </c>
      <c r="T34" s="1">
        <v>1051</v>
      </c>
      <c r="U34" s="1">
        <v>1116</v>
      </c>
      <c r="V34" s="1">
        <v>1257</v>
      </c>
    </row>
    <row r="35" spans="1:22" x14ac:dyDescent="0.3">
      <c r="A35" s="6">
        <v>128</v>
      </c>
      <c r="B35" s="31">
        <f>'Seq. Results'!B4/CUDA!B4</f>
        <v>0.51578544550035088</v>
      </c>
      <c r="C35" s="33">
        <f>B35/A25</f>
        <v>3.223659034377193E-2</v>
      </c>
      <c r="E35" s="1"/>
      <c r="F35" s="6">
        <v>32</v>
      </c>
      <c r="G35" s="1">
        <v>109</v>
      </c>
      <c r="H35" s="1">
        <v>156</v>
      </c>
      <c r="I35" s="13">
        <v>285</v>
      </c>
      <c r="J35" s="1">
        <v>530</v>
      </c>
      <c r="K35" s="1">
        <v>1064</v>
      </c>
      <c r="L35" s="1">
        <v>2395</v>
      </c>
      <c r="M35" s="13">
        <v>6808</v>
      </c>
      <c r="N35" s="1"/>
      <c r="P35" s="6">
        <v>32</v>
      </c>
      <c r="Q35" s="1">
        <v>3126</v>
      </c>
      <c r="R35" s="14">
        <v>1179</v>
      </c>
      <c r="S35" s="14">
        <v>1050</v>
      </c>
      <c r="T35" s="1">
        <v>1051</v>
      </c>
      <c r="U35" s="1">
        <v>1116</v>
      </c>
      <c r="V35" s="1">
        <v>1258</v>
      </c>
    </row>
    <row r="36" spans="1:22" x14ac:dyDescent="0.3">
      <c r="A36" s="6">
        <v>256</v>
      </c>
      <c r="B36" s="31">
        <f>'Seq. Results'!B5/CUDA!B5</f>
        <v>1.1312876558778198</v>
      </c>
      <c r="C36" s="33">
        <f t="shared" ref="C36:C40" si="0">B36/A26</f>
        <v>3.5352739246181868E-2</v>
      </c>
      <c r="E36" s="1"/>
      <c r="F36" s="6">
        <v>33</v>
      </c>
      <c r="G36" s="1">
        <v>106</v>
      </c>
      <c r="H36" s="1">
        <v>154</v>
      </c>
      <c r="I36" s="13">
        <v>285</v>
      </c>
      <c r="J36" s="1">
        <v>530</v>
      </c>
      <c r="K36" s="1">
        <v>1066</v>
      </c>
      <c r="L36" s="1">
        <v>2407</v>
      </c>
      <c r="M36" s="13">
        <v>6824</v>
      </c>
      <c r="N36" s="1"/>
      <c r="P36" s="6">
        <v>33</v>
      </c>
      <c r="Q36" s="1">
        <v>3130</v>
      </c>
      <c r="R36" s="14">
        <v>1177</v>
      </c>
      <c r="S36" s="14">
        <v>1047</v>
      </c>
      <c r="T36" s="1">
        <v>1049</v>
      </c>
      <c r="U36" s="1">
        <v>1121</v>
      </c>
      <c r="V36" s="1">
        <v>1257</v>
      </c>
    </row>
    <row r="37" spans="1:22" x14ac:dyDescent="0.3">
      <c r="A37" s="6">
        <v>512</v>
      </c>
      <c r="B37" s="31">
        <f>'Seq. Results'!B6/CUDA!B6</f>
        <v>2.4398493394405114</v>
      </c>
      <c r="C37" s="33">
        <f t="shared" si="0"/>
        <v>3.8122645928757991E-2</v>
      </c>
      <c r="E37" s="1"/>
      <c r="F37" s="6">
        <v>34</v>
      </c>
      <c r="G37" s="1">
        <v>97</v>
      </c>
      <c r="H37" s="1">
        <v>155</v>
      </c>
      <c r="I37" s="13">
        <v>286</v>
      </c>
      <c r="J37" s="1">
        <v>529</v>
      </c>
      <c r="K37" s="1">
        <v>1066</v>
      </c>
      <c r="L37" s="1">
        <v>2405</v>
      </c>
      <c r="M37" s="13">
        <v>6836</v>
      </c>
      <c r="N37" s="1"/>
      <c r="P37" s="6">
        <v>34</v>
      </c>
      <c r="Q37" s="1">
        <v>3131</v>
      </c>
      <c r="R37" s="14">
        <v>1177</v>
      </c>
      <c r="S37" s="14">
        <v>1050</v>
      </c>
      <c r="T37" s="1">
        <v>1052</v>
      </c>
      <c r="U37" s="1">
        <v>1118</v>
      </c>
      <c r="V37" s="1">
        <v>1254</v>
      </c>
    </row>
    <row r="38" spans="1:22" x14ac:dyDescent="0.3">
      <c r="A38" s="6">
        <v>1024</v>
      </c>
      <c r="B38" s="31">
        <f>'Seq. Results'!B7/CUDA!B7</f>
        <v>4.8144090430334039</v>
      </c>
      <c r="C38" s="33">
        <f t="shared" si="0"/>
        <v>3.7612570648698468E-2</v>
      </c>
      <c r="E38" s="1"/>
      <c r="F38" s="6">
        <v>35</v>
      </c>
      <c r="G38" s="1">
        <v>106</v>
      </c>
      <c r="H38" s="1">
        <v>158</v>
      </c>
      <c r="I38" s="13">
        <v>287</v>
      </c>
      <c r="J38" s="1">
        <v>534</v>
      </c>
      <c r="K38" s="1">
        <v>1067</v>
      </c>
      <c r="L38" s="1">
        <v>2402</v>
      </c>
      <c r="M38" s="13">
        <v>6837</v>
      </c>
      <c r="N38" s="1"/>
      <c r="P38" s="6">
        <v>35</v>
      </c>
      <c r="Q38" s="1">
        <v>3130</v>
      </c>
      <c r="R38" s="14">
        <v>1178</v>
      </c>
      <c r="S38" s="14">
        <v>1048</v>
      </c>
      <c r="T38" s="1">
        <v>1056</v>
      </c>
      <c r="U38" s="1">
        <v>1120</v>
      </c>
      <c r="V38" s="1">
        <v>1256</v>
      </c>
    </row>
    <row r="39" spans="1:22" x14ac:dyDescent="0.3">
      <c r="A39" s="6">
        <v>2048</v>
      </c>
      <c r="B39" s="31">
        <f>'Seq. Results'!B8/CUDA!B8</f>
        <v>8.4196508225014366</v>
      </c>
      <c r="C39" s="33">
        <f t="shared" si="0"/>
        <v>3.2889261025396237E-2</v>
      </c>
      <c r="F39" s="6">
        <v>36</v>
      </c>
      <c r="G39" s="1">
        <v>107</v>
      </c>
      <c r="H39" s="1">
        <v>154</v>
      </c>
      <c r="I39" s="13">
        <v>284</v>
      </c>
      <c r="J39" s="1">
        <v>527</v>
      </c>
      <c r="K39" s="1">
        <v>1065</v>
      </c>
      <c r="L39" s="1">
        <v>2407</v>
      </c>
      <c r="M39" s="14">
        <v>6837</v>
      </c>
      <c r="P39" s="6">
        <v>36</v>
      </c>
      <c r="Q39" s="1">
        <v>3127</v>
      </c>
      <c r="R39" s="14">
        <v>1177</v>
      </c>
      <c r="S39" s="14">
        <v>1049</v>
      </c>
      <c r="T39" s="1">
        <v>1063</v>
      </c>
      <c r="U39" s="1">
        <v>1117</v>
      </c>
      <c r="V39" s="1">
        <v>1255</v>
      </c>
    </row>
    <row r="40" spans="1:22" x14ac:dyDescent="0.3">
      <c r="A40" s="6">
        <v>4096</v>
      </c>
      <c r="B40" s="31">
        <f>'Seq. Results'!B9/CUDA!B9</f>
        <v>11.843363392239409</v>
      </c>
      <c r="C40" s="33">
        <f t="shared" si="0"/>
        <v>2.3131569125467596E-2</v>
      </c>
      <c r="F40" s="6">
        <v>37</v>
      </c>
      <c r="G40" s="1">
        <v>108</v>
      </c>
      <c r="H40" s="1">
        <v>156</v>
      </c>
      <c r="I40" s="13">
        <v>284</v>
      </c>
      <c r="J40" s="1">
        <v>521</v>
      </c>
      <c r="K40" s="1">
        <v>1067</v>
      </c>
      <c r="L40" s="1">
        <v>2407</v>
      </c>
      <c r="M40" s="14">
        <v>6837</v>
      </c>
      <c r="P40" s="6">
        <v>37</v>
      </c>
      <c r="Q40" s="1">
        <v>3133</v>
      </c>
      <c r="R40" s="14">
        <v>1179</v>
      </c>
      <c r="S40" s="14">
        <v>1047</v>
      </c>
      <c r="T40" s="1">
        <v>1064</v>
      </c>
      <c r="U40" s="1">
        <v>1118</v>
      </c>
      <c r="V40" s="1">
        <v>1255</v>
      </c>
    </row>
    <row r="41" spans="1:22" x14ac:dyDescent="0.3">
      <c r="F41" s="6">
        <v>38</v>
      </c>
      <c r="G41" s="1">
        <v>98</v>
      </c>
      <c r="H41" s="1">
        <v>154</v>
      </c>
      <c r="I41" s="13">
        <v>288</v>
      </c>
      <c r="J41" s="1">
        <v>522</v>
      </c>
      <c r="K41" s="1">
        <v>1066</v>
      </c>
      <c r="L41" s="1">
        <v>2401</v>
      </c>
      <c r="M41" s="14">
        <v>6835</v>
      </c>
      <c r="P41" s="6">
        <v>38</v>
      </c>
      <c r="Q41" s="1">
        <v>3143</v>
      </c>
      <c r="R41" s="14">
        <v>1180</v>
      </c>
      <c r="S41" s="14">
        <v>1051</v>
      </c>
      <c r="T41" s="1">
        <v>1062</v>
      </c>
      <c r="U41" s="1">
        <v>1121</v>
      </c>
      <c r="V41" s="1">
        <v>1256</v>
      </c>
    </row>
    <row r="42" spans="1:22" x14ac:dyDescent="0.3">
      <c r="B42" s="46" t="s">
        <v>25</v>
      </c>
      <c r="C42" s="46"/>
      <c r="F42" s="6">
        <v>39</v>
      </c>
      <c r="G42" s="1">
        <v>98</v>
      </c>
      <c r="H42" s="1">
        <v>156</v>
      </c>
      <c r="I42" s="13">
        <v>286</v>
      </c>
      <c r="J42" s="1">
        <v>530</v>
      </c>
      <c r="K42" s="1">
        <v>1066</v>
      </c>
      <c r="L42" s="1">
        <v>2406</v>
      </c>
      <c r="M42" s="14">
        <v>6834</v>
      </c>
      <c r="P42" s="6">
        <v>39</v>
      </c>
      <c r="Q42" s="1">
        <v>3128</v>
      </c>
      <c r="R42" s="14">
        <v>1175</v>
      </c>
      <c r="S42" s="14">
        <v>1052</v>
      </c>
      <c r="T42" s="1">
        <v>1063</v>
      </c>
      <c r="U42" s="1">
        <v>1118</v>
      </c>
      <c r="V42" s="1">
        <v>1259</v>
      </c>
    </row>
    <row r="43" spans="1:22" x14ac:dyDescent="0.3">
      <c r="B43" s="4" t="s">
        <v>26</v>
      </c>
      <c r="C43" s="36" t="s">
        <v>27</v>
      </c>
      <c r="F43" s="6">
        <v>40</v>
      </c>
      <c r="G43" s="1">
        <v>106</v>
      </c>
      <c r="H43" s="1">
        <v>155</v>
      </c>
      <c r="I43" s="13">
        <v>283</v>
      </c>
      <c r="J43" s="1">
        <v>531</v>
      </c>
      <c r="K43" s="1">
        <v>1066</v>
      </c>
      <c r="L43" s="1">
        <v>2405</v>
      </c>
      <c r="M43" s="14">
        <v>6836</v>
      </c>
      <c r="P43" s="6">
        <v>40</v>
      </c>
      <c r="Q43" s="1">
        <v>3132</v>
      </c>
      <c r="R43" s="14">
        <v>1180</v>
      </c>
      <c r="S43" s="14">
        <v>1050</v>
      </c>
      <c r="T43" s="1">
        <v>1062</v>
      </c>
      <c r="U43" s="1">
        <v>1120</v>
      </c>
      <c r="V43" s="1">
        <v>1258</v>
      </c>
    </row>
    <row r="44" spans="1:22" x14ac:dyDescent="0.3">
      <c r="B44" s="16">
        <f>('Seq. Results'!B3+'Seq. Results'!E13)/(B3-E7) - B34</f>
        <v>1.7444756998069771E-2</v>
      </c>
      <c r="C44" s="42">
        <f>B34-('Seq. Results'!B3-'Seq. Results'!E13)/(B3+E7)</f>
        <v>1.6003102759232612E-2</v>
      </c>
      <c r="F44" s="6">
        <v>41</v>
      </c>
      <c r="G44" s="1">
        <v>112</v>
      </c>
      <c r="H44" s="1">
        <v>157</v>
      </c>
      <c r="I44" s="13">
        <v>287</v>
      </c>
      <c r="J44" s="1">
        <v>530</v>
      </c>
      <c r="K44" s="1">
        <v>1065</v>
      </c>
      <c r="L44" s="1">
        <v>2407</v>
      </c>
      <c r="M44" s="14">
        <v>6836</v>
      </c>
      <c r="P44" s="6">
        <v>41</v>
      </c>
      <c r="Q44" s="1">
        <v>3134</v>
      </c>
      <c r="R44" s="14">
        <v>1178</v>
      </c>
      <c r="S44" s="14">
        <v>1053</v>
      </c>
      <c r="T44" s="1">
        <v>1062</v>
      </c>
      <c r="U44" s="1">
        <v>1116</v>
      </c>
      <c r="V44" s="1">
        <v>1256</v>
      </c>
    </row>
    <row r="45" spans="1:22" x14ac:dyDescent="0.3">
      <c r="B45" s="16">
        <f>('Seq. Results'!B4+'Seq. Results'!E14)/(B4-E8) - B35</f>
        <v>2.9219082494406301E-2</v>
      </c>
      <c r="C45" s="42">
        <f>B35-('Seq. Results'!B4-'Seq. Results'!E14)/(B4+E8)</f>
        <v>2.7451846608023744E-2</v>
      </c>
      <c r="F45" s="6">
        <v>42</v>
      </c>
      <c r="G45" s="1">
        <v>98</v>
      </c>
      <c r="H45" s="1">
        <v>173</v>
      </c>
      <c r="I45" s="13">
        <v>288</v>
      </c>
      <c r="J45" s="1">
        <v>530</v>
      </c>
      <c r="K45" s="1">
        <v>1066</v>
      </c>
      <c r="L45" s="1">
        <v>2404</v>
      </c>
      <c r="M45" s="14">
        <v>6836</v>
      </c>
      <c r="P45" s="6">
        <v>42</v>
      </c>
      <c r="Q45" s="1">
        <v>3130</v>
      </c>
      <c r="R45" s="14">
        <v>1183</v>
      </c>
      <c r="S45" s="14">
        <v>1051</v>
      </c>
      <c r="T45" s="1">
        <v>1061</v>
      </c>
      <c r="U45" s="1">
        <v>1119</v>
      </c>
      <c r="V45" s="1">
        <v>1258</v>
      </c>
    </row>
    <row r="46" spans="1:22" x14ac:dyDescent="0.3">
      <c r="B46" s="16">
        <f>('Seq. Results'!B5+'Seq. Results'!E15)/(B5-E9) - B36</f>
        <v>2.9908795413046141E-2</v>
      </c>
      <c r="C46" s="42">
        <f>B36-('Seq. Results'!B5-'Seq. Results'!E15)/(B5+E9)</f>
        <v>2.9045166356023167E-2</v>
      </c>
      <c r="F46" s="6">
        <v>43</v>
      </c>
      <c r="G46" s="1">
        <v>107</v>
      </c>
      <c r="H46" s="1">
        <v>159</v>
      </c>
      <c r="I46" s="13">
        <v>282</v>
      </c>
      <c r="J46" s="1">
        <v>528</v>
      </c>
      <c r="K46" s="1">
        <v>1067</v>
      </c>
      <c r="L46" s="1">
        <v>2405</v>
      </c>
      <c r="M46" s="14">
        <v>6838</v>
      </c>
      <c r="P46" s="6">
        <v>43</v>
      </c>
      <c r="Q46" s="1">
        <v>3133</v>
      </c>
      <c r="R46" s="14">
        <v>1178</v>
      </c>
      <c r="S46" s="14">
        <v>1047</v>
      </c>
      <c r="T46" s="1">
        <v>1062</v>
      </c>
      <c r="U46" s="1">
        <v>1119</v>
      </c>
      <c r="V46" s="1">
        <v>1260</v>
      </c>
    </row>
    <row r="47" spans="1:22" x14ac:dyDescent="0.3">
      <c r="B47" s="16">
        <f>('Seq. Results'!B6+'Seq. Results'!E16)/(B6-E10) - B37</f>
        <v>3.870168981476052E-2</v>
      </c>
      <c r="C47" s="42">
        <f>B37-('Seq. Results'!B6-'Seq. Results'!E16)/(B6+E10)</f>
        <v>3.7978282803384555E-2</v>
      </c>
      <c r="F47" s="6">
        <v>44</v>
      </c>
      <c r="G47" s="1">
        <v>106</v>
      </c>
      <c r="H47" s="1">
        <v>155</v>
      </c>
      <c r="I47" s="13">
        <v>285</v>
      </c>
      <c r="J47" s="1">
        <v>528</v>
      </c>
      <c r="K47" s="1">
        <v>1064</v>
      </c>
      <c r="L47" s="1">
        <v>2405</v>
      </c>
      <c r="M47" s="14">
        <v>6836</v>
      </c>
      <c r="P47" s="6">
        <v>44</v>
      </c>
      <c r="Q47" s="1">
        <v>3132</v>
      </c>
      <c r="R47" s="14">
        <v>1178</v>
      </c>
      <c r="S47" s="14">
        <v>1051</v>
      </c>
      <c r="T47" s="1">
        <v>1062</v>
      </c>
      <c r="U47" s="1">
        <v>1117</v>
      </c>
      <c r="V47" s="1">
        <v>1260</v>
      </c>
    </row>
    <row r="48" spans="1:22" x14ac:dyDescent="0.3">
      <c r="B48" s="16">
        <f>('Seq. Results'!B7+'Seq. Results'!E17)/(B7-E11) - B38</f>
        <v>3.855226750576346E-2</v>
      </c>
      <c r="C48" s="42">
        <f>B38-('Seq. Results'!B7-'Seq. Results'!E17)/(B7+E11)</f>
        <v>3.8208409174706581E-2</v>
      </c>
      <c r="F48" s="6">
        <v>45</v>
      </c>
      <c r="G48" s="1">
        <v>107</v>
      </c>
      <c r="H48" s="1">
        <v>154</v>
      </c>
      <c r="I48" s="13">
        <v>282</v>
      </c>
      <c r="J48" s="1">
        <v>527</v>
      </c>
      <c r="K48" s="1">
        <v>1066</v>
      </c>
      <c r="L48" s="1">
        <v>2403</v>
      </c>
      <c r="M48" s="14">
        <v>6839</v>
      </c>
      <c r="P48" s="6">
        <v>45</v>
      </c>
      <c r="Q48" s="1">
        <v>3125</v>
      </c>
      <c r="R48" s="14">
        <v>1176</v>
      </c>
      <c r="S48" s="14">
        <v>1050</v>
      </c>
      <c r="T48" s="1">
        <v>1063</v>
      </c>
      <c r="U48" s="1">
        <v>1116</v>
      </c>
      <c r="V48" s="1">
        <v>1256</v>
      </c>
    </row>
    <row r="49" spans="2:22" x14ac:dyDescent="0.3">
      <c r="B49" s="16">
        <f>('Seq. Results'!B8+'Seq. Results'!E18)/(B8-E12) - B39</f>
        <v>5.5918063938335649E-2</v>
      </c>
      <c r="C49" s="42">
        <f>B39-('Seq. Results'!B8-'Seq. Results'!E18)/(B8+E12)</f>
        <v>5.5331335328913767E-2</v>
      </c>
      <c r="F49" s="6">
        <v>46</v>
      </c>
      <c r="G49" s="1">
        <v>107</v>
      </c>
      <c r="H49" s="1">
        <v>153</v>
      </c>
      <c r="I49" s="13">
        <v>284</v>
      </c>
      <c r="J49" s="1">
        <v>529</v>
      </c>
      <c r="K49" s="1">
        <v>1065</v>
      </c>
      <c r="L49" s="1">
        <v>2404</v>
      </c>
      <c r="M49" s="14">
        <v>6836</v>
      </c>
      <c r="P49" s="6">
        <v>46</v>
      </c>
      <c r="Q49" s="1">
        <v>3125</v>
      </c>
      <c r="R49" s="14">
        <v>1178</v>
      </c>
      <c r="S49" s="14">
        <v>1050</v>
      </c>
      <c r="T49" s="1">
        <v>1064</v>
      </c>
      <c r="U49" s="1">
        <v>1118</v>
      </c>
      <c r="V49" s="1">
        <v>1258</v>
      </c>
    </row>
    <row r="50" spans="2:22" x14ac:dyDescent="0.3">
      <c r="B50" s="16">
        <f>('Seq. Results'!B9+'Seq. Results'!E19)/(B9-E13) - B40</f>
        <v>6.1641128484716035E-2</v>
      </c>
      <c r="C50" s="42">
        <f>B40-('Seq. Results'!B9-'Seq. Results'!E19)/(B9+E13)</f>
        <v>6.1166544585375959E-2</v>
      </c>
      <c r="F50" s="6">
        <v>47</v>
      </c>
      <c r="G50" s="1">
        <v>107</v>
      </c>
      <c r="H50" s="1">
        <v>155</v>
      </c>
      <c r="I50" s="13">
        <v>288</v>
      </c>
      <c r="J50" s="1">
        <v>532</v>
      </c>
      <c r="K50" s="1">
        <v>1065</v>
      </c>
      <c r="L50" s="1">
        <v>2406</v>
      </c>
      <c r="M50" s="14">
        <v>6835</v>
      </c>
      <c r="P50" s="6">
        <v>47</v>
      </c>
      <c r="Q50" s="1">
        <v>3133</v>
      </c>
      <c r="R50" s="14">
        <v>1188</v>
      </c>
      <c r="S50" s="14">
        <v>1051</v>
      </c>
      <c r="T50" s="1">
        <v>1064</v>
      </c>
      <c r="U50" s="1">
        <v>1119</v>
      </c>
      <c r="V50" s="1">
        <v>1257</v>
      </c>
    </row>
    <row r="51" spans="2:22" x14ac:dyDescent="0.3">
      <c r="F51" s="6">
        <v>48</v>
      </c>
      <c r="G51" s="1">
        <v>106</v>
      </c>
      <c r="H51" s="1">
        <v>156</v>
      </c>
      <c r="I51" s="13">
        <v>285</v>
      </c>
      <c r="J51" s="1">
        <v>529</v>
      </c>
      <c r="K51" s="1">
        <v>1067</v>
      </c>
      <c r="L51" s="1">
        <v>2407</v>
      </c>
      <c r="M51" s="14">
        <v>6835</v>
      </c>
      <c r="P51" s="6">
        <v>48</v>
      </c>
      <c r="Q51" s="1">
        <v>3132</v>
      </c>
      <c r="R51" s="14">
        <v>1186</v>
      </c>
      <c r="S51" s="14">
        <v>1051</v>
      </c>
      <c r="T51" s="1">
        <v>1064</v>
      </c>
      <c r="U51" s="1">
        <v>1121</v>
      </c>
      <c r="V51" s="1">
        <v>1258</v>
      </c>
    </row>
    <row r="52" spans="2:22" x14ac:dyDescent="0.3">
      <c r="F52" s="6">
        <v>49</v>
      </c>
      <c r="G52" s="1">
        <v>107</v>
      </c>
      <c r="H52" s="1">
        <v>158</v>
      </c>
      <c r="I52" s="13">
        <v>284</v>
      </c>
      <c r="J52" s="1">
        <v>528</v>
      </c>
      <c r="K52" s="1">
        <v>1067</v>
      </c>
      <c r="L52" s="1">
        <v>2406</v>
      </c>
      <c r="M52" s="14">
        <v>6836</v>
      </c>
      <c r="P52" s="6">
        <v>49</v>
      </c>
      <c r="Q52" s="1">
        <v>3137</v>
      </c>
      <c r="R52" s="14">
        <v>1189</v>
      </c>
      <c r="S52" s="14">
        <v>1052</v>
      </c>
      <c r="T52" s="1">
        <v>1065</v>
      </c>
      <c r="U52" s="1">
        <v>1123</v>
      </c>
      <c r="V52" s="1">
        <v>1257</v>
      </c>
    </row>
    <row r="53" spans="2:22" x14ac:dyDescent="0.3">
      <c r="F53" s="6">
        <v>50</v>
      </c>
      <c r="G53" s="1">
        <v>107</v>
      </c>
      <c r="H53" s="1">
        <v>155</v>
      </c>
      <c r="I53" s="13">
        <v>284</v>
      </c>
      <c r="J53" s="1">
        <v>530</v>
      </c>
      <c r="K53" s="1">
        <v>1066</v>
      </c>
      <c r="L53" s="1">
        <v>2405</v>
      </c>
      <c r="M53" s="14">
        <v>6833</v>
      </c>
      <c r="P53" s="6">
        <v>50</v>
      </c>
      <c r="Q53" s="1">
        <v>3126</v>
      </c>
      <c r="R53" s="14">
        <v>1186</v>
      </c>
      <c r="S53" s="14">
        <v>1049</v>
      </c>
      <c r="T53" s="1">
        <v>1066</v>
      </c>
      <c r="U53" s="1">
        <v>1120</v>
      </c>
      <c r="V53" s="1">
        <v>1255</v>
      </c>
    </row>
    <row r="54" spans="2:22" x14ac:dyDescent="0.3">
      <c r="F54" s="6">
        <v>51</v>
      </c>
      <c r="G54" s="1">
        <v>98</v>
      </c>
      <c r="H54" s="1">
        <v>153</v>
      </c>
      <c r="I54" s="13">
        <v>288</v>
      </c>
      <c r="J54" s="1">
        <v>521</v>
      </c>
      <c r="K54" s="1">
        <v>1065</v>
      </c>
      <c r="L54" s="1">
        <v>2405</v>
      </c>
      <c r="M54" s="14">
        <v>6833</v>
      </c>
      <c r="P54" s="6">
        <v>51</v>
      </c>
      <c r="Q54" s="1">
        <v>3138</v>
      </c>
      <c r="R54" s="14">
        <v>1187</v>
      </c>
      <c r="S54" s="14">
        <v>1052</v>
      </c>
      <c r="T54" s="1">
        <v>1064</v>
      </c>
      <c r="U54" s="1">
        <v>1116</v>
      </c>
      <c r="V54" s="1">
        <v>1255</v>
      </c>
    </row>
    <row r="55" spans="2:22" x14ac:dyDescent="0.3">
      <c r="F55" s="6">
        <v>52</v>
      </c>
      <c r="G55" s="1">
        <v>99</v>
      </c>
      <c r="H55" s="1">
        <v>155</v>
      </c>
      <c r="I55" s="13">
        <v>287</v>
      </c>
      <c r="J55" s="1">
        <v>529</v>
      </c>
      <c r="K55" s="1">
        <v>1068</v>
      </c>
      <c r="L55" s="1">
        <v>2409</v>
      </c>
      <c r="M55" s="14">
        <v>6834</v>
      </c>
      <c r="P55" s="6">
        <v>52</v>
      </c>
      <c r="Q55" s="1">
        <v>3136</v>
      </c>
      <c r="R55" s="14">
        <v>1189</v>
      </c>
      <c r="S55" s="14">
        <v>1048</v>
      </c>
      <c r="T55" s="1">
        <v>1062</v>
      </c>
      <c r="U55" s="1">
        <v>1115</v>
      </c>
      <c r="V55" s="1">
        <v>1258</v>
      </c>
    </row>
    <row r="56" spans="2:22" x14ac:dyDescent="0.3">
      <c r="F56" s="6">
        <v>53</v>
      </c>
      <c r="G56" s="1">
        <v>106</v>
      </c>
      <c r="H56" s="1">
        <v>160</v>
      </c>
      <c r="I56" s="13">
        <v>288</v>
      </c>
      <c r="J56" s="1">
        <v>526</v>
      </c>
      <c r="K56" s="1">
        <v>1067</v>
      </c>
      <c r="L56" s="1">
        <v>2405</v>
      </c>
      <c r="M56" s="14">
        <v>6833</v>
      </c>
      <c r="P56" s="6">
        <v>53</v>
      </c>
      <c r="Q56" s="1">
        <v>3131</v>
      </c>
      <c r="R56" s="14">
        <v>1189</v>
      </c>
      <c r="S56" s="14">
        <v>1052</v>
      </c>
      <c r="T56" s="1">
        <v>1064</v>
      </c>
      <c r="U56" s="1">
        <v>1115</v>
      </c>
      <c r="V56" s="1">
        <v>1257</v>
      </c>
    </row>
    <row r="57" spans="2:22" x14ac:dyDescent="0.3">
      <c r="F57" s="6">
        <v>54</v>
      </c>
      <c r="G57" s="1">
        <v>107</v>
      </c>
      <c r="H57" s="1">
        <v>157</v>
      </c>
      <c r="I57" s="13">
        <v>288</v>
      </c>
      <c r="J57" s="1">
        <v>530</v>
      </c>
      <c r="K57" s="1">
        <v>1066</v>
      </c>
      <c r="L57" s="1">
        <v>2404</v>
      </c>
      <c r="M57" s="14">
        <v>6834</v>
      </c>
      <c r="P57" s="6">
        <v>54</v>
      </c>
      <c r="Q57" s="1">
        <v>3135</v>
      </c>
      <c r="R57" s="14">
        <v>1187</v>
      </c>
      <c r="S57" s="14">
        <v>1051</v>
      </c>
      <c r="T57" s="1">
        <v>1062</v>
      </c>
      <c r="U57" s="1">
        <v>1117</v>
      </c>
      <c r="V57" s="1">
        <v>1259</v>
      </c>
    </row>
    <row r="58" spans="2:22" x14ac:dyDescent="0.3">
      <c r="F58" s="6">
        <v>55</v>
      </c>
      <c r="G58" s="1">
        <v>107</v>
      </c>
      <c r="H58" s="1">
        <v>155</v>
      </c>
      <c r="I58" s="13">
        <v>287</v>
      </c>
      <c r="J58" s="1">
        <v>529</v>
      </c>
      <c r="K58" s="1">
        <v>1067</v>
      </c>
      <c r="L58" s="1">
        <v>2403</v>
      </c>
      <c r="M58" s="14">
        <v>6833</v>
      </c>
      <c r="P58" s="6">
        <v>55</v>
      </c>
      <c r="Q58" s="1">
        <v>3139</v>
      </c>
      <c r="R58" s="14">
        <v>1187</v>
      </c>
      <c r="S58" s="14">
        <v>1049</v>
      </c>
      <c r="T58" s="1">
        <v>1061</v>
      </c>
      <c r="U58" s="1">
        <v>1117</v>
      </c>
      <c r="V58" s="1">
        <v>1256</v>
      </c>
    </row>
    <row r="59" spans="2:22" x14ac:dyDescent="0.3">
      <c r="F59" s="6">
        <v>56</v>
      </c>
      <c r="G59" s="1">
        <v>103</v>
      </c>
      <c r="H59" s="1">
        <v>154</v>
      </c>
      <c r="I59" s="13">
        <v>285</v>
      </c>
      <c r="J59" s="1">
        <v>531</v>
      </c>
      <c r="K59" s="1">
        <v>1066</v>
      </c>
      <c r="L59" s="1">
        <v>2405</v>
      </c>
      <c r="M59" s="14">
        <v>6832</v>
      </c>
      <c r="P59" s="6">
        <v>56</v>
      </c>
      <c r="Q59" s="1">
        <v>3133</v>
      </c>
      <c r="R59" s="14">
        <v>1186</v>
      </c>
      <c r="S59" s="14">
        <v>1055</v>
      </c>
      <c r="T59" s="1">
        <v>1063</v>
      </c>
      <c r="U59" s="1">
        <v>1118</v>
      </c>
      <c r="V59" s="1">
        <v>1255</v>
      </c>
    </row>
    <row r="60" spans="2:22" x14ac:dyDescent="0.3">
      <c r="F60" s="6">
        <v>57</v>
      </c>
      <c r="G60" s="1">
        <v>106</v>
      </c>
      <c r="H60" s="1">
        <v>155</v>
      </c>
      <c r="I60" s="13">
        <v>289</v>
      </c>
      <c r="J60" s="1">
        <v>524</v>
      </c>
      <c r="K60" s="1">
        <v>1068</v>
      </c>
      <c r="L60" s="1">
        <v>2406</v>
      </c>
      <c r="M60" s="14">
        <v>6832</v>
      </c>
      <c r="P60" s="6">
        <v>57</v>
      </c>
      <c r="Q60" s="1">
        <v>3135</v>
      </c>
      <c r="R60" s="14">
        <v>1186</v>
      </c>
      <c r="S60" s="14">
        <v>1053</v>
      </c>
      <c r="T60" s="1">
        <v>1064</v>
      </c>
      <c r="U60" s="1">
        <v>1117</v>
      </c>
      <c r="V60" s="1">
        <v>1256</v>
      </c>
    </row>
    <row r="61" spans="2:22" x14ac:dyDescent="0.3">
      <c r="F61" s="6">
        <v>58</v>
      </c>
      <c r="G61" s="1">
        <v>106</v>
      </c>
      <c r="H61" s="1">
        <v>156</v>
      </c>
      <c r="I61" s="13">
        <v>282</v>
      </c>
      <c r="J61" s="1">
        <v>537</v>
      </c>
      <c r="K61" s="1">
        <v>1067</v>
      </c>
      <c r="L61" s="1">
        <v>2409</v>
      </c>
      <c r="M61" s="14">
        <v>6833</v>
      </c>
      <c r="P61" s="6">
        <v>58</v>
      </c>
      <c r="Q61" s="1">
        <v>3137</v>
      </c>
      <c r="R61" s="14">
        <v>1187</v>
      </c>
      <c r="S61" s="14">
        <v>1050</v>
      </c>
      <c r="T61" s="1">
        <v>1064</v>
      </c>
      <c r="U61" s="1">
        <v>1120</v>
      </c>
      <c r="V61" s="1">
        <v>1256</v>
      </c>
    </row>
    <row r="62" spans="2:22" x14ac:dyDescent="0.3">
      <c r="F62" s="6">
        <v>59</v>
      </c>
      <c r="G62" s="1">
        <v>106</v>
      </c>
      <c r="H62" s="1">
        <v>158</v>
      </c>
      <c r="I62" s="13">
        <v>285</v>
      </c>
      <c r="J62" s="1">
        <v>519</v>
      </c>
      <c r="K62" s="1">
        <v>1066</v>
      </c>
      <c r="L62" s="1">
        <v>2407</v>
      </c>
      <c r="M62" s="14">
        <v>6833</v>
      </c>
      <c r="P62" s="6">
        <v>59</v>
      </c>
      <c r="Q62" s="1">
        <v>3132</v>
      </c>
      <c r="R62" s="14">
        <v>1188</v>
      </c>
      <c r="S62" s="14">
        <v>1052</v>
      </c>
      <c r="T62" s="1">
        <v>1062</v>
      </c>
      <c r="U62" s="1">
        <v>1121</v>
      </c>
      <c r="V62" s="1">
        <v>1258</v>
      </c>
    </row>
    <row r="63" spans="2:22" x14ac:dyDescent="0.3">
      <c r="F63" s="6">
        <v>60</v>
      </c>
      <c r="G63" s="1">
        <v>101</v>
      </c>
      <c r="H63" s="1">
        <v>155</v>
      </c>
      <c r="I63" s="13">
        <v>280</v>
      </c>
      <c r="J63" s="1">
        <v>535</v>
      </c>
      <c r="K63" s="1">
        <v>1064</v>
      </c>
      <c r="L63" s="1">
        <v>2405</v>
      </c>
      <c r="M63" s="14">
        <v>6834</v>
      </c>
      <c r="P63" s="6">
        <v>60</v>
      </c>
      <c r="Q63" s="1">
        <v>3131</v>
      </c>
      <c r="R63" s="14">
        <v>1187</v>
      </c>
      <c r="S63" s="14">
        <v>1051</v>
      </c>
      <c r="T63" s="1">
        <v>1060</v>
      </c>
      <c r="U63" s="1">
        <v>1118</v>
      </c>
      <c r="V63" s="1">
        <v>1257</v>
      </c>
    </row>
    <row r="64" spans="2:22" x14ac:dyDescent="0.3">
      <c r="F64" s="6">
        <v>61</v>
      </c>
      <c r="G64" s="1">
        <v>107</v>
      </c>
      <c r="H64" s="1">
        <v>157</v>
      </c>
      <c r="I64" s="13">
        <v>286</v>
      </c>
      <c r="J64" s="1">
        <v>532</v>
      </c>
      <c r="K64" s="1">
        <v>1065</v>
      </c>
      <c r="L64" s="1">
        <v>2406</v>
      </c>
      <c r="M64" s="14">
        <v>6833</v>
      </c>
      <c r="P64" s="6">
        <v>61</v>
      </c>
      <c r="Q64" s="1">
        <v>3132</v>
      </c>
      <c r="R64" s="14">
        <v>1185</v>
      </c>
      <c r="S64" s="14">
        <v>1055</v>
      </c>
      <c r="T64" s="1">
        <v>1063</v>
      </c>
      <c r="U64" s="1">
        <v>1115</v>
      </c>
      <c r="V64" s="1">
        <v>1256</v>
      </c>
    </row>
    <row r="65" spans="6:22" x14ac:dyDescent="0.3">
      <c r="F65" s="6">
        <v>62</v>
      </c>
      <c r="G65" s="1">
        <v>106</v>
      </c>
      <c r="H65" s="1">
        <v>155</v>
      </c>
      <c r="I65" s="13">
        <v>283</v>
      </c>
      <c r="J65" s="1">
        <v>530</v>
      </c>
      <c r="K65" s="1">
        <v>1065</v>
      </c>
      <c r="L65" s="1">
        <v>2404</v>
      </c>
      <c r="M65" s="14">
        <v>6836</v>
      </c>
      <c r="P65" s="6">
        <v>62</v>
      </c>
      <c r="Q65" s="1">
        <v>3132</v>
      </c>
      <c r="R65" s="14">
        <v>1189</v>
      </c>
      <c r="S65" s="14">
        <v>1052</v>
      </c>
      <c r="T65" s="1">
        <v>1063</v>
      </c>
      <c r="U65" s="1">
        <v>1119</v>
      </c>
      <c r="V65" s="1">
        <v>1256</v>
      </c>
    </row>
    <row r="66" spans="6:22" x14ac:dyDescent="0.3">
      <c r="F66" s="6">
        <v>63</v>
      </c>
      <c r="G66" s="1">
        <v>105</v>
      </c>
      <c r="H66" s="1">
        <v>155</v>
      </c>
      <c r="I66" s="13">
        <v>284</v>
      </c>
      <c r="J66" s="1">
        <v>529</v>
      </c>
      <c r="K66" s="1">
        <v>1066</v>
      </c>
      <c r="L66" s="1">
        <v>2407</v>
      </c>
      <c r="M66" s="14">
        <v>6834</v>
      </c>
      <c r="P66" s="6">
        <v>63</v>
      </c>
      <c r="Q66" s="1">
        <v>3135</v>
      </c>
      <c r="R66" s="14">
        <v>1185</v>
      </c>
      <c r="S66" s="14">
        <v>1054</v>
      </c>
      <c r="T66" s="1">
        <v>1064</v>
      </c>
      <c r="U66" s="1">
        <v>1118</v>
      </c>
      <c r="V66" s="1">
        <v>1258</v>
      </c>
    </row>
    <row r="67" spans="6:22" x14ac:dyDescent="0.3">
      <c r="F67" s="6">
        <v>64</v>
      </c>
      <c r="G67" s="1">
        <v>116</v>
      </c>
      <c r="H67" s="1">
        <v>154</v>
      </c>
      <c r="I67" s="13">
        <v>290</v>
      </c>
      <c r="J67" s="1">
        <v>532</v>
      </c>
      <c r="K67" s="1">
        <v>1067</v>
      </c>
      <c r="L67" s="1">
        <v>2408</v>
      </c>
      <c r="M67" s="14">
        <v>6834</v>
      </c>
      <c r="P67" s="6">
        <v>64</v>
      </c>
      <c r="Q67" s="1">
        <v>3136</v>
      </c>
      <c r="R67" s="14">
        <v>1187</v>
      </c>
      <c r="S67" s="14">
        <v>1056</v>
      </c>
      <c r="T67" s="1">
        <v>1064</v>
      </c>
      <c r="U67" s="1">
        <v>1119</v>
      </c>
      <c r="V67" s="1">
        <v>1255</v>
      </c>
    </row>
    <row r="68" spans="6:22" x14ac:dyDescent="0.3">
      <c r="F68" s="6">
        <v>65</v>
      </c>
      <c r="G68" s="1">
        <v>107</v>
      </c>
      <c r="H68" s="1">
        <v>155</v>
      </c>
      <c r="I68" s="13">
        <v>282</v>
      </c>
      <c r="J68" s="1">
        <v>526</v>
      </c>
      <c r="K68" s="1">
        <v>1067</v>
      </c>
      <c r="L68" s="1">
        <v>2406</v>
      </c>
      <c r="M68" s="14">
        <v>6833</v>
      </c>
      <c r="P68" s="6">
        <v>65</v>
      </c>
      <c r="Q68" s="1">
        <v>3129</v>
      </c>
      <c r="R68" s="14">
        <v>1190</v>
      </c>
      <c r="S68" s="14">
        <v>1053</v>
      </c>
      <c r="T68" s="1">
        <v>1062</v>
      </c>
      <c r="U68" s="1">
        <v>1119</v>
      </c>
      <c r="V68" s="1">
        <v>1257</v>
      </c>
    </row>
    <row r="69" spans="6:22" x14ac:dyDescent="0.3">
      <c r="F69" s="6">
        <v>66</v>
      </c>
      <c r="G69" s="1">
        <v>106</v>
      </c>
      <c r="H69" s="1">
        <v>156</v>
      </c>
      <c r="I69" s="13">
        <v>282</v>
      </c>
      <c r="J69" s="1">
        <v>534</v>
      </c>
      <c r="K69" s="1">
        <v>1065</v>
      </c>
      <c r="L69" s="1">
        <v>2408</v>
      </c>
      <c r="M69" s="14">
        <v>6842</v>
      </c>
      <c r="P69" s="6">
        <v>66</v>
      </c>
      <c r="Q69" s="1">
        <v>3130</v>
      </c>
      <c r="R69" s="14">
        <v>1188</v>
      </c>
      <c r="S69" s="14">
        <v>1052</v>
      </c>
      <c r="T69" s="1">
        <v>1060</v>
      </c>
      <c r="U69" s="1">
        <v>1120</v>
      </c>
      <c r="V69" s="1">
        <v>1256</v>
      </c>
    </row>
    <row r="70" spans="6:22" x14ac:dyDescent="0.3">
      <c r="F70" s="6">
        <v>67</v>
      </c>
      <c r="G70" s="1">
        <v>105</v>
      </c>
      <c r="H70" s="1">
        <v>156</v>
      </c>
      <c r="I70" s="13">
        <v>293</v>
      </c>
      <c r="J70" s="1">
        <v>529</v>
      </c>
      <c r="K70" s="1">
        <v>1065</v>
      </c>
      <c r="L70" s="1">
        <v>2411</v>
      </c>
      <c r="M70" s="14">
        <v>6834</v>
      </c>
      <c r="P70" s="6">
        <v>67</v>
      </c>
      <c r="Q70" s="1">
        <v>3131</v>
      </c>
      <c r="R70" s="14">
        <v>1189</v>
      </c>
      <c r="S70" s="14">
        <v>1052</v>
      </c>
      <c r="T70" s="1">
        <v>1063</v>
      </c>
      <c r="U70" s="1">
        <v>1119</v>
      </c>
      <c r="V70" s="1">
        <v>1256</v>
      </c>
    </row>
    <row r="71" spans="6:22" x14ac:dyDescent="0.3">
      <c r="F71" s="6">
        <v>68</v>
      </c>
      <c r="G71" s="1">
        <v>106</v>
      </c>
      <c r="H71" s="1">
        <v>153</v>
      </c>
      <c r="I71" s="13">
        <v>285</v>
      </c>
      <c r="J71" s="1">
        <v>532</v>
      </c>
      <c r="K71" s="1">
        <v>1064</v>
      </c>
      <c r="L71" s="1">
        <v>2406</v>
      </c>
      <c r="M71" s="14">
        <v>6835</v>
      </c>
      <c r="P71" s="6">
        <v>68</v>
      </c>
      <c r="Q71" s="1">
        <v>3130</v>
      </c>
      <c r="R71" s="14">
        <v>1188</v>
      </c>
      <c r="S71" s="14">
        <v>1053</v>
      </c>
      <c r="T71" s="1">
        <v>1062</v>
      </c>
      <c r="U71" s="1">
        <v>1120</v>
      </c>
      <c r="V71" s="1">
        <v>1258</v>
      </c>
    </row>
    <row r="72" spans="6:22" x14ac:dyDescent="0.3">
      <c r="F72" s="6">
        <v>69</v>
      </c>
      <c r="G72" s="1">
        <v>108</v>
      </c>
      <c r="H72" s="1">
        <v>154</v>
      </c>
      <c r="I72" s="13">
        <v>281</v>
      </c>
      <c r="J72" s="1">
        <v>530</v>
      </c>
      <c r="K72" s="1">
        <v>1068</v>
      </c>
      <c r="L72" s="1">
        <v>2408</v>
      </c>
      <c r="M72" s="14">
        <v>6834</v>
      </c>
      <c r="P72" s="6">
        <v>69</v>
      </c>
      <c r="Q72" s="1">
        <v>3130</v>
      </c>
      <c r="R72" s="14">
        <v>1188</v>
      </c>
      <c r="S72" s="14">
        <v>1053</v>
      </c>
      <c r="T72" s="1">
        <v>1062</v>
      </c>
      <c r="U72" s="1">
        <v>1118</v>
      </c>
      <c r="V72" s="1">
        <v>1259</v>
      </c>
    </row>
    <row r="73" spans="6:22" x14ac:dyDescent="0.3">
      <c r="F73" s="6">
        <v>70</v>
      </c>
      <c r="G73" s="1">
        <v>100</v>
      </c>
      <c r="H73" s="1">
        <v>155</v>
      </c>
      <c r="I73" s="13">
        <v>286</v>
      </c>
      <c r="J73" s="1">
        <v>529</v>
      </c>
      <c r="K73" s="1">
        <v>1066</v>
      </c>
      <c r="L73" s="1">
        <v>2409</v>
      </c>
      <c r="M73" s="14">
        <v>6835</v>
      </c>
      <c r="P73" s="6">
        <v>70</v>
      </c>
      <c r="Q73" s="1">
        <v>3133</v>
      </c>
      <c r="R73" s="14">
        <v>1187</v>
      </c>
      <c r="S73" s="14">
        <v>1055</v>
      </c>
      <c r="T73" s="1">
        <v>1063</v>
      </c>
      <c r="U73" s="1">
        <v>1118</v>
      </c>
      <c r="V73" s="1">
        <v>1258</v>
      </c>
    </row>
    <row r="74" spans="6:22" x14ac:dyDescent="0.3">
      <c r="F74" s="6">
        <v>71</v>
      </c>
      <c r="G74" s="1">
        <v>107</v>
      </c>
      <c r="H74" s="1">
        <v>157</v>
      </c>
      <c r="I74" s="13">
        <v>290</v>
      </c>
      <c r="J74" s="1">
        <v>531</v>
      </c>
      <c r="K74" s="1">
        <v>1065</v>
      </c>
      <c r="L74" s="1">
        <v>2408</v>
      </c>
      <c r="M74" s="14">
        <v>6833</v>
      </c>
      <c r="P74" s="6">
        <v>71</v>
      </c>
      <c r="Q74" s="1">
        <v>3133</v>
      </c>
      <c r="R74" s="14">
        <v>1187</v>
      </c>
      <c r="S74" s="14">
        <v>1050</v>
      </c>
      <c r="T74" s="1">
        <v>1065</v>
      </c>
      <c r="U74" s="1">
        <v>1119</v>
      </c>
      <c r="V74" s="1">
        <v>1257</v>
      </c>
    </row>
    <row r="75" spans="6:22" x14ac:dyDescent="0.3">
      <c r="F75" s="6">
        <v>72</v>
      </c>
      <c r="G75" s="1">
        <v>106</v>
      </c>
      <c r="H75" s="1">
        <v>155</v>
      </c>
      <c r="I75" s="13">
        <v>286</v>
      </c>
      <c r="J75" s="1">
        <v>528</v>
      </c>
      <c r="K75" s="1">
        <v>1066</v>
      </c>
      <c r="L75" s="1">
        <v>2409</v>
      </c>
      <c r="M75" s="14">
        <v>6834</v>
      </c>
      <c r="P75" s="6">
        <v>72</v>
      </c>
      <c r="Q75" s="1">
        <v>3129</v>
      </c>
      <c r="R75" s="14">
        <v>1187</v>
      </c>
      <c r="S75" s="14">
        <v>1054</v>
      </c>
      <c r="T75" s="1">
        <v>1062</v>
      </c>
      <c r="U75" s="1">
        <v>1121</v>
      </c>
      <c r="V75" s="1">
        <v>1256</v>
      </c>
    </row>
    <row r="76" spans="6:22" x14ac:dyDescent="0.3">
      <c r="F76" s="6">
        <v>73</v>
      </c>
      <c r="G76" s="1">
        <v>108</v>
      </c>
      <c r="H76" s="1">
        <v>154</v>
      </c>
      <c r="I76" s="13">
        <v>288</v>
      </c>
      <c r="J76" s="1">
        <v>531</v>
      </c>
      <c r="K76" s="1">
        <v>1065</v>
      </c>
      <c r="L76" s="1">
        <v>2405</v>
      </c>
      <c r="M76" s="14">
        <v>6834</v>
      </c>
      <c r="P76" s="6">
        <v>73</v>
      </c>
      <c r="Q76" s="1">
        <v>3134</v>
      </c>
      <c r="R76" s="14">
        <v>1189</v>
      </c>
      <c r="S76" s="14">
        <v>1051</v>
      </c>
      <c r="T76" s="1">
        <v>1063</v>
      </c>
      <c r="U76" s="1">
        <v>1118</v>
      </c>
      <c r="V76" s="1">
        <v>1259</v>
      </c>
    </row>
    <row r="77" spans="6:22" x14ac:dyDescent="0.3">
      <c r="F77" s="6">
        <v>74</v>
      </c>
      <c r="G77" s="1">
        <v>106</v>
      </c>
      <c r="H77" s="1">
        <v>156</v>
      </c>
      <c r="I77" s="13">
        <v>280</v>
      </c>
      <c r="J77" s="1">
        <v>531</v>
      </c>
      <c r="K77" s="1">
        <v>1065</v>
      </c>
      <c r="L77" s="1">
        <v>2407</v>
      </c>
      <c r="M77" s="14">
        <v>6833</v>
      </c>
      <c r="P77" s="6">
        <v>74</v>
      </c>
      <c r="Q77" s="1">
        <v>3131</v>
      </c>
      <c r="R77" s="14">
        <v>1187</v>
      </c>
      <c r="S77" s="14">
        <v>1052</v>
      </c>
      <c r="T77" s="1">
        <v>1063</v>
      </c>
      <c r="U77" s="1">
        <v>1119</v>
      </c>
      <c r="V77" s="1">
        <v>1259</v>
      </c>
    </row>
    <row r="78" spans="6:22" x14ac:dyDescent="0.3">
      <c r="F78" s="6">
        <v>75</v>
      </c>
      <c r="G78" s="1">
        <v>106</v>
      </c>
      <c r="H78" s="1">
        <v>155</v>
      </c>
      <c r="I78" s="13">
        <v>284</v>
      </c>
      <c r="J78" s="1">
        <v>519</v>
      </c>
      <c r="K78" s="1">
        <v>1064</v>
      </c>
      <c r="L78" s="1">
        <v>2405</v>
      </c>
      <c r="M78" s="14">
        <v>6833</v>
      </c>
      <c r="P78" s="6">
        <v>75</v>
      </c>
      <c r="Q78" s="1">
        <v>3132</v>
      </c>
      <c r="R78" s="14">
        <v>1189</v>
      </c>
      <c r="S78" s="14">
        <v>1051</v>
      </c>
      <c r="T78" s="1">
        <v>1063</v>
      </c>
      <c r="U78" s="1">
        <v>1117</v>
      </c>
      <c r="V78" s="1">
        <v>1257</v>
      </c>
    </row>
    <row r="79" spans="6:22" x14ac:dyDescent="0.3">
      <c r="F79" s="6">
        <v>76</v>
      </c>
      <c r="G79" s="1">
        <v>106</v>
      </c>
      <c r="H79" s="1">
        <v>157</v>
      </c>
      <c r="I79" s="13">
        <v>283</v>
      </c>
      <c r="J79" s="1">
        <v>532</v>
      </c>
      <c r="K79" s="1">
        <v>1063</v>
      </c>
      <c r="L79" s="1">
        <v>2408</v>
      </c>
      <c r="M79" s="14">
        <v>6834</v>
      </c>
      <c r="P79" s="6">
        <v>76</v>
      </c>
      <c r="Q79" s="1">
        <v>3133</v>
      </c>
      <c r="R79" s="14">
        <v>1186</v>
      </c>
      <c r="S79" s="14">
        <v>1053</v>
      </c>
      <c r="T79" s="1">
        <v>1063</v>
      </c>
      <c r="U79" s="1">
        <v>1120</v>
      </c>
      <c r="V79" s="1">
        <v>1257</v>
      </c>
    </row>
    <row r="80" spans="6:22" x14ac:dyDescent="0.3">
      <c r="F80" s="6">
        <v>77</v>
      </c>
      <c r="G80" s="1">
        <v>98</v>
      </c>
      <c r="H80" s="1">
        <v>154</v>
      </c>
      <c r="I80" s="13">
        <v>278</v>
      </c>
      <c r="J80" s="1">
        <v>525</v>
      </c>
      <c r="K80" s="1">
        <v>1066</v>
      </c>
      <c r="L80" s="1">
        <v>2411</v>
      </c>
      <c r="M80" s="14">
        <v>6836</v>
      </c>
      <c r="P80" s="6">
        <v>77</v>
      </c>
      <c r="Q80" s="1">
        <v>3131</v>
      </c>
      <c r="R80" s="14">
        <v>1185</v>
      </c>
      <c r="S80" s="14">
        <v>1056</v>
      </c>
      <c r="T80" s="1">
        <v>1063</v>
      </c>
      <c r="U80" s="1">
        <v>1117</v>
      </c>
      <c r="V80" s="1">
        <v>1257</v>
      </c>
    </row>
    <row r="81" spans="6:22" x14ac:dyDescent="0.3">
      <c r="F81" s="6">
        <v>78</v>
      </c>
      <c r="G81" s="1">
        <v>106</v>
      </c>
      <c r="H81" s="1">
        <v>154</v>
      </c>
      <c r="I81" s="13">
        <v>286</v>
      </c>
      <c r="J81" s="1">
        <v>528</v>
      </c>
      <c r="K81" s="1">
        <v>1066</v>
      </c>
      <c r="L81" s="1">
        <v>2409</v>
      </c>
      <c r="M81" s="14">
        <v>6836</v>
      </c>
      <c r="P81" s="6">
        <v>78</v>
      </c>
      <c r="Q81" s="1">
        <v>3133</v>
      </c>
      <c r="R81" s="14">
        <v>1187</v>
      </c>
      <c r="S81" s="14">
        <v>1051</v>
      </c>
      <c r="T81" s="1">
        <v>1063</v>
      </c>
      <c r="U81" s="1">
        <v>1119</v>
      </c>
      <c r="V81" s="1">
        <v>1260</v>
      </c>
    </row>
    <row r="82" spans="6:22" x14ac:dyDescent="0.3">
      <c r="F82" s="6">
        <v>79</v>
      </c>
      <c r="G82" s="1">
        <v>108</v>
      </c>
      <c r="H82" s="1">
        <v>159</v>
      </c>
      <c r="I82" s="13">
        <v>283</v>
      </c>
      <c r="J82" s="1">
        <v>529</v>
      </c>
      <c r="K82" s="1">
        <v>1066</v>
      </c>
      <c r="L82" s="1">
        <v>2408</v>
      </c>
      <c r="M82" s="14">
        <v>6832</v>
      </c>
      <c r="P82" s="6">
        <v>79</v>
      </c>
      <c r="Q82" s="1">
        <v>3125</v>
      </c>
      <c r="R82" s="14">
        <v>1187</v>
      </c>
      <c r="S82" s="14">
        <v>1053</v>
      </c>
      <c r="T82" s="1">
        <v>1065</v>
      </c>
      <c r="U82" s="1">
        <v>1120</v>
      </c>
      <c r="V82" s="1">
        <v>1256</v>
      </c>
    </row>
    <row r="83" spans="6:22" x14ac:dyDescent="0.3">
      <c r="F83" s="6">
        <v>80</v>
      </c>
      <c r="G83" s="1">
        <v>104</v>
      </c>
      <c r="H83" s="1">
        <v>157</v>
      </c>
      <c r="I83" s="13">
        <v>284</v>
      </c>
      <c r="J83" s="1">
        <v>530</v>
      </c>
      <c r="K83" s="1">
        <v>1065</v>
      </c>
      <c r="L83" s="1">
        <v>2404</v>
      </c>
      <c r="M83" s="14">
        <v>6834</v>
      </c>
      <c r="P83" s="6">
        <v>80</v>
      </c>
      <c r="Q83" s="1">
        <v>3139</v>
      </c>
      <c r="R83" s="14">
        <v>1189</v>
      </c>
      <c r="S83" s="14">
        <v>1054</v>
      </c>
      <c r="T83" s="1">
        <v>1061</v>
      </c>
      <c r="U83" s="1">
        <v>1120</v>
      </c>
      <c r="V83" s="1">
        <v>1256</v>
      </c>
    </row>
    <row r="84" spans="6:22" x14ac:dyDescent="0.3">
      <c r="F84" s="6">
        <v>81</v>
      </c>
      <c r="G84" s="1">
        <v>106</v>
      </c>
      <c r="H84" s="1">
        <v>154</v>
      </c>
      <c r="I84" s="13">
        <v>284</v>
      </c>
      <c r="J84" s="1">
        <v>527</v>
      </c>
      <c r="K84" s="1">
        <v>1066</v>
      </c>
      <c r="L84" s="1">
        <v>2405</v>
      </c>
      <c r="M84" s="14">
        <v>6834</v>
      </c>
      <c r="P84" s="6">
        <v>81</v>
      </c>
      <c r="Q84" s="1">
        <v>3136</v>
      </c>
      <c r="R84" s="14">
        <v>1187</v>
      </c>
      <c r="S84" s="14">
        <v>1054</v>
      </c>
      <c r="T84" s="1">
        <v>1062</v>
      </c>
      <c r="U84" s="1">
        <v>1119</v>
      </c>
      <c r="V84" s="1">
        <v>1259</v>
      </c>
    </row>
    <row r="85" spans="6:22" x14ac:dyDescent="0.3">
      <c r="F85" s="6">
        <v>82</v>
      </c>
      <c r="G85" s="1">
        <v>106</v>
      </c>
      <c r="H85" s="1">
        <v>154</v>
      </c>
      <c r="I85" s="13">
        <v>284</v>
      </c>
      <c r="J85" s="1">
        <v>529</v>
      </c>
      <c r="K85" s="1">
        <v>1066</v>
      </c>
      <c r="L85" s="1">
        <v>2408</v>
      </c>
      <c r="M85" s="14">
        <v>6834</v>
      </c>
      <c r="P85" s="6">
        <v>82</v>
      </c>
      <c r="Q85" s="1">
        <v>3131</v>
      </c>
      <c r="R85" s="14">
        <v>1188</v>
      </c>
      <c r="S85" s="14">
        <v>1055</v>
      </c>
      <c r="T85" s="1">
        <v>1064</v>
      </c>
      <c r="U85" s="1">
        <v>1123</v>
      </c>
      <c r="V85" s="1">
        <v>1256</v>
      </c>
    </row>
    <row r="86" spans="6:22" x14ac:dyDescent="0.3">
      <c r="F86" s="6">
        <v>83</v>
      </c>
      <c r="G86" s="1">
        <v>107</v>
      </c>
      <c r="H86" s="1">
        <v>170</v>
      </c>
      <c r="I86" s="13">
        <v>284</v>
      </c>
      <c r="J86" s="1">
        <v>531</v>
      </c>
      <c r="K86" s="1">
        <v>1064</v>
      </c>
      <c r="L86" s="1">
        <v>2409</v>
      </c>
      <c r="M86" s="14">
        <v>6832</v>
      </c>
      <c r="P86" s="6">
        <v>83</v>
      </c>
      <c r="Q86" s="1">
        <v>3125</v>
      </c>
      <c r="R86" s="14">
        <v>1188</v>
      </c>
      <c r="S86" s="14">
        <v>1054</v>
      </c>
      <c r="T86" s="1">
        <v>1064</v>
      </c>
      <c r="U86" s="1">
        <v>1120</v>
      </c>
      <c r="V86" s="1">
        <v>1259</v>
      </c>
    </row>
    <row r="87" spans="6:22" x14ac:dyDescent="0.3">
      <c r="F87" s="6">
        <v>84</v>
      </c>
      <c r="G87" s="1">
        <v>108</v>
      </c>
      <c r="H87" s="1">
        <v>160</v>
      </c>
      <c r="I87" s="13">
        <v>286</v>
      </c>
      <c r="J87" s="1">
        <v>530</v>
      </c>
      <c r="K87" s="1">
        <v>1066</v>
      </c>
      <c r="L87" s="1">
        <v>2408</v>
      </c>
      <c r="M87" s="14">
        <v>6832</v>
      </c>
      <c r="P87" s="6">
        <v>84</v>
      </c>
      <c r="Q87" s="1">
        <v>3132</v>
      </c>
      <c r="R87" s="14">
        <v>1188</v>
      </c>
      <c r="S87" s="14">
        <v>1053</v>
      </c>
      <c r="T87" s="1">
        <v>1062</v>
      </c>
      <c r="U87" s="1">
        <v>1121</v>
      </c>
      <c r="V87" s="1">
        <v>1260</v>
      </c>
    </row>
    <row r="88" spans="6:22" x14ac:dyDescent="0.3">
      <c r="F88" s="6">
        <v>85</v>
      </c>
      <c r="G88" s="1">
        <v>97</v>
      </c>
      <c r="H88" s="1">
        <v>155</v>
      </c>
      <c r="I88" s="13">
        <v>287</v>
      </c>
      <c r="J88" s="1">
        <v>525</v>
      </c>
      <c r="K88" s="1">
        <v>1063</v>
      </c>
      <c r="L88" s="1">
        <v>2403</v>
      </c>
      <c r="M88" s="14">
        <v>6835</v>
      </c>
      <c r="P88" s="6">
        <v>85</v>
      </c>
      <c r="Q88" s="1">
        <v>3132</v>
      </c>
      <c r="R88" s="14">
        <v>1186</v>
      </c>
      <c r="S88" s="14">
        <v>1056</v>
      </c>
      <c r="T88" s="1">
        <v>1065</v>
      </c>
      <c r="U88" s="1">
        <v>1118</v>
      </c>
      <c r="V88" s="1">
        <v>1259</v>
      </c>
    </row>
    <row r="89" spans="6:22" x14ac:dyDescent="0.3">
      <c r="F89" s="6">
        <v>86</v>
      </c>
      <c r="G89" s="1">
        <v>107</v>
      </c>
      <c r="H89" s="1">
        <v>154</v>
      </c>
      <c r="I89" s="13">
        <v>291</v>
      </c>
      <c r="J89" s="1">
        <v>525</v>
      </c>
      <c r="K89" s="1">
        <v>1067</v>
      </c>
      <c r="L89" s="1">
        <v>2407</v>
      </c>
      <c r="M89" s="14">
        <v>6834</v>
      </c>
      <c r="P89" s="6">
        <v>86</v>
      </c>
      <c r="Q89" s="1">
        <v>3135</v>
      </c>
      <c r="R89" s="14">
        <v>1188</v>
      </c>
      <c r="S89" s="14">
        <v>1051</v>
      </c>
      <c r="T89" s="1">
        <v>1063</v>
      </c>
      <c r="U89" s="1">
        <v>1118</v>
      </c>
      <c r="V89" s="1">
        <v>1258</v>
      </c>
    </row>
    <row r="90" spans="6:22" x14ac:dyDescent="0.3">
      <c r="F90" s="6">
        <v>87</v>
      </c>
      <c r="G90" s="1">
        <v>106</v>
      </c>
      <c r="H90" s="1">
        <v>155</v>
      </c>
      <c r="I90" s="13">
        <v>285</v>
      </c>
      <c r="J90" s="1">
        <v>526</v>
      </c>
      <c r="K90" s="1">
        <v>1067</v>
      </c>
      <c r="L90" s="1">
        <v>2407</v>
      </c>
      <c r="M90" s="14">
        <v>6832</v>
      </c>
      <c r="P90" s="6">
        <v>87</v>
      </c>
      <c r="Q90" s="1">
        <v>3124</v>
      </c>
      <c r="R90" s="14">
        <v>1189</v>
      </c>
      <c r="S90" s="14">
        <v>1053</v>
      </c>
      <c r="T90" s="1">
        <v>1065</v>
      </c>
      <c r="U90" s="1">
        <v>1122</v>
      </c>
      <c r="V90" s="1">
        <v>1259</v>
      </c>
    </row>
    <row r="91" spans="6:22" x14ac:dyDescent="0.3">
      <c r="F91" s="6">
        <v>88</v>
      </c>
      <c r="G91" s="1">
        <v>107</v>
      </c>
      <c r="H91" s="1">
        <v>158</v>
      </c>
      <c r="I91" s="13">
        <v>290</v>
      </c>
      <c r="J91" s="1">
        <v>532</v>
      </c>
      <c r="K91" s="1">
        <v>1068</v>
      </c>
      <c r="L91" s="1">
        <v>2407</v>
      </c>
      <c r="M91" s="14">
        <v>6834</v>
      </c>
      <c r="P91" s="6">
        <v>88</v>
      </c>
      <c r="Q91" s="1">
        <v>3137</v>
      </c>
      <c r="R91" s="14">
        <v>1188</v>
      </c>
      <c r="S91" s="14">
        <v>1054</v>
      </c>
      <c r="T91" s="1">
        <v>1064</v>
      </c>
      <c r="U91" s="1">
        <v>1117</v>
      </c>
      <c r="V91" s="1">
        <v>1258</v>
      </c>
    </row>
    <row r="92" spans="6:22" x14ac:dyDescent="0.3">
      <c r="F92" s="6">
        <v>89</v>
      </c>
      <c r="G92" s="1">
        <v>107</v>
      </c>
      <c r="H92" s="1">
        <v>156</v>
      </c>
      <c r="I92" s="13">
        <v>283</v>
      </c>
      <c r="J92" s="1">
        <v>522</v>
      </c>
      <c r="K92" s="1">
        <v>1066</v>
      </c>
      <c r="L92" s="1">
        <v>2409</v>
      </c>
      <c r="M92" s="14">
        <v>6835</v>
      </c>
      <c r="P92" s="6">
        <v>89</v>
      </c>
      <c r="Q92" s="1">
        <v>3135</v>
      </c>
      <c r="R92" s="14">
        <v>1186</v>
      </c>
      <c r="S92" s="14">
        <v>1053</v>
      </c>
      <c r="T92" s="1">
        <v>1063</v>
      </c>
      <c r="U92" s="1">
        <v>1118</v>
      </c>
      <c r="V92" s="1">
        <v>1256</v>
      </c>
    </row>
    <row r="93" spans="6:22" x14ac:dyDescent="0.3">
      <c r="F93" s="6">
        <v>90</v>
      </c>
      <c r="G93" s="1">
        <v>98</v>
      </c>
      <c r="H93" s="1">
        <v>157</v>
      </c>
      <c r="I93" s="13">
        <v>289</v>
      </c>
      <c r="J93" s="1">
        <v>522</v>
      </c>
      <c r="K93" s="1">
        <v>1067</v>
      </c>
      <c r="L93" s="1">
        <v>2406</v>
      </c>
      <c r="M93" s="14">
        <v>6834</v>
      </c>
      <c r="P93" s="6">
        <v>90</v>
      </c>
      <c r="Q93" s="1">
        <v>3142</v>
      </c>
      <c r="R93" s="14">
        <v>1188</v>
      </c>
      <c r="S93" s="14">
        <v>1054</v>
      </c>
      <c r="T93" s="1">
        <v>1065</v>
      </c>
      <c r="U93" s="1">
        <v>1120</v>
      </c>
      <c r="V93" s="1">
        <v>1260</v>
      </c>
    </row>
    <row r="94" spans="6:22" x14ac:dyDescent="0.3">
      <c r="F94" s="6">
        <v>91</v>
      </c>
      <c r="G94" s="1">
        <v>105</v>
      </c>
      <c r="H94" s="1">
        <v>156</v>
      </c>
      <c r="I94" s="13">
        <v>288</v>
      </c>
      <c r="J94" s="1">
        <v>527</v>
      </c>
      <c r="K94" s="1">
        <v>1065</v>
      </c>
      <c r="L94" s="1">
        <v>2408</v>
      </c>
      <c r="M94" s="14">
        <v>6835</v>
      </c>
      <c r="P94" s="6">
        <v>91</v>
      </c>
      <c r="Q94" s="1">
        <v>3130</v>
      </c>
      <c r="R94" s="14">
        <v>1188</v>
      </c>
      <c r="S94" s="14">
        <v>1050</v>
      </c>
      <c r="T94" s="1">
        <v>1063</v>
      </c>
      <c r="U94" s="1">
        <v>1117</v>
      </c>
      <c r="V94" s="1">
        <v>1259</v>
      </c>
    </row>
    <row r="95" spans="6:22" x14ac:dyDescent="0.3">
      <c r="F95" s="6">
        <v>92</v>
      </c>
      <c r="G95" s="1">
        <v>115</v>
      </c>
      <c r="H95" s="1">
        <v>155</v>
      </c>
      <c r="I95" s="13">
        <v>284</v>
      </c>
      <c r="J95" s="1">
        <v>532</v>
      </c>
      <c r="K95" s="1">
        <v>1068</v>
      </c>
      <c r="L95" s="1">
        <v>2409</v>
      </c>
      <c r="M95" s="14">
        <v>6834</v>
      </c>
      <c r="P95" s="6">
        <v>92</v>
      </c>
      <c r="Q95" s="1">
        <v>3138</v>
      </c>
      <c r="R95" s="14">
        <v>1189</v>
      </c>
      <c r="S95" s="14">
        <v>1053</v>
      </c>
      <c r="T95" s="1">
        <v>1068</v>
      </c>
      <c r="U95" s="1">
        <v>1117</v>
      </c>
      <c r="V95" s="1">
        <v>1259</v>
      </c>
    </row>
    <row r="96" spans="6:22" x14ac:dyDescent="0.3">
      <c r="F96" s="6">
        <v>93</v>
      </c>
      <c r="G96" s="1">
        <v>106</v>
      </c>
      <c r="H96" s="1">
        <v>157</v>
      </c>
      <c r="I96" s="13">
        <v>284</v>
      </c>
      <c r="J96" s="1">
        <v>527</v>
      </c>
      <c r="K96" s="1">
        <v>1065</v>
      </c>
      <c r="L96" s="1">
        <v>2409</v>
      </c>
      <c r="M96" s="14">
        <v>6834</v>
      </c>
      <c r="P96" s="6">
        <v>93</v>
      </c>
      <c r="Q96" s="1">
        <v>3133</v>
      </c>
      <c r="R96" s="14">
        <v>1188</v>
      </c>
      <c r="S96" s="14">
        <v>1056</v>
      </c>
      <c r="T96" s="1">
        <v>1063</v>
      </c>
      <c r="U96" s="1">
        <v>1117</v>
      </c>
      <c r="V96" s="1">
        <v>1257</v>
      </c>
    </row>
    <row r="97" spans="6:22" x14ac:dyDescent="0.3">
      <c r="F97" s="6">
        <v>94</v>
      </c>
      <c r="G97" s="1">
        <v>108</v>
      </c>
      <c r="H97" s="1">
        <v>156</v>
      </c>
      <c r="I97" s="13">
        <v>285</v>
      </c>
      <c r="J97" s="1">
        <v>534</v>
      </c>
      <c r="K97" s="1">
        <v>1067</v>
      </c>
      <c r="L97" s="1">
        <v>2409</v>
      </c>
      <c r="M97" s="14">
        <v>6834</v>
      </c>
      <c r="P97" s="6">
        <v>94</v>
      </c>
      <c r="Q97" s="1">
        <v>3140</v>
      </c>
      <c r="R97" s="14">
        <v>1189</v>
      </c>
      <c r="S97" s="14">
        <v>1055</v>
      </c>
      <c r="T97" s="1">
        <v>1063</v>
      </c>
      <c r="U97" s="1">
        <v>1117</v>
      </c>
      <c r="V97" s="1">
        <v>1257</v>
      </c>
    </row>
    <row r="98" spans="6:22" x14ac:dyDescent="0.3">
      <c r="F98" s="6">
        <v>95</v>
      </c>
      <c r="G98" s="1">
        <v>107</v>
      </c>
      <c r="H98" s="1">
        <v>154</v>
      </c>
      <c r="I98" s="13">
        <v>283</v>
      </c>
      <c r="J98" s="1">
        <v>528</v>
      </c>
      <c r="K98" s="1">
        <v>1068</v>
      </c>
      <c r="L98" s="1">
        <v>2409</v>
      </c>
      <c r="M98" s="14">
        <v>6833</v>
      </c>
      <c r="P98" s="6">
        <v>95</v>
      </c>
      <c r="Q98" s="1">
        <v>3135</v>
      </c>
      <c r="R98" s="14">
        <v>1188</v>
      </c>
      <c r="S98" s="14">
        <v>1061</v>
      </c>
      <c r="T98" s="1">
        <v>1062</v>
      </c>
      <c r="U98" s="1">
        <v>1120</v>
      </c>
      <c r="V98" s="1">
        <v>1260</v>
      </c>
    </row>
    <row r="99" spans="6:22" x14ac:dyDescent="0.3">
      <c r="F99" s="6">
        <v>96</v>
      </c>
      <c r="G99" s="1">
        <v>109</v>
      </c>
      <c r="H99" s="1">
        <v>155</v>
      </c>
      <c r="I99" s="13">
        <v>284</v>
      </c>
      <c r="J99" s="1">
        <v>522</v>
      </c>
      <c r="K99" s="1">
        <v>1063</v>
      </c>
      <c r="L99" s="1">
        <v>2409</v>
      </c>
      <c r="M99" s="14">
        <v>6833</v>
      </c>
      <c r="P99" s="6">
        <v>96</v>
      </c>
      <c r="Q99" s="1">
        <v>3132</v>
      </c>
      <c r="R99" s="14">
        <v>1187</v>
      </c>
      <c r="S99" s="14">
        <v>1064</v>
      </c>
      <c r="T99" s="1">
        <v>1065</v>
      </c>
      <c r="U99" s="1">
        <v>1118</v>
      </c>
      <c r="V99" s="1">
        <v>1257</v>
      </c>
    </row>
    <row r="100" spans="6:22" x14ac:dyDescent="0.3">
      <c r="F100" s="6">
        <v>97</v>
      </c>
      <c r="G100" s="1">
        <v>107</v>
      </c>
      <c r="H100" s="1">
        <v>155</v>
      </c>
      <c r="I100" s="13">
        <v>290</v>
      </c>
      <c r="J100" s="1">
        <v>531</v>
      </c>
      <c r="K100" s="1">
        <v>1065</v>
      </c>
      <c r="L100" s="1">
        <v>2412</v>
      </c>
      <c r="M100" s="14">
        <v>6836</v>
      </c>
      <c r="P100" s="6">
        <v>97</v>
      </c>
      <c r="Q100" s="1">
        <v>3130</v>
      </c>
      <c r="R100" s="14">
        <v>1189</v>
      </c>
      <c r="S100" s="14">
        <v>1062</v>
      </c>
      <c r="T100" s="1">
        <v>1062</v>
      </c>
      <c r="U100" s="1">
        <v>1121</v>
      </c>
      <c r="V100" s="1">
        <v>1260</v>
      </c>
    </row>
    <row r="101" spans="6:22" x14ac:dyDescent="0.3">
      <c r="F101" s="6">
        <v>98</v>
      </c>
      <c r="G101" s="1">
        <v>98</v>
      </c>
      <c r="H101" s="1">
        <v>157</v>
      </c>
      <c r="I101" s="13">
        <v>289</v>
      </c>
      <c r="J101" s="1">
        <v>534</v>
      </c>
      <c r="K101" s="1">
        <v>1068</v>
      </c>
      <c r="L101" s="1">
        <v>2408</v>
      </c>
      <c r="M101" s="14">
        <v>6910</v>
      </c>
      <c r="P101" s="6">
        <v>98</v>
      </c>
      <c r="Q101" s="1">
        <v>3135</v>
      </c>
      <c r="R101" s="14">
        <v>1188</v>
      </c>
      <c r="S101" s="14">
        <v>1063</v>
      </c>
      <c r="T101" s="1">
        <v>1064</v>
      </c>
      <c r="U101" s="1">
        <v>1118</v>
      </c>
      <c r="V101" s="1">
        <v>1258</v>
      </c>
    </row>
    <row r="102" spans="6:22" x14ac:dyDescent="0.3">
      <c r="F102" s="6">
        <v>99</v>
      </c>
      <c r="G102" s="1">
        <v>108</v>
      </c>
      <c r="H102" s="1">
        <v>156</v>
      </c>
      <c r="I102" s="13">
        <v>284</v>
      </c>
      <c r="J102" s="1">
        <v>529</v>
      </c>
      <c r="K102" s="1">
        <v>1068</v>
      </c>
      <c r="L102" s="1">
        <v>2407</v>
      </c>
      <c r="M102" s="14">
        <v>6877</v>
      </c>
      <c r="P102" s="6">
        <v>99</v>
      </c>
      <c r="Q102" s="1">
        <v>3132</v>
      </c>
      <c r="R102" s="14">
        <v>1186</v>
      </c>
      <c r="S102" s="14">
        <v>1061</v>
      </c>
      <c r="T102" s="1">
        <v>1063</v>
      </c>
      <c r="U102" s="1">
        <v>1119</v>
      </c>
      <c r="V102" s="1">
        <v>1261</v>
      </c>
    </row>
    <row r="103" spans="6:22" x14ac:dyDescent="0.3">
      <c r="F103" s="6">
        <v>100</v>
      </c>
      <c r="G103" s="1">
        <v>115</v>
      </c>
      <c r="H103" s="1">
        <v>154</v>
      </c>
      <c r="I103" s="13">
        <v>288</v>
      </c>
      <c r="J103" s="1">
        <v>533</v>
      </c>
      <c r="K103" s="1">
        <v>1065</v>
      </c>
      <c r="L103" s="1">
        <v>2409</v>
      </c>
      <c r="M103" s="14">
        <v>6840</v>
      </c>
      <c r="P103" s="6">
        <v>100</v>
      </c>
      <c r="Q103" s="1">
        <v>3134</v>
      </c>
      <c r="R103" s="14">
        <v>1190</v>
      </c>
      <c r="S103" s="14">
        <v>1064</v>
      </c>
      <c r="T103" s="1">
        <v>1063</v>
      </c>
      <c r="U103" s="1">
        <v>1118</v>
      </c>
      <c r="V103" s="1">
        <v>1257</v>
      </c>
    </row>
  </sheetData>
  <mergeCells count="12">
    <mergeCell ref="Q1:V1"/>
    <mergeCell ref="G3:M3"/>
    <mergeCell ref="Q3:V3"/>
    <mergeCell ref="A12:B12"/>
    <mergeCell ref="B42:C42"/>
    <mergeCell ref="A1:B1"/>
    <mergeCell ref="G1:M1"/>
    <mergeCell ref="A22:B22"/>
    <mergeCell ref="B24:B30"/>
    <mergeCell ref="A32:C32"/>
    <mergeCell ref="D5:E5"/>
    <mergeCell ref="D16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4"/>
  <sheetViews>
    <sheetView zoomScaleNormal="100" workbookViewId="0">
      <selection activeCell="C13" sqref="C13"/>
    </sheetView>
  </sheetViews>
  <sheetFormatPr defaultRowHeight="14.4" x14ac:dyDescent="0.3"/>
  <cols>
    <col min="1" max="1" width="10.109375" customWidth="1"/>
    <col min="2" max="2" width="14.5546875" customWidth="1"/>
    <col min="3" max="3" width="17.6640625" bestFit="1" customWidth="1"/>
    <col min="4" max="4" width="17" bestFit="1" customWidth="1"/>
    <col min="5" max="5" width="9.109375" customWidth="1"/>
    <col min="12" max="12" width="18" bestFit="1" customWidth="1"/>
    <col min="13" max="13" width="17.44140625" bestFit="1" customWidth="1"/>
  </cols>
  <sheetData>
    <row r="1" spans="1:54" x14ac:dyDescent="0.3">
      <c r="A1" s="43" t="s">
        <v>21</v>
      </c>
      <c r="B1" s="43"/>
      <c r="C1" s="43"/>
      <c r="D1" s="43"/>
      <c r="F1" s="11"/>
      <c r="G1" s="11"/>
    </row>
    <row r="2" spans="1:54" x14ac:dyDescent="0.3">
      <c r="B2" s="3" t="s">
        <v>6</v>
      </c>
      <c r="C2" s="8" t="s">
        <v>5</v>
      </c>
      <c r="D2" s="14"/>
    </row>
    <row r="3" spans="1:54" x14ac:dyDescent="0.3">
      <c r="B3" s="12" t="s">
        <v>7</v>
      </c>
      <c r="C3" s="18">
        <f>AVERAGE('Seq. Results'!J4:J103)</f>
        <v>1289.07</v>
      </c>
      <c r="D3" s="13"/>
      <c r="H3" t="s">
        <v>22</v>
      </c>
      <c r="I3" t="s">
        <v>20</v>
      </c>
    </row>
    <row r="4" spans="1:54" x14ac:dyDescent="0.3">
      <c r="B4" s="15" t="s">
        <v>4</v>
      </c>
      <c r="C4" s="1">
        <f>AVERAGE(H4:H53)</f>
        <v>1273.42</v>
      </c>
      <c r="D4" s="1"/>
      <c r="H4">
        <v>1340</v>
      </c>
      <c r="I4">
        <v>112315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3">
      <c r="B5" s="15" t="s">
        <v>20</v>
      </c>
      <c r="C5" s="18">
        <f>AVERAGE(I4:I13)</f>
        <v>112779.6</v>
      </c>
      <c r="H5">
        <v>1272</v>
      </c>
      <c r="I5">
        <v>112275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3">
      <c r="B6" s="29"/>
      <c r="C6" s="18"/>
      <c r="H6">
        <v>1282</v>
      </c>
      <c r="I6">
        <v>112273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3">
      <c r="H7">
        <v>1270</v>
      </c>
      <c r="I7">
        <v>112699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3">
      <c r="B8" s="43" t="s">
        <v>13</v>
      </c>
      <c r="C8" s="43"/>
      <c r="H8">
        <v>1268</v>
      </c>
      <c r="I8">
        <v>112979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3">
      <c r="B9" s="4" t="s">
        <v>9</v>
      </c>
      <c r="C9" s="36" t="s">
        <v>14</v>
      </c>
      <c r="H9">
        <v>1269</v>
      </c>
      <c r="I9">
        <v>113008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3">
      <c r="B10" s="12" t="s">
        <v>7</v>
      </c>
      <c r="C10" s="30">
        <f>_xlfn.STDEV.S('Seq. Results'!J4:J103)</f>
        <v>8.1342957701799659</v>
      </c>
      <c r="D10" s="17"/>
      <c r="E10" s="17"/>
      <c r="H10">
        <v>1265</v>
      </c>
      <c r="I10">
        <v>113023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3">
      <c r="B11" s="15" t="s">
        <v>4</v>
      </c>
      <c r="C11" s="30">
        <f>_xlfn.STDEV.P(H4:H53)</f>
        <v>11.805236126397482</v>
      </c>
      <c r="D11" s="17"/>
      <c r="E11" s="14"/>
      <c r="H11">
        <v>1266</v>
      </c>
      <c r="I11">
        <v>113064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3">
      <c r="B12" s="15" t="s">
        <v>20</v>
      </c>
      <c r="C12" s="30">
        <f>_xlfn.STDEV.P(I4:I53)</f>
        <v>338.55551981912805</v>
      </c>
      <c r="D12" s="17"/>
      <c r="E12" s="17"/>
      <c r="H12">
        <v>1264</v>
      </c>
      <c r="I12">
        <v>113075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3">
      <c r="B13" s="10"/>
      <c r="C13" s="30"/>
      <c r="D13" s="17"/>
      <c r="E13" s="1"/>
      <c r="H13">
        <v>1278</v>
      </c>
      <c r="I13">
        <v>113085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3">
      <c r="B14" s="10"/>
      <c r="C14" s="30"/>
      <c r="D14" s="17"/>
      <c r="E14" s="1"/>
      <c r="H14">
        <v>1266</v>
      </c>
      <c r="I14">
        <v>112315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3">
      <c r="B15" s="10"/>
      <c r="C15" s="30"/>
      <c r="D15" s="17"/>
      <c r="H15">
        <v>1269</v>
      </c>
      <c r="I15">
        <v>112275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3">
      <c r="B16" s="10"/>
      <c r="C16" s="30"/>
      <c r="H16">
        <v>1266</v>
      </c>
      <c r="I16">
        <v>112273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2:54" x14ac:dyDescent="0.3">
      <c r="H17">
        <v>1278</v>
      </c>
      <c r="I17">
        <v>112699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2:54" x14ac:dyDescent="0.3">
      <c r="H18">
        <v>1271</v>
      </c>
      <c r="I18">
        <v>112979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2:54" x14ac:dyDescent="0.3">
      <c r="B19" s="29"/>
      <c r="H19">
        <v>1267</v>
      </c>
      <c r="I19">
        <v>113008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2:54" x14ac:dyDescent="0.3">
      <c r="B20" s="14"/>
      <c r="H20">
        <v>1265</v>
      </c>
      <c r="I20">
        <v>113023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2:54" x14ac:dyDescent="0.3">
      <c r="B21" s="14"/>
      <c r="H21">
        <v>1269</v>
      </c>
      <c r="I21">
        <v>113064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2:54" x14ac:dyDescent="0.3">
      <c r="B22" s="14"/>
      <c r="H22">
        <v>1276</v>
      </c>
      <c r="I22">
        <v>113075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2:54" x14ac:dyDescent="0.3">
      <c r="B23" s="9"/>
      <c r="H23">
        <v>1272</v>
      </c>
      <c r="I23">
        <v>113085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2:54" x14ac:dyDescent="0.3">
      <c r="H24">
        <v>1281</v>
      </c>
      <c r="I24">
        <v>112315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2:54" x14ac:dyDescent="0.3">
      <c r="H25">
        <v>1267</v>
      </c>
      <c r="I25">
        <v>112275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2:54" x14ac:dyDescent="0.3">
      <c r="H26">
        <v>1276</v>
      </c>
      <c r="I26">
        <v>112273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2:54" x14ac:dyDescent="0.3">
      <c r="H27">
        <v>1283</v>
      </c>
      <c r="I27">
        <v>112699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2:54" x14ac:dyDescent="0.3">
      <c r="H28">
        <v>1298</v>
      </c>
      <c r="I28">
        <v>112979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2:54" x14ac:dyDescent="0.3">
      <c r="H29">
        <v>1273</v>
      </c>
      <c r="I29">
        <v>113008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2:54" x14ac:dyDescent="0.3">
      <c r="H30">
        <v>1265</v>
      </c>
      <c r="I30">
        <v>113023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2:54" x14ac:dyDescent="0.3">
      <c r="H31">
        <v>1266</v>
      </c>
      <c r="I31">
        <v>113064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2:54" x14ac:dyDescent="0.3">
      <c r="H32">
        <v>1272</v>
      </c>
      <c r="I32">
        <v>113075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8:54" x14ac:dyDescent="0.3">
      <c r="H33">
        <v>1270</v>
      </c>
      <c r="I33">
        <v>113085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8:54" x14ac:dyDescent="0.3">
      <c r="H34">
        <v>1274</v>
      </c>
      <c r="I34">
        <v>112315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8:54" x14ac:dyDescent="0.3">
      <c r="H35">
        <v>1291</v>
      </c>
      <c r="I35">
        <v>112275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8:54" x14ac:dyDescent="0.3">
      <c r="H36">
        <v>1275</v>
      </c>
      <c r="I36">
        <v>112273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8:54" x14ac:dyDescent="0.3">
      <c r="H37">
        <v>1271</v>
      </c>
      <c r="I37">
        <v>112699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8:54" x14ac:dyDescent="0.3">
      <c r="H38">
        <v>1280</v>
      </c>
      <c r="I38">
        <v>112979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8:54" x14ac:dyDescent="0.3">
      <c r="H39">
        <v>1269</v>
      </c>
      <c r="I39">
        <v>113008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8:54" x14ac:dyDescent="0.3">
      <c r="H40">
        <v>1275</v>
      </c>
      <c r="I40">
        <v>113023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8:54" x14ac:dyDescent="0.3">
      <c r="H41">
        <v>1269</v>
      </c>
      <c r="I41">
        <v>113064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8:54" x14ac:dyDescent="0.3">
      <c r="H42">
        <v>1281</v>
      </c>
      <c r="I42">
        <v>113075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8:54" x14ac:dyDescent="0.3">
      <c r="H43">
        <v>1267</v>
      </c>
      <c r="I43">
        <v>113085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8:54" x14ac:dyDescent="0.3">
      <c r="H44">
        <v>1261</v>
      </c>
      <c r="I44">
        <v>112315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8:54" x14ac:dyDescent="0.3">
      <c r="H45">
        <v>1273</v>
      </c>
      <c r="I45">
        <v>112275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8:54" x14ac:dyDescent="0.3">
      <c r="H46">
        <v>1267</v>
      </c>
      <c r="I46">
        <v>112273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8:54" x14ac:dyDescent="0.3">
      <c r="H47">
        <v>1267</v>
      </c>
      <c r="I47">
        <v>112699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8:54" x14ac:dyDescent="0.3">
      <c r="H48">
        <v>1265</v>
      </c>
      <c r="I48">
        <v>112979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8:54" x14ac:dyDescent="0.3">
      <c r="H49">
        <v>1279</v>
      </c>
      <c r="I49">
        <v>113008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8:54" x14ac:dyDescent="0.3">
      <c r="H50">
        <v>1270</v>
      </c>
      <c r="I50">
        <v>113023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8:54" x14ac:dyDescent="0.3">
      <c r="H51">
        <v>1277</v>
      </c>
      <c r="I51">
        <v>113064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8:54" x14ac:dyDescent="0.3">
      <c r="H52">
        <v>1269</v>
      </c>
      <c r="I52">
        <v>113075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8:54" x14ac:dyDescent="0.3">
      <c r="H53">
        <v>1267</v>
      </c>
      <c r="I53">
        <v>113085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8:54" x14ac:dyDescent="0.3"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</sheetData>
  <mergeCells count="2">
    <mergeCell ref="A1:D1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5</vt:i4>
      </vt:variant>
    </vt:vector>
  </HeadingPairs>
  <TitlesOfParts>
    <vt:vector size="9" baseType="lpstr">
      <vt:lpstr>Seq. Results</vt:lpstr>
      <vt:lpstr>OMP</vt:lpstr>
      <vt:lpstr>CUDA</vt:lpstr>
      <vt:lpstr>Par. Comparisons</vt:lpstr>
      <vt:lpstr>Comparison 1</vt:lpstr>
      <vt:lpstr>Comparison 2</vt:lpstr>
      <vt:lpstr>Comaprison 3</vt:lpstr>
      <vt:lpstr>Comparison 4</vt:lpstr>
      <vt:lpstr>Seq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Beej</cp:lastModifiedBy>
  <cp:lastPrinted>2017-11-05T16:28:31Z</cp:lastPrinted>
  <dcterms:created xsi:type="dcterms:W3CDTF">2017-10-30T16:07:34Z</dcterms:created>
  <dcterms:modified xsi:type="dcterms:W3CDTF">2017-12-03T16:15:15Z</dcterms:modified>
</cp:coreProperties>
</file>