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2" i="1" l="1"/>
  <c r="J14" i="1"/>
  <c r="J2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J19" i="1"/>
  <c r="K31" i="1" l="1"/>
  <c r="K30" i="1"/>
  <c r="K29" i="1"/>
  <c r="K28" i="1"/>
  <c r="K27" i="1"/>
  <c r="K26" i="1"/>
  <c r="K25" i="1"/>
  <c r="K24" i="1"/>
  <c r="K23" i="1"/>
  <c r="K22" i="1"/>
  <c r="L22" i="1" s="1"/>
  <c r="K21" i="1"/>
  <c r="K20" i="1"/>
  <c r="K19" i="1"/>
  <c r="L19" i="1" s="1"/>
  <c r="K18" i="1"/>
  <c r="R17" i="1"/>
  <c r="R16" i="1"/>
  <c r="R15" i="1"/>
  <c r="R14" i="1"/>
  <c r="O17" i="1"/>
  <c r="K17" i="1" s="1"/>
  <c r="O16" i="1"/>
  <c r="K16" i="1" s="1"/>
  <c r="O15" i="1"/>
  <c r="K15" i="1" s="1"/>
  <c r="O14" i="1"/>
  <c r="K14" i="1" s="1"/>
  <c r="L20" i="1" l="1"/>
  <c r="L14" i="1"/>
</calcChain>
</file>

<file path=xl/sharedStrings.xml><?xml version="1.0" encoding="utf-8"?>
<sst xmlns="http://schemas.openxmlformats.org/spreadsheetml/2006/main" count="58" uniqueCount="48">
  <si>
    <t>No</t>
  </si>
  <si>
    <t>ID</t>
  </si>
  <si>
    <t>NAMA TOKO</t>
  </si>
  <si>
    <t>NAMA OWNER</t>
  </si>
  <si>
    <t>STATUS</t>
  </si>
  <si>
    <t>KESEPAKATAN TUKAR POIN</t>
  </si>
  <si>
    <t>HADIAH</t>
  </si>
  <si>
    <t>DURASI</t>
  </si>
  <si>
    <t>TARGET POIN</t>
  </si>
  <si>
    <t>WAKTU MULAI</t>
  </si>
  <si>
    <t>WAKTU BERAKHIR</t>
  </si>
  <si>
    <t>UPDATE POIN PERIODE JUNI</t>
  </si>
  <si>
    <t>PROG.GROSIR</t>
  </si>
  <si>
    <t>TOTAL JUNI</t>
  </si>
  <si>
    <t>POIN TRX</t>
  </si>
  <si>
    <t>UPDATE POIN PERIODE JULI</t>
  </si>
  <si>
    <t>UTAMA</t>
  </si>
  <si>
    <t>CABANG</t>
  </si>
  <si>
    <t>TOTAL POIN</t>
  </si>
  <si>
    <t>PERCENTASE PENCAPAIN</t>
  </si>
  <si>
    <t xml:space="preserve">TOTAL SELAMA PERIODE </t>
  </si>
  <si>
    <t>GIMI CELL</t>
  </si>
  <si>
    <t>SALDO 5JT</t>
  </si>
  <si>
    <t>16 BULAN</t>
  </si>
  <si>
    <t>PERINTIS CELL</t>
  </si>
  <si>
    <t>MOTOR BEAT</t>
  </si>
  <si>
    <t>24 BULAN</t>
  </si>
  <si>
    <t>USMAN EFENDI</t>
  </si>
  <si>
    <t>TV ANROID 40'</t>
  </si>
  <si>
    <t>12 BULAN</t>
  </si>
  <si>
    <t>BDS02061</t>
  </si>
  <si>
    <t>BDS02006</t>
  </si>
  <si>
    <t>BDS02090</t>
  </si>
  <si>
    <t>BDS02235</t>
  </si>
  <si>
    <t>FAHIRA CELL</t>
  </si>
  <si>
    <t>MESIN CUCI</t>
  </si>
  <si>
    <t>14 BULAN</t>
  </si>
  <si>
    <t>YULMARI SUSANTI</t>
  </si>
  <si>
    <t>BEE0482</t>
  </si>
  <si>
    <t>RASNIZA</t>
  </si>
  <si>
    <t>RIA MUSTIKA</t>
  </si>
  <si>
    <t>D444 Us Cell 1</t>
  </si>
  <si>
    <t>D444 Us Cell 2</t>
  </si>
  <si>
    <t>D444 us Cell 3</t>
  </si>
  <si>
    <t>D444 Us Cell 4</t>
  </si>
  <si>
    <t>BDS00955</t>
  </si>
  <si>
    <t>BDS02184</t>
  </si>
  <si>
    <t>Update Akhir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</si>
</sst>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1" fontId="0" fillId="0" borderId="7" xfId="1" applyFont="1" applyBorder="1" applyAlignment="1">
      <alignment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1" fontId="0" fillId="0" borderId="2" xfId="1" applyFont="1" applyBorder="1" applyAlignment="1">
      <alignment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15" fontId="0" fillId="0" borderId="8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/>
    <xf numFmtId="0" fontId="0" fillId="3" borderId="1" xfId="0" applyFill="1" applyBorder="1" applyAlignment="1">
      <alignment horizontal="left" vertical="center"/>
    </xf>
    <xf numFmtId="41" fontId="0" fillId="3" borderId="2" xfId="1" applyFont="1" applyFill="1" applyBorder="1" applyAlignment="1">
      <alignment horizontal="center" vertical="center"/>
    </xf>
    <xf numFmtId="15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/>
    <xf numFmtId="0" fontId="0" fillId="3" borderId="4" xfId="0" applyFill="1" applyBorder="1" applyAlignment="1">
      <alignment horizontal="left" vertical="center"/>
    </xf>
    <xf numFmtId="41" fontId="0" fillId="3" borderId="0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0" fillId="3" borderId="6" xfId="0" applyFill="1" applyBorder="1" applyAlignment="1">
      <alignment horizontal="left" vertical="center"/>
    </xf>
    <xf numFmtId="41" fontId="0" fillId="3" borderId="7" xfId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15" fontId="0" fillId="3" borderId="8" xfId="0" applyNumberFormat="1" applyFill="1" applyBorder="1" applyAlignment="1">
      <alignment horizontal="center" vertical="center"/>
    </xf>
    <xf numFmtId="41" fontId="0" fillId="3" borderId="2" xfId="1" applyFont="1" applyFill="1" applyBorder="1"/>
    <xf numFmtId="41" fontId="0" fillId="3" borderId="0" xfId="1" applyFont="1" applyFill="1" applyBorder="1"/>
    <xf numFmtId="41" fontId="0" fillId="3" borderId="7" xfId="1" applyFont="1" applyFill="1" applyBorder="1"/>
    <xf numFmtId="41" fontId="0" fillId="0" borderId="2" xfId="1" applyFont="1" applyBorder="1"/>
    <xf numFmtId="41" fontId="0" fillId="0" borderId="7" xfId="1" applyFont="1" applyBorder="1"/>
    <xf numFmtId="41" fontId="0" fillId="3" borderId="1" xfId="1" applyFont="1" applyFill="1" applyBorder="1"/>
    <xf numFmtId="41" fontId="0" fillId="3" borderId="4" xfId="1" applyFont="1" applyFill="1" applyBorder="1"/>
    <xf numFmtId="41" fontId="0" fillId="3" borderId="6" xfId="1" applyFont="1" applyFill="1" applyBorder="1"/>
    <xf numFmtId="41" fontId="0" fillId="0" borderId="1" xfId="1" applyFont="1" applyBorder="1"/>
    <xf numFmtId="41" fontId="0" fillId="0" borderId="6" xfId="1" applyFont="1" applyBorder="1"/>
    <xf numFmtId="10" fontId="0" fillId="3" borderId="3" xfId="2" applyNumberFormat="1" applyFont="1" applyFill="1" applyBorder="1" applyAlignment="1">
      <alignment horizontal="center" vertical="center"/>
    </xf>
    <xf numFmtId="10" fontId="0" fillId="3" borderId="5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41" fontId="0" fillId="3" borderId="3" xfId="1" applyFont="1" applyFill="1" applyBorder="1"/>
    <xf numFmtId="41" fontId="0" fillId="3" borderId="5" xfId="1" applyFont="1" applyFill="1" applyBorder="1"/>
    <xf numFmtId="41" fontId="0" fillId="3" borderId="8" xfId="1" applyFont="1" applyFill="1" applyBorder="1"/>
    <xf numFmtId="41" fontId="0" fillId="0" borderId="3" xfId="1" applyFont="1" applyBorder="1"/>
    <xf numFmtId="41" fontId="0" fillId="0" borderId="8" xfId="1" applyFont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18</xdr:col>
      <xdr:colOff>19050</xdr:colOff>
      <xdr:row>10</xdr:row>
      <xdr:rowOff>171449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1820525" cy="2028824"/>
        </a:xfrm>
        <a:prstGeom prst="rect">
          <a:avLst/>
        </a:prstGeom>
      </xdr:spPr>
    </xdr:pic>
    <xdr:clientData/>
  </xdr:twoCellAnchor>
  <xdr:oneCellAnchor>
    <xdr:from>
      <xdr:col>14</xdr:col>
      <xdr:colOff>104775</xdr:colOff>
      <xdr:row>7</xdr:row>
      <xdr:rowOff>155073</xdr:rowOff>
    </xdr:from>
    <xdr:ext cx="2724149" cy="530658"/>
    <xdr:sp macro="" textlink="">
      <xdr:nvSpPr>
        <xdr:cNvPr id="4" name="Rectangle 3"/>
        <xdr:cNvSpPr/>
      </xdr:nvSpPr>
      <xdr:spPr>
        <a:xfrm>
          <a:off x="9058275" y="1488573"/>
          <a:ext cx="272414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28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11 JULI 2025</a:t>
          </a:r>
          <a:endParaRPr lang="en-US" sz="28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  <xdr:twoCellAnchor>
    <xdr:from>
      <xdr:col>16</xdr:col>
      <xdr:colOff>19050</xdr:colOff>
      <xdr:row>12</xdr:row>
      <xdr:rowOff>323850</xdr:rowOff>
    </xdr:from>
    <xdr:to>
      <xdr:col>16</xdr:col>
      <xdr:colOff>428625</xdr:colOff>
      <xdr:row>37</xdr:row>
      <xdr:rowOff>9525</xdr:rowOff>
    </xdr:to>
    <xdr:cxnSp macro="">
      <xdr:nvCxnSpPr>
        <xdr:cNvPr id="6" name="Straight Arrow Connector 5"/>
        <xdr:cNvCxnSpPr/>
      </xdr:nvCxnSpPr>
      <xdr:spPr>
        <a:xfrm flipV="1">
          <a:off x="12096750" y="2619375"/>
          <a:ext cx="409575" cy="201930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38"/>
  <sheetViews>
    <sheetView tabSelected="1" topLeftCell="D1" workbookViewId="0">
      <selection activeCell="T12" sqref="T12"/>
    </sheetView>
  </sheetViews>
  <sheetFormatPr defaultRowHeight="15" x14ac:dyDescent="0.25"/>
  <cols>
    <col min="1" max="1" width="3.5703125" hidden="1" customWidth="1"/>
    <col min="2" max="2" width="17" hidden="1" customWidth="1"/>
    <col min="3" max="3" width="11.5703125" hidden="1" customWidth="1"/>
    <col min="4" max="4" width="14.42578125" customWidth="1"/>
    <col min="5" max="5" width="10" customWidth="1"/>
    <col min="6" max="6" width="13.85546875" bestFit="1" customWidth="1"/>
    <col min="7" max="7" width="9.42578125" bestFit="1" customWidth="1"/>
    <col min="8" max="8" width="12.7109375" bestFit="1" customWidth="1"/>
    <col min="9" max="9" width="13.85546875" bestFit="1" customWidth="1"/>
    <col min="10" max="10" width="13" customWidth="1"/>
    <col min="11" max="11" width="12.140625" bestFit="1" customWidth="1"/>
    <col min="12" max="12" width="10.85546875" customWidth="1"/>
    <col min="13" max="13" width="10.7109375" customWidth="1"/>
    <col min="14" max="14" width="13.28515625" bestFit="1" customWidth="1"/>
    <col min="15" max="15" width="11" bestFit="1" customWidth="1"/>
    <col min="17" max="17" width="13.7109375" customWidth="1"/>
  </cols>
  <sheetData>
    <row r="11" spans="1:18" ht="15.75" thickBot="1" x14ac:dyDescent="0.3"/>
    <row r="12" spans="1:18" s="1" customFormat="1" x14ac:dyDescent="0.25">
      <c r="A12" s="18" t="s">
        <v>0</v>
      </c>
      <c r="B12" s="18" t="s">
        <v>3</v>
      </c>
      <c r="C12" s="18" t="s">
        <v>1</v>
      </c>
      <c r="D12" s="18" t="s">
        <v>2</v>
      </c>
      <c r="E12" s="18" t="s">
        <v>4</v>
      </c>
      <c r="F12" s="13" t="s">
        <v>5</v>
      </c>
      <c r="G12" s="14"/>
      <c r="H12" s="14"/>
      <c r="I12" s="14"/>
      <c r="J12" s="15"/>
      <c r="K12" s="16" t="s">
        <v>20</v>
      </c>
      <c r="L12" s="17"/>
      <c r="M12" s="13" t="s">
        <v>11</v>
      </c>
      <c r="N12" s="14"/>
      <c r="O12" s="15"/>
      <c r="P12" s="13" t="s">
        <v>15</v>
      </c>
      <c r="Q12" s="14"/>
      <c r="R12" s="15"/>
    </row>
    <row r="13" spans="1:18" s="1" customFormat="1" ht="30.75" thickBot="1" x14ac:dyDescent="0.3">
      <c r="A13" s="18"/>
      <c r="B13" s="18"/>
      <c r="C13" s="18"/>
      <c r="D13" s="18"/>
      <c r="E13" s="18"/>
      <c r="F13" s="2" t="s">
        <v>6</v>
      </c>
      <c r="G13" s="3" t="s">
        <v>7</v>
      </c>
      <c r="H13" s="3" t="s">
        <v>8</v>
      </c>
      <c r="I13" s="3" t="s">
        <v>9</v>
      </c>
      <c r="J13" s="4" t="s">
        <v>10</v>
      </c>
      <c r="K13" s="11" t="s">
        <v>18</v>
      </c>
      <c r="L13" s="12" t="s">
        <v>19</v>
      </c>
      <c r="M13" s="2" t="s">
        <v>14</v>
      </c>
      <c r="N13" s="3" t="s">
        <v>12</v>
      </c>
      <c r="O13" s="4" t="s">
        <v>13</v>
      </c>
      <c r="P13" s="2" t="s">
        <v>14</v>
      </c>
      <c r="Q13" s="3" t="s">
        <v>12</v>
      </c>
      <c r="R13" s="4" t="s">
        <v>13</v>
      </c>
    </row>
    <row r="14" spans="1:18" x14ac:dyDescent="0.25">
      <c r="A14" s="33">
        <v>1</v>
      </c>
      <c r="B14" s="34" t="s">
        <v>27</v>
      </c>
      <c r="C14" s="35" t="s">
        <v>30</v>
      </c>
      <c r="D14" s="35" t="s">
        <v>41</v>
      </c>
      <c r="E14" s="35" t="s">
        <v>16</v>
      </c>
      <c r="F14" s="36" t="s">
        <v>28</v>
      </c>
      <c r="G14" s="34" t="s">
        <v>29</v>
      </c>
      <c r="H14" s="37">
        <v>810000</v>
      </c>
      <c r="I14" s="38">
        <v>45833</v>
      </c>
      <c r="J14" s="38">
        <f>I14+361</f>
        <v>46194</v>
      </c>
      <c r="K14" s="59">
        <f>+O14+R14</f>
        <v>1436</v>
      </c>
      <c r="L14" s="64">
        <f>SUM(K14:K18)/H14</f>
        <v>5.7135802469135801E-3</v>
      </c>
      <c r="M14" s="59">
        <v>315</v>
      </c>
      <c r="N14" s="35">
        <v>240</v>
      </c>
      <c r="O14" s="69">
        <f>N14+M14</f>
        <v>555</v>
      </c>
      <c r="P14" s="59">
        <v>881</v>
      </c>
      <c r="Q14" s="54">
        <v>0</v>
      </c>
      <c r="R14" s="69">
        <f>Q14+P14</f>
        <v>881</v>
      </c>
    </row>
    <row r="15" spans="1:18" x14ac:dyDescent="0.25">
      <c r="A15" s="39"/>
      <c r="B15" s="40"/>
      <c r="C15" s="41" t="s">
        <v>31</v>
      </c>
      <c r="D15" s="41" t="s">
        <v>42</v>
      </c>
      <c r="E15" s="41" t="s">
        <v>17</v>
      </c>
      <c r="F15" s="42"/>
      <c r="G15" s="40"/>
      <c r="H15" s="43"/>
      <c r="I15" s="44"/>
      <c r="J15" s="44"/>
      <c r="K15" s="60">
        <f t="shared" ref="K15:K31" si="0">+O15+R15</f>
        <v>1862</v>
      </c>
      <c r="L15" s="65"/>
      <c r="M15" s="60">
        <v>790</v>
      </c>
      <c r="N15" s="41"/>
      <c r="O15" s="70">
        <f t="shared" ref="O15:O31" si="1">N15+M15</f>
        <v>790</v>
      </c>
      <c r="P15" s="60">
        <v>1072</v>
      </c>
      <c r="Q15" s="55">
        <v>0</v>
      </c>
      <c r="R15" s="70">
        <f t="shared" ref="R15:R31" si="2">Q15+P15</f>
        <v>1072</v>
      </c>
    </row>
    <row r="16" spans="1:18" x14ac:dyDescent="0.25">
      <c r="A16" s="39"/>
      <c r="B16" s="40"/>
      <c r="C16" s="41" t="s">
        <v>32</v>
      </c>
      <c r="D16" s="41" t="s">
        <v>43</v>
      </c>
      <c r="E16" s="41" t="s">
        <v>17</v>
      </c>
      <c r="F16" s="42"/>
      <c r="G16" s="40"/>
      <c r="H16" s="43"/>
      <c r="I16" s="44"/>
      <c r="J16" s="44"/>
      <c r="K16" s="60">
        <f t="shared" si="0"/>
        <v>896</v>
      </c>
      <c r="L16" s="65"/>
      <c r="M16" s="60">
        <v>459</v>
      </c>
      <c r="N16" s="41"/>
      <c r="O16" s="70">
        <f t="shared" si="1"/>
        <v>459</v>
      </c>
      <c r="P16" s="60">
        <v>437</v>
      </c>
      <c r="Q16" s="55">
        <v>0</v>
      </c>
      <c r="R16" s="70">
        <f t="shared" si="2"/>
        <v>437</v>
      </c>
    </row>
    <row r="17" spans="1:18" x14ac:dyDescent="0.25">
      <c r="A17" s="39"/>
      <c r="B17" s="40"/>
      <c r="C17" s="41" t="s">
        <v>33</v>
      </c>
      <c r="D17" s="41" t="s">
        <v>44</v>
      </c>
      <c r="E17" s="41" t="s">
        <v>17</v>
      </c>
      <c r="F17" s="42"/>
      <c r="G17" s="40"/>
      <c r="H17" s="43"/>
      <c r="I17" s="44"/>
      <c r="J17" s="44"/>
      <c r="K17" s="60">
        <f t="shared" si="0"/>
        <v>434</v>
      </c>
      <c r="L17" s="65"/>
      <c r="M17" s="60">
        <v>146</v>
      </c>
      <c r="N17" s="41"/>
      <c r="O17" s="70">
        <f t="shared" si="1"/>
        <v>146</v>
      </c>
      <c r="P17" s="60">
        <v>288</v>
      </c>
      <c r="Q17" s="55">
        <v>0</v>
      </c>
      <c r="R17" s="70">
        <f t="shared" si="2"/>
        <v>288</v>
      </c>
    </row>
    <row r="18" spans="1:18" ht="15.75" thickBot="1" x14ac:dyDescent="0.3">
      <c r="A18" s="45"/>
      <c r="B18" s="46"/>
      <c r="C18" s="47"/>
      <c r="D18" s="47"/>
      <c r="E18" s="47" t="s">
        <v>17</v>
      </c>
      <c r="F18" s="48"/>
      <c r="G18" s="46"/>
      <c r="H18" s="49"/>
      <c r="I18" s="50"/>
      <c r="J18" s="50"/>
      <c r="K18" s="61">
        <f t="shared" si="0"/>
        <v>0</v>
      </c>
      <c r="L18" s="66"/>
      <c r="M18" s="61">
        <v>0</v>
      </c>
      <c r="N18" s="47"/>
      <c r="O18" s="71">
        <f t="shared" si="1"/>
        <v>0</v>
      </c>
      <c r="P18" s="61">
        <v>0</v>
      </c>
      <c r="Q18" s="56">
        <v>0</v>
      </c>
      <c r="R18" s="71">
        <f t="shared" si="2"/>
        <v>0</v>
      </c>
    </row>
    <row r="19" spans="1:18" ht="15.75" thickBot="1" x14ac:dyDescent="0.3">
      <c r="A19" s="25">
        <v>2</v>
      </c>
      <c r="B19" s="26" t="s">
        <v>40</v>
      </c>
      <c r="C19" s="19" t="s">
        <v>45</v>
      </c>
      <c r="D19" s="19" t="s">
        <v>21</v>
      </c>
      <c r="E19" s="19" t="s">
        <v>16</v>
      </c>
      <c r="F19" s="27" t="s">
        <v>22</v>
      </c>
      <c r="G19" s="26" t="s">
        <v>23</v>
      </c>
      <c r="H19" s="28">
        <v>1000000</v>
      </c>
      <c r="I19" s="29">
        <v>45833</v>
      </c>
      <c r="J19" s="30">
        <f>I19+481</f>
        <v>46314</v>
      </c>
      <c r="K19" s="62">
        <f t="shared" si="0"/>
        <v>2249</v>
      </c>
      <c r="L19" s="67">
        <f>K19/H19</f>
        <v>2.2490000000000001E-3</v>
      </c>
      <c r="M19" s="62">
        <v>512</v>
      </c>
      <c r="N19" s="19">
        <v>130</v>
      </c>
      <c r="O19" s="72">
        <f t="shared" si="1"/>
        <v>642</v>
      </c>
      <c r="P19" s="62">
        <v>1607</v>
      </c>
      <c r="Q19" s="57">
        <v>0</v>
      </c>
      <c r="R19" s="72">
        <f t="shared" si="2"/>
        <v>1607</v>
      </c>
    </row>
    <row r="20" spans="1:18" x14ac:dyDescent="0.25">
      <c r="A20" s="33">
        <v>3</v>
      </c>
      <c r="B20" s="34" t="s">
        <v>39</v>
      </c>
      <c r="C20" s="35" t="s">
        <v>46</v>
      </c>
      <c r="D20" s="35" t="s">
        <v>24</v>
      </c>
      <c r="E20" s="35" t="s">
        <v>16</v>
      </c>
      <c r="F20" s="36" t="s">
        <v>25</v>
      </c>
      <c r="G20" s="34" t="s">
        <v>26</v>
      </c>
      <c r="H20" s="37">
        <v>3800000</v>
      </c>
      <c r="I20" s="38">
        <v>45840</v>
      </c>
      <c r="J20" s="51">
        <f>I20+721</f>
        <v>46561</v>
      </c>
      <c r="K20" s="59">
        <f t="shared" si="0"/>
        <v>974</v>
      </c>
      <c r="L20" s="64">
        <f>SUM(K20:K21)/H20</f>
        <v>2.563157894736842E-4</v>
      </c>
      <c r="M20" s="59">
        <v>0</v>
      </c>
      <c r="N20" s="35"/>
      <c r="O20" s="69">
        <f t="shared" si="1"/>
        <v>0</v>
      </c>
      <c r="P20" s="59">
        <v>974</v>
      </c>
      <c r="Q20" s="54">
        <v>0</v>
      </c>
      <c r="R20" s="69">
        <f t="shared" si="2"/>
        <v>974</v>
      </c>
    </row>
    <row r="21" spans="1:18" ht="15.75" thickBot="1" x14ac:dyDescent="0.3">
      <c r="A21" s="45"/>
      <c r="B21" s="46"/>
      <c r="C21" s="47"/>
      <c r="D21" s="47"/>
      <c r="E21" s="47" t="s">
        <v>17</v>
      </c>
      <c r="F21" s="48"/>
      <c r="G21" s="46"/>
      <c r="H21" s="49"/>
      <c r="I21" s="52"/>
      <c r="J21" s="53"/>
      <c r="K21" s="61">
        <f t="shared" si="0"/>
        <v>0</v>
      </c>
      <c r="L21" s="66"/>
      <c r="M21" s="61">
        <v>0</v>
      </c>
      <c r="N21" s="47"/>
      <c r="O21" s="71">
        <f t="shared" si="1"/>
        <v>0</v>
      </c>
      <c r="P21" s="61">
        <v>0</v>
      </c>
      <c r="Q21" s="56">
        <v>0</v>
      </c>
      <c r="R21" s="71">
        <f t="shared" si="2"/>
        <v>0</v>
      </c>
    </row>
    <row r="22" spans="1:18" ht="15.75" thickBot="1" x14ac:dyDescent="0.3">
      <c r="A22" s="20">
        <v>4</v>
      </c>
      <c r="B22" s="21" t="s">
        <v>37</v>
      </c>
      <c r="C22" s="9" t="s">
        <v>38</v>
      </c>
      <c r="D22" s="9" t="s">
        <v>34</v>
      </c>
      <c r="E22" s="9" t="s">
        <v>16</v>
      </c>
      <c r="F22" s="22" t="s">
        <v>35</v>
      </c>
      <c r="G22" s="31" t="s">
        <v>36</v>
      </c>
      <c r="H22" s="23">
        <v>900000</v>
      </c>
      <c r="I22" s="24">
        <v>45833</v>
      </c>
      <c r="J22" s="32">
        <f>I22+421</f>
        <v>46254</v>
      </c>
      <c r="K22" s="63">
        <f t="shared" si="0"/>
        <v>855</v>
      </c>
      <c r="L22" s="68">
        <f>K22/H22</f>
        <v>9.5E-4</v>
      </c>
      <c r="M22" s="63">
        <v>411</v>
      </c>
      <c r="N22" s="9">
        <v>78</v>
      </c>
      <c r="O22" s="73">
        <f t="shared" si="1"/>
        <v>489</v>
      </c>
      <c r="P22" s="63">
        <v>366</v>
      </c>
      <c r="Q22" s="58">
        <v>0</v>
      </c>
      <c r="R22" s="73">
        <f t="shared" si="2"/>
        <v>366</v>
      </c>
    </row>
    <row r="23" spans="1:18" hidden="1" x14ac:dyDescent="0.25">
      <c r="F23" s="5"/>
      <c r="G23" s="6"/>
      <c r="H23" s="6"/>
      <c r="I23" s="6"/>
      <c r="J23" s="7"/>
      <c r="K23" s="5">
        <f t="shared" si="0"/>
        <v>0</v>
      </c>
      <c r="L23" s="7"/>
      <c r="M23" s="5"/>
      <c r="N23" s="6"/>
      <c r="O23" s="7">
        <f t="shared" si="1"/>
        <v>0</v>
      </c>
      <c r="P23" s="5"/>
      <c r="Q23" s="6"/>
      <c r="R23" s="7">
        <f t="shared" si="2"/>
        <v>0</v>
      </c>
    </row>
    <row r="24" spans="1:18" hidden="1" x14ac:dyDescent="0.25">
      <c r="F24" s="5"/>
      <c r="G24" s="6"/>
      <c r="H24" s="6"/>
      <c r="I24" s="6"/>
      <c r="J24" s="7"/>
      <c r="K24" s="5">
        <f t="shared" si="0"/>
        <v>0</v>
      </c>
      <c r="L24" s="7"/>
      <c r="M24" s="5"/>
      <c r="N24" s="6"/>
      <c r="O24" s="7">
        <f t="shared" si="1"/>
        <v>0</v>
      </c>
      <c r="P24" s="5"/>
      <c r="Q24" s="6"/>
      <c r="R24" s="7">
        <f t="shared" si="2"/>
        <v>0</v>
      </c>
    </row>
    <row r="25" spans="1:18" hidden="1" x14ac:dyDescent="0.25">
      <c r="F25" s="5"/>
      <c r="G25" s="6"/>
      <c r="H25" s="6"/>
      <c r="I25" s="6"/>
      <c r="J25" s="7"/>
      <c r="K25" s="5">
        <f t="shared" si="0"/>
        <v>0</v>
      </c>
      <c r="L25" s="7"/>
      <c r="M25" s="5"/>
      <c r="N25" s="6"/>
      <c r="O25" s="7">
        <f t="shared" si="1"/>
        <v>0</v>
      </c>
      <c r="P25" s="5"/>
      <c r="Q25" s="6"/>
      <c r="R25" s="7">
        <f t="shared" si="2"/>
        <v>0</v>
      </c>
    </row>
    <row r="26" spans="1:18" hidden="1" x14ac:dyDescent="0.25">
      <c r="F26" s="5"/>
      <c r="G26" s="6"/>
      <c r="H26" s="6"/>
      <c r="I26" s="6"/>
      <c r="J26" s="7"/>
      <c r="K26" s="5">
        <f t="shared" si="0"/>
        <v>0</v>
      </c>
      <c r="L26" s="7"/>
      <c r="M26" s="5"/>
      <c r="N26" s="6"/>
      <c r="O26" s="7">
        <f t="shared" si="1"/>
        <v>0</v>
      </c>
      <c r="P26" s="5"/>
      <c r="Q26" s="6"/>
      <c r="R26" s="7">
        <f t="shared" si="2"/>
        <v>0</v>
      </c>
    </row>
    <row r="27" spans="1:18" hidden="1" x14ac:dyDescent="0.25">
      <c r="F27" s="5"/>
      <c r="G27" s="6"/>
      <c r="H27" s="6"/>
      <c r="I27" s="6"/>
      <c r="J27" s="7"/>
      <c r="K27" s="5">
        <f t="shared" si="0"/>
        <v>0</v>
      </c>
      <c r="L27" s="7"/>
      <c r="M27" s="5"/>
      <c r="N27" s="6"/>
      <c r="O27" s="7">
        <f t="shared" si="1"/>
        <v>0</v>
      </c>
      <c r="P27" s="5"/>
      <c r="Q27" s="6"/>
      <c r="R27" s="7">
        <f t="shared" si="2"/>
        <v>0</v>
      </c>
    </row>
    <row r="28" spans="1:18" hidden="1" x14ac:dyDescent="0.25">
      <c r="F28" s="5"/>
      <c r="G28" s="6"/>
      <c r="H28" s="6"/>
      <c r="I28" s="6"/>
      <c r="J28" s="7"/>
      <c r="K28" s="5">
        <f t="shared" si="0"/>
        <v>0</v>
      </c>
      <c r="L28" s="7"/>
      <c r="M28" s="5"/>
      <c r="N28" s="6"/>
      <c r="O28" s="7">
        <f t="shared" si="1"/>
        <v>0</v>
      </c>
      <c r="P28" s="5"/>
      <c r="Q28" s="6"/>
      <c r="R28" s="7">
        <f t="shared" si="2"/>
        <v>0</v>
      </c>
    </row>
    <row r="29" spans="1:18" hidden="1" x14ac:dyDescent="0.25">
      <c r="F29" s="5"/>
      <c r="G29" s="6"/>
      <c r="H29" s="6"/>
      <c r="I29" s="6"/>
      <c r="J29" s="7"/>
      <c r="K29" s="5">
        <f t="shared" si="0"/>
        <v>0</v>
      </c>
      <c r="L29" s="7"/>
      <c r="M29" s="5"/>
      <c r="N29" s="6"/>
      <c r="O29" s="7">
        <f t="shared" si="1"/>
        <v>0</v>
      </c>
      <c r="P29" s="5"/>
      <c r="Q29" s="6"/>
      <c r="R29" s="7">
        <f t="shared" si="2"/>
        <v>0</v>
      </c>
    </row>
    <row r="30" spans="1:18" hidden="1" x14ac:dyDescent="0.25">
      <c r="F30" s="5"/>
      <c r="G30" s="6"/>
      <c r="H30" s="6"/>
      <c r="I30" s="6"/>
      <c r="J30" s="7"/>
      <c r="K30" s="5">
        <f t="shared" si="0"/>
        <v>0</v>
      </c>
      <c r="L30" s="7"/>
      <c r="M30" s="5"/>
      <c r="N30" s="6"/>
      <c r="O30" s="7">
        <f t="shared" si="1"/>
        <v>0</v>
      </c>
      <c r="P30" s="5"/>
      <c r="Q30" s="6"/>
      <c r="R30" s="7">
        <f t="shared" si="2"/>
        <v>0</v>
      </c>
    </row>
    <row r="31" spans="1:18" hidden="1" x14ac:dyDescent="0.25">
      <c r="F31" s="5"/>
      <c r="G31" s="6"/>
      <c r="H31" s="6"/>
      <c r="I31" s="6"/>
      <c r="J31" s="7"/>
      <c r="K31" s="5">
        <f t="shared" si="0"/>
        <v>0</v>
      </c>
      <c r="L31" s="7"/>
      <c r="M31" s="5"/>
      <c r="N31" s="6"/>
      <c r="O31" s="7">
        <f t="shared" si="1"/>
        <v>0</v>
      </c>
      <c r="P31" s="5"/>
      <c r="Q31" s="6"/>
      <c r="R31" s="7">
        <f t="shared" si="2"/>
        <v>0</v>
      </c>
    </row>
    <row r="32" spans="1:18" hidden="1" x14ac:dyDescent="0.25">
      <c r="F32" s="5"/>
      <c r="G32" s="6"/>
      <c r="H32" s="6"/>
      <c r="I32" s="6"/>
      <c r="J32" s="7"/>
      <c r="K32" s="5"/>
      <c r="L32" s="7"/>
      <c r="M32" s="5"/>
      <c r="N32" s="6"/>
      <c r="O32" s="7"/>
      <c r="P32" s="5"/>
      <c r="Q32" s="6"/>
      <c r="R32" s="7"/>
    </row>
    <row r="33" spans="6:18" hidden="1" x14ac:dyDescent="0.25">
      <c r="F33" s="5"/>
      <c r="G33" s="6"/>
      <c r="H33" s="6"/>
      <c r="I33" s="6"/>
      <c r="J33" s="7"/>
      <c r="K33" s="5"/>
      <c r="L33" s="7"/>
      <c r="M33" s="5"/>
      <c r="N33" s="6"/>
      <c r="O33" s="7"/>
      <c r="P33" s="5"/>
      <c r="Q33" s="6"/>
      <c r="R33" s="7"/>
    </row>
    <row r="34" spans="6:18" ht="15.75" hidden="1" thickBot="1" x14ac:dyDescent="0.3">
      <c r="F34" s="8"/>
      <c r="G34" s="9"/>
      <c r="H34" s="9"/>
      <c r="I34" s="9"/>
      <c r="J34" s="10"/>
      <c r="K34" s="8"/>
      <c r="L34" s="10"/>
      <c r="M34" s="8"/>
      <c r="N34" s="9"/>
      <c r="O34" s="10"/>
      <c r="P34" s="8"/>
      <c r="Q34" s="9"/>
      <c r="R34" s="10"/>
    </row>
    <row r="35" spans="6:18" hidden="1" x14ac:dyDescent="0.25"/>
    <row r="36" spans="6:18" hidden="1" x14ac:dyDescent="0.25"/>
    <row r="38" spans="6:18" x14ac:dyDescent="0.25">
      <c r="P38" t="s">
        <v>47</v>
      </c>
    </row>
  </sheetData>
  <mergeCells count="25">
    <mergeCell ref="L20:L21"/>
    <mergeCell ref="L14:L18"/>
    <mergeCell ref="P12:R12"/>
    <mergeCell ref="K12:L12"/>
    <mergeCell ref="A14:A18"/>
    <mergeCell ref="B14:B18"/>
    <mergeCell ref="F12:J12"/>
    <mergeCell ref="M12:O12"/>
    <mergeCell ref="A12:A13"/>
    <mergeCell ref="B12:B13"/>
    <mergeCell ref="C12:C13"/>
    <mergeCell ref="D12:D13"/>
    <mergeCell ref="E12:E13"/>
    <mergeCell ref="B20:B21"/>
    <mergeCell ref="A20:A21"/>
    <mergeCell ref="F20:F21"/>
    <mergeCell ref="G20:G21"/>
    <mergeCell ref="H20:H21"/>
    <mergeCell ref="I20:I21"/>
    <mergeCell ref="J20:J21"/>
    <mergeCell ref="F14:F18"/>
    <mergeCell ref="G14:G18"/>
    <mergeCell ref="H14:H18"/>
    <mergeCell ref="I14:I18"/>
    <mergeCell ref="J14:J1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2025-07-03T02:52:32Z</dcterms:created>
  <dcterms:modified xsi:type="dcterms:W3CDTF">2025-07-12T05:29:12Z</dcterms:modified>
</cp:coreProperties>
</file>