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1"/>
  <workbookPr codeName="DieseArbeitsmappe"/>
  <mc:AlternateContent xmlns:mc="http://schemas.openxmlformats.org/markup-compatibility/2006">
    <mc:Choice Requires="x15">
      <x15ac:absPath xmlns:x15ac="http://schemas.microsoft.com/office/spreadsheetml/2010/11/ac" url="https://base4kids.sharepoint.com/sites/sst-hochfeld-2-Schulleitung/Freigegebene Dokumente/Schulleitung/10 Personal/19 Klassenhilfe/19.06 Tandem zum Kindergartenstart/"/>
    </mc:Choice>
  </mc:AlternateContent>
  <xr:revisionPtr revIDLastSave="5" documentId="13_ncr:1_{1C7CFC07-D9D6-4C17-90E0-495B29500C1F}" xr6:coauthVersionLast="47" xr6:coauthVersionMax="47" xr10:uidLastSave="{4C698888-CB41-2C45-BC91-6A104D0CEA8E}"/>
  <workbookProtection workbookAlgorithmName="SHA-512" workbookHashValue="SHNTyQkMKt5C9j57ZDukj/SRuyWycuak057oaOsNwGzewGVJn4ExkNu6kTRlqNfh8mhtInBwCfQUAsTPjCVsZw==" workbookSaltValue="pL44iCuuGYYPGa6N4u6BTw==" workbookSpinCount="100000" lockStructure="1"/>
  <bookViews>
    <workbookView xWindow="0" yWindow="500" windowWidth="29040" windowHeight="15720" activeTab="1" xr2:uid="{00000000-000D-0000-FFFF-FFFF00000000}"/>
  </bookViews>
  <sheets>
    <sheet name="Anleitung" sheetId="32" r:id="rId1"/>
    <sheet name="Einzellektionen-Meldung" sheetId="20" r:id="rId2"/>
    <sheet name="Personaldaten" sheetId="31" r:id="rId3"/>
    <sheet name="SAP-Import" sheetId="39" r:id="rId4"/>
    <sheet name="SAP-Import_EL" sheetId="19" state="hidden" r:id="rId5"/>
    <sheet name="Listenwerte" sheetId="7" state="hidden" r:id="rId6"/>
  </sheets>
  <definedNames>
    <definedName name="_xlnm._FilterDatabase" localSheetId="1" hidden="1">'Einzellektionen-Meldung'!$B$24:$BF$25</definedName>
    <definedName name="_xlnm._FilterDatabase" localSheetId="5" hidden="1">Listenwerte!$A$1:$J$51</definedName>
    <definedName name="ABG_1">Listenwerte!$AG$2:$AG$5</definedName>
    <definedName name="ABG_2">Listenwerte!$AG$6:$AG$8</definedName>
    <definedName name="ABG_3">Listenwerte!$AG$9:$AG$11</definedName>
    <definedName name="ABG_4">Listenwerte!$AG$12:$AG$13</definedName>
    <definedName name="Abwesenheiten">Listenwerte!$J$2:$J$20</definedName>
    <definedName name="LAID1">Listenwerte!$AA$2:$AA$8</definedName>
    <definedName name="LAID2">Listenwerte!$AA$9:$AA$14</definedName>
    <definedName name="LAID3">Listenwerte!$AA$15:$AA$32</definedName>
    <definedName name="STID1">Listenwerte!$X$2:$X$10</definedName>
    <definedName name="STID2">Listenwerte!$X$11:$X$15</definedName>
    <definedName name="STID3">Listenwerte!$X$16:$X$19</definedName>
    <definedName name="STID4">Listenwerte!$X$20</definedName>
  </definedNames>
  <calcPr calcId="191029"/>
  <extLst>
    <ext xmlns:x14="http://schemas.microsoft.com/office/spreadsheetml/2009/9/main" uri="{79F54976-1DA5-4618-B147-4CDE4B953A38}">
      <x14:workbookPr defaultImageDpi="150" discardImageEditData="1"/>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46" i="20" l="1"/>
  <c r="P12" i="19" l="1"/>
  <c r="P13" i="19"/>
  <c r="P14" i="19"/>
  <c r="P15" i="19"/>
  <c r="P16" i="19"/>
  <c r="P18" i="19"/>
  <c r="P19" i="19"/>
  <c r="P20" i="19"/>
  <c r="AI3" i="7"/>
  <c r="AI2" i="7" s="1"/>
  <c r="B25" i="39" s="1"/>
  <c r="T2" i="7" l="1"/>
  <c r="V2" i="7" s="1"/>
  <c r="D3" i="19" l="1"/>
  <c r="D4" i="19"/>
  <c r="D5" i="19"/>
  <c r="D6" i="19"/>
  <c r="D7" i="19"/>
  <c r="D8" i="19"/>
  <c r="D9" i="19"/>
  <c r="D10" i="19"/>
  <c r="D11" i="19"/>
  <c r="D12" i="19"/>
  <c r="D13" i="19"/>
  <c r="D14" i="19"/>
  <c r="D15" i="19"/>
  <c r="D16" i="19"/>
  <c r="D17" i="19"/>
  <c r="D18" i="19"/>
  <c r="D19" i="19"/>
  <c r="D20" i="19"/>
  <c r="D21" i="19"/>
  <c r="D2" i="19"/>
  <c r="AC17" i="31" l="1"/>
  <c r="G52" i="20"/>
  <c r="A52" i="20"/>
  <c r="AD20" i="20"/>
  <c r="BP11" i="20" l="1"/>
  <c r="M3" i="19" l="1"/>
  <c r="N3" i="19" s="1"/>
  <c r="G5" i="39" s="1"/>
  <c r="M4" i="19"/>
  <c r="N4" i="19" s="1"/>
  <c r="G6" i="39" s="1"/>
  <c r="M5" i="19"/>
  <c r="N5" i="19" s="1"/>
  <c r="G7" i="39" s="1"/>
  <c r="M6" i="19"/>
  <c r="N6" i="19" s="1"/>
  <c r="G8" i="39" s="1"/>
  <c r="M7" i="19"/>
  <c r="N7" i="19" s="1"/>
  <c r="G9" i="39" s="1"/>
  <c r="M8" i="19"/>
  <c r="N8" i="19" s="1"/>
  <c r="G10" i="39" s="1"/>
  <c r="M9" i="19"/>
  <c r="N9" i="19" s="1"/>
  <c r="G11" i="39" s="1"/>
  <c r="M10" i="19"/>
  <c r="N10" i="19" s="1"/>
  <c r="G12" i="39" s="1"/>
  <c r="M11" i="19"/>
  <c r="N11" i="19" s="1"/>
  <c r="G13" i="39" s="1"/>
  <c r="M12" i="19"/>
  <c r="N12" i="19" s="1"/>
  <c r="G14" i="39" s="1"/>
  <c r="M13" i="19"/>
  <c r="N13" i="19" s="1"/>
  <c r="G15" i="39" s="1"/>
  <c r="M14" i="19"/>
  <c r="N14" i="19" s="1"/>
  <c r="G16" i="39" s="1"/>
  <c r="M15" i="19"/>
  <c r="N15" i="19" s="1"/>
  <c r="G17" i="39" s="1"/>
  <c r="M16" i="19"/>
  <c r="N16" i="19" s="1"/>
  <c r="G18" i="39" s="1"/>
  <c r="M17" i="19"/>
  <c r="N17" i="19" s="1"/>
  <c r="G19" i="39" s="1"/>
  <c r="M18" i="19"/>
  <c r="N18" i="19" s="1"/>
  <c r="G20" i="39" s="1"/>
  <c r="M19" i="19"/>
  <c r="N19" i="19" s="1"/>
  <c r="G21" i="39" s="1"/>
  <c r="M20" i="19"/>
  <c r="N20" i="19" s="1"/>
  <c r="G22" i="39" s="1"/>
  <c r="M21" i="19"/>
  <c r="N21" i="19" s="1"/>
  <c r="G23" i="39" s="1"/>
  <c r="B5" i="39"/>
  <c r="E4" i="19"/>
  <c r="F4" i="19" s="1"/>
  <c r="G4" i="19" s="1"/>
  <c r="C6" i="39" s="1"/>
  <c r="B7" i="39"/>
  <c r="E6" i="19"/>
  <c r="F6" i="19" s="1"/>
  <c r="G6" i="19" s="1"/>
  <c r="C8" i="39" s="1"/>
  <c r="B9" i="39"/>
  <c r="B10" i="39"/>
  <c r="I9" i="19"/>
  <c r="J9" i="19" s="1"/>
  <c r="K9" i="19" s="1"/>
  <c r="E11" i="39" s="1"/>
  <c r="I10" i="19"/>
  <c r="J10" i="19" s="1"/>
  <c r="K10" i="19" s="1"/>
  <c r="E12" i="39" s="1"/>
  <c r="E11" i="19"/>
  <c r="F11" i="19" s="1"/>
  <c r="G11" i="19" s="1"/>
  <c r="C13" i="39" s="1"/>
  <c r="E12" i="19"/>
  <c r="F12" i="19" s="1"/>
  <c r="G12" i="19" s="1"/>
  <c r="C14" i="39" s="1"/>
  <c r="B15" i="39"/>
  <c r="E14" i="19"/>
  <c r="F14" i="19" s="1"/>
  <c r="G14" i="19" s="1"/>
  <c r="C16" i="39" s="1"/>
  <c r="E15" i="19"/>
  <c r="F15" i="19" s="1"/>
  <c r="G15" i="19" s="1"/>
  <c r="C17" i="39" s="1"/>
  <c r="B18" i="39"/>
  <c r="I17" i="19"/>
  <c r="J17" i="19" s="1"/>
  <c r="K17" i="19" s="1"/>
  <c r="E19" i="39" s="1"/>
  <c r="I18" i="19"/>
  <c r="J18" i="19" s="1"/>
  <c r="K18" i="19" s="1"/>
  <c r="E20" i="39" s="1"/>
  <c r="E19" i="19"/>
  <c r="F19" i="19" s="1"/>
  <c r="G19" i="19" s="1"/>
  <c r="C21" i="39" s="1"/>
  <c r="E20" i="19"/>
  <c r="F20" i="19" s="1"/>
  <c r="G20" i="19" s="1"/>
  <c r="C22" i="39" s="1"/>
  <c r="B23" i="39"/>
  <c r="C3" i="19"/>
  <c r="A5" i="39" s="1"/>
  <c r="C4" i="19"/>
  <c r="A6" i="39" s="1"/>
  <c r="C5" i="19"/>
  <c r="A7" i="39" s="1"/>
  <c r="C6" i="19"/>
  <c r="A8" i="39" s="1"/>
  <c r="C7" i="19"/>
  <c r="A9" i="39" s="1"/>
  <c r="C8" i="19"/>
  <c r="A10" i="39" s="1"/>
  <c r="C9" i="19"/>
  <c r="A11" i="39" s="1"/>
  <c r="C10" i="19"/>
  <c r="A12" i="39" s="1"/>
  <c r="C11" i="19"/>
  <c r="A13" i="39" s="1"/>
  <c r="C12" i="19"/>
  <c r="A14" i="39" s="1"/>
  <c r="C13" i="19"/>
  <c r="A15" i="39" s="1"/>
  <c r="C14" i="19"/>
  <c r="A16" i="39" s="1"/>
  <c r="C15" i="19"/>
  <c r="A17" i="39" s="1"/>
  <c r="C16" i="19"/>
  <c r="A18" i="39" s="1"/>
  <c r="C17" i="19"/>
  <c r="A19" i="39" s="1"/>
  <c r="C18" i="19"/>
  <c r="A20" i="39" s="1"/>
  <c r="C19" i="19"/>
  <c r="A21" i="39" s="1"/>
  <c r="C20" i="19"/>
  <c r="A22" i="39" s="1"/>
  <c r="C21" i="19"/>
  <c r="A23" i="39" s="1"/>
  <c r="G22" i="19"/>
  <c r="I16" i="19" l="1"/>
  <c r="J16" i="19" s="1"/>
  <c r="K16" i="19" s="1"/>
  <c r="E18" i="39" s="1"/>
  <c r="I15" i="19"/>
  <c r="J15" i="19" s="1"/>
  <c r="K15" i="19" s="1"/>
  <c r="E17" i="39" s="1"/>
  <c r="I8" i="19"/>
  <c r="J8" i="19" s="1"/>
  <c r="K8" i="19" s="1"/>
  <c r="E10" i="39" s="1"/>
  <c r="B17" i="39"/>
  <c r="E7" i="19"/>
  <c r="F7" i="19" s="1"/>
  <c r="G7" i="19" s="1"/>
  <c r="C9" i="39" s="1"/>
  <c r="I11" i="19"/>
  <c r="J11" i="19" s="1"/>
  <c r="K11" i="19" s="1"/>
  <c r="E13" i="39" s="1"/>
  <c r="E17" i="19"/>
  <c r="F17" i="19" s="1"/>
  <c r="G17" i="19" s="1"/>
  <c r="C19" i="39" s="1"/>
  <c r="I7" i="19"/>
  <c r="J7" i="19" s="1"/>
  <c r="K7" i="19" s="1"/>
  <c r="E9" i="39" s="1"/>
  <c r="E16" i="19"/>
  <c r="F16" i="19" s="1"/>
  <c r="G16" i="19" s="1"/>
  <c r="C18" i="39" s="1"/>
  <c r="B13" i="39"/>
  <c r="E8" i="19"/>
  <c r="F8" i="19" s="1"/>
  <c r="G8" i="19" s="1"/>
  <c r="C10" i="39" s="1"/>
  <c r="I19" i="19"/>
  <c r="J19" i="19" s="1"/>
  <c r="K19" i="19" s="1"/>
  <c r="E21" i="39" s="1"/>
  <c r="B21" i="39"/>
  <c r="B14" i="39"/>
  <c r="B19" i="39"/>
  <c r="I12" i="19"/>
  <c r="J12" i="19" s="1"/>
  <c r="K12" i="19" s="1"/>
  <c r="E14" i="39" s="1"/>
  <c r="B12" i="39"/>
  <c r="B20" i="39"/>
  <c r="E9" i="19"/>
  <c r="F9" i="19" s="1"/>
  <c r="G9" i="19" s="1"/>
  <c r="C11" i="39" s="1"/>
  <c r="B11" i="39"/>
  <c r="B22" i="39"/>
  <c r="I20" i="19"/>
  <c r="J20" i="19" s="1"/>
  <c r="K20" i="19" s="1"/>
  <c r="E22" i="39" s="1"/>
  <c r="I4" i="19"/>
  <c r="J4" i="19" s="1"/>
  <c r="K4" i="19" s="1"/>
  <c r="E6" i="39" s="1"/>
  <c r="I3" i="19"/>
  <c r="J3" i="19" s="1"/>
  <c r="K3" i="19" s="1"/>
  <c r="E5" i="39" s="1"/>
  <c r="B16" i="39"/>
  <c r="B8" i="39"/>
  <c r="E21" i="19"/>
  <c r="F21" i="19" s="1"/>
  <c r="G21" i="19" s="1"/>
  <c r="C23" i="39" s="1"/>
  <c r="E13" i="19"/>
  <c r="F13" i="19" s="1"/>
  <c r="G13" i="19" s="1"/>
  <c r="C15" i="39" s="1"/>
  <c r="E5" i="19"/>
  <c r="F5" i="19" s="1"/>
  <c r="G5" i="19" s="1"/>
  <c r="C7" i="39" s="1"/>
  <c r="E3" i="19"/>
  <c r="F3" i="19" s="1"/>
  <c r="G3" i="19" s="1"/>
  <c r="C5" i="39" s="1"/>
  <c r="I14" i="19"/>
  <c r="J14" i="19" s="1"/>
  <c r="K14" i="19" s="1"/>
  <c r="E16" i="39" s="1"/>
  <c r="I6" i="19"/>
  <c r="J6" i="19" s="1"/>
  <c r="K6" i="19" s="1"/>
  <c r="E8" i="39" s="1"/>
  <c r="E18" i="19"/>
  <c r="F18" i="19" s="1"/>
  <c r="G18" i="19" s="1"/>
  <c r="C20" i="39" s="1"/>
  <c r="E10" i="19"/>
  <c r="F10" i="19" s="1"/>
  <c r="G10" i="19" s="1"/>
  <c r="C12" i="39" s="1"/>
  <c r="I21" i="19"/>
  <c r="J21" i="19" s="1"/>
  <c r="K21" i="19" s="1"/>
  <c r="E23" i="39" s="1"/>
  <c r="I13" i="19"/>
  <c r="J13" i="19" s="1"/>
  <c r="K13" i="19" s="1"/>
  <c r="E15" i="39" s="1"/>
  <c r="I5" i="19"/>
  <c r="J5" i="19" s="1"/>
  <c r="K5" i="19" s="1"/>
  <c r="E7" i="39" s="1"/>
  <c r="B6" i="39"/>
  <c r="C2" i="19"/>
  <c r="M2" i="19"/>
  <c r="N2" i="19" s="1"/>
  <c r="G4" i="39" s="1"/>
  <c r="E2" i="19"/>
  <c r="B3" i="19" l="1"/>
  <c r="B4" i="19"/>
  <c r="B5" i="19"/>
  <c r="B6" i="19"/>
  <c r="B7" i="19"/>
  <c r="B8" i="19"/>
  <c r="B9" i="19"/>
  <c r="B10" i="19"/>
  <c r="B11" i="19"/>
  <c r="B12" i="19"/>
  <c r="B13" i="19"/>
  <c r="B14" i="19"/>
  <c r="B15" i="19"/>
  <c r="B16" i="19"/>
  <c r="B17" i="19"/>
  <c r="B18" i="19"/>
  <c r="B19" i="19"/>
  <c r="B20" i="19"/>
  <c r="B21" i="19"/>
  <c r="A4" i="39"/>
  <c r="H16" i="39" l="1"/>
  <c r="O14" i="19"/>
  <c r="H20" i="39"/>
  <c r="O18" i="19"/>
  <c r="O10" i="19"/>
  <c r="P10" i="19" s="1"/>
  <c r="H12" i="39" s="1"/>
  <c r="H22" i="39"/>
  <c r="O20" i="19"/>
  <c r="H18" i="39"/>
  <c r="O16" i="19"/>
  <c r="O8" i="19"/>
  <c r="P8" i="19" s="1"/>
  <c r="H10" i="39" s="1"/>
  <c r="H14" i="39"/>
  <c r="O12" i="19"/>
  <c r="O17" i="19"/>
  <c r="P17" i="19" s="1"/>
  <c r="H19" i="39" s="1"/>
  <c r="O9" i="19"/>
  <c r="P9" i="19" s="1"/>
  <c r="H11" i="39" s="1"/>
  <c r="H17" i="39"/>
  <c r="O15" i="19"/>
  <c r="O7" i="19"/>
  <c r="P7" i="19" s="1"/>
  <c r="H9" i="39" s="1"/>
  <c r="O21" i="19"/>
  <c r="P21" i="19" s="1"/>
  <c r="H23" i="39" s="1"/>
  <c r="H15" i="39"/>
  <c r="O13" i="19"/>
  <c r="H21" i="39"/>
  <c r="O19" i="19"/>
  <c r="O11" i="19"/>
  <c r="P11" i="19" s="1"/>
  <c r="H13" i="39" s="1"/>
  <c r="O6" i="19"/>
  <c r="P6" i="19" s="1"/>
  <c r="H8" i="39" s="1"/>
  <c r="O5" i="19"/>
  <c r="P5" i="19" s="1"/>
  <c r="H7" i="39" s="1"/>
  <c r="O4" i="19"/>
  <c r="P4" i="19" s="1"/>
  <c r="H6" i="39" s="1"/>
  <c r="O3" i="19"/>
  <c r="P3" i="19" s="1"/>
  <c r="H5" i="39" s="1"/>
  <c r="M69" i="20" l="1"/>
  <c r="M65" i="20"/>
  <c r="B4" i="39" l="1"/>
  <c r="B2" i="19"/>
  <c r="O2" i="19" l="1"/>
  <c r="P2" i="19" s="1"/>
  <c r="H4" i="39" s="1"/>
  <c r="M68" i="20"/>
  <c r="M67" i="20"/>
  <c r="M66" i="20"/>
  <c r="F2" i="19" l="1"/>
  <c r="G2" i="19" s="1"/>
  <c r="C4" i="39" s="1"/>
  <c r="I2" i="19"/>
  <c r="J2" i="19" s="1"/>
  <c r="K2" i="19" s="1"/>
  <c r="E4" i="39" s="1"/>
  <c r="P10" i="20" l="1"/>
  <c r="B6" i="7" s="1"/>
</calcChain>
</file>

<file path=xl/sharedStrings.xml><?xml version="1.0" encoding="utf-8"?>
<sst xmlns="http://schemas.openxmlformats.org/spreadsheetml/2006/main" count="554" uniqueCount="283">
  <si>
    <t>Vorname</t>
  </si>
  <si>
    <t>Beschreibung</t>
  </si>
  <si>
    <t>Nachname</t>
  </si>
  <si>
    <t>Total</t>
  </si>
  <si>
    <t>2 Personendaten</t>
  </si>
  <si>
    <t>Geburtsdatum</t>
  </si>
  <si>
    <t>Unbezahlter Urlaub</t>
  </si>
  <si>
    <t>Nein</t>
  </si>
  <si>
    <t>Krankheit</t>
  </si>
  <si>
    <t>Ja</t>
  </si>
  <si>
    <t>Unfall</t>
  </si>
  <si>
    <t>Mutterschaftsurlaub</t>
  </si>
  <si>
    <t>Bezug IPB</t>
  </si>
  <si>
    <t>Betrag</t>
  </si>
  <si>
    <t>Grund der Abrechnung</t>
  </si>
  <si>
    <t>Stellvertretung</t>
  </si>
  <si>
    <t>Klassenhilfe</t>
  </si>
  <si>
    <t>Schultyp</t>
  </si>
  <si>
    <t>Volksschule</t>
  </si>
  <si>
    <t>Maturitätsschule</t>
  </si>
  <si>
    <t>Schultyp-ID</t>
  </si>
  <si>
    <t>STID1</t>
  </si>
  <si>
    <t>STID2</t>
  </si>
  <si>
    <t>STID3</t>
  </si>
  <si>
    <t>4 Bestätigung der Richtigkeit</t>
  </si>
  <si>
    <t>Zeile</t>
  </si>
  <si>
    <t>STID</t>
  </si>
  <si>
    <t>Schulstufen_Formular</t>
  </si>
  <si>
    <t>Berufsschule oder höhere Fachschule</t>
  </si>
  <si>
    <t>Lohnart (Tarifgrundlage)</t>
  </si>
  <si>
    <t>Lohnart-ID</t>
  </si>
  <si>
    <t>Lohnart_Dropdown_Code</t>
  </si>
  <si>
    <t>LAID1</t>
  </si>
  <si>
    <t>LAID2</t>
  </si>
  <si>
    <t>LAID3</t>
  </si>
  <si>
    <t>Hilfszelle AS26 AS41</t>
  </si>
  <si>
    <t>Datum</t>
  </si>
  <si>
    <t>Grund</t>
  </si>
  <si>
    <t>Personen-ID (falls vorhanden):</t>
  </si>
  <si>
    <t>Schulstufe</t>
  </si>
  <si>
    <t>Wohnadresse</t>
  </si>
  <si>
    <t>Nationalität</t>
  </si>
  <si>
    <t>PLZ</t>
  </si>
  <si>
    <t>Ort</t>
  </si>
  <si>
    <t>Telefon-Nummer</t>
  </si>
  <si>
    <t>Personendaten</t>
  </si>
  <si>
    <t>IBAN-Nummer</t>
  </si>
  <si>
    <t>Schweiz</t>
  </si>
  <si>
    <t>Ausland</t>
  </si>
  <si>
    <t>Ausländerausweis</t>
  </si>
  <si>
    <t>Auszahlungsadresse (Bank / Post)</t>
  </si>
  <si>
    <t>Kontoinhaber/in</t>
  </si>
  <si>
    <t>Zurück zur Registerkarte "Einzellektionen-Meldung"</t>
  </si>
  <si>
    <t>Ausweis G - Grenzgängerbewilligung</t>
  </si>
  <si>
    <t>Ausweis L - Kurzaufenthaltsbewilligung</t>
  </si>
  <si>
    <t>Ausweis N - Asylsuchende</t>
  </si>
  <si>
    <t>Ausweis C - Niederlassungsbewilligung</t>
  </si>
  <si>
    <t>Ausweis B - Aufenthaltsbewilligung</t>
  </si>
  <si>
    <t>Weiteres</t>
  </si>
  <si>
    <t>Kommentar (Optional)</t>
  </si>
  <si>
    <t>Ausweis F - vorläufig Aufgenommene</t>
  </si>
  <si>
    <t>Ausweis M - Meldeverfahren/Visum</t>
  </si>
  <si>
    <t>Ausweis S - Schutzbedürftige</t>
  </si>
  <si>
    <t>Anrede</t>
  </si>
  <si>
    <t>Herr</t>
  </si>
  <si>
    <t>Frau</t>
  </si>
  <si>
    <t>Zivilstand</t>
  </si>
  <si>
    <t>Ledig</t>
  </si>
  <si>
    <t>Zivilstand Formular</t>
  </si>
  <si>
    <t>Lebenspartner/in: Vorname</t>
  </si>
  <si>
    <t>Lebenspartner/in: Nachname</t>
  </si>
  <si>
    <t>Lebenspartner/in:Geburtsdatum</t>
  </si>
  <si>
    <t>Lebenspartner/in: Nationalität</t>
  </si>
  <si>
    <t>Name der Schule</t>
  </si>
  <si>
    <t>Personen-ID (falls bekannt)</t>
  </si>
  <si>
    <t>Sozialversicherungsnummer</t>
  </si>
  <si>
    <t>Treueprämie</t>
  </si>
  <si>
    <t>Personalnummer</t>
  </si>
  <si>
    <t>Lart</t>
  </si>
  <si>
    <t>Währung</t>
  </si>
  <si>
    <t>Anzahl/Ein</t>
  </si>
  <si>
    <t>ZME</t>
  </si>
  <si>
    <t>Beginn</t>
  </si>
  <si>
    <t>Zuordnung</t>
  </si>
  <si>
    <t>Lohnart</t>
  </si>
  <si>
    <t>Lektion Vorkurs, WB-Stv.B (CHF 85) / 2560</t>
  </si>
  <si>
    <t>Lektion Atelier LWS-Stv.A (CHF 64) / 2547</t>
  </si>
  <si>
    <t>Lektion Atelier LWS-Stv.B (CHF 51) / 2548</t>
  </si>
  <si>
    <t>Lektion Ber.FS GK10-Stv.A (CHF 89) / 2553</t>
  </si>
  <si>
    <t>Lektion Ber.FS GK10-Stv.B (CHF 72) / 2554</t>
  </si>
  <si>
    <t>Lektion Ber.FS GK13-Stv.A (CHF 99) / 2551</t>
  </si>
  <si>
    <t>Lektion Ber.FS GK13-Stv.B (CHF 80) / 2552</t>
  </si>
  <si>
    <t>Lektion Ber.vorb.SJ-Stv.A (CHF 86) / 2545</t>
  </si>
  <si>
    <t>Lektion Ber.vorb.SJ-Stv.B (CHF 69) / 2546</t>
  </si>
  <si>
    <t>Lektion Gym, BM, FM-Stv.A (CHF 115) / 2549</t>
  </si>
  <si>
    <t>Lektion HFS, NDS-Stv.B (CHF 97) / 2558</t>
  </si>
  <si>
    <t>Lektion HMS, k. BFS-Stv.A (CHF 106) / 2555</t>
  </si>
  <si>
    <t>Lektion HMS, k. BFS-Stv.B (CHF 85) / 2556</t>
  </si>
  <si>
    <t>Lektion KG, BS, PS-KlaHi (CHF 30) / 2540</t>
  </si>
  <si>
    <t>Lektion KG, BS, PS-Stv.A (CHF 71) / 2541</t>
  </si>
  <si>
    <t>Lektion KG, BS, PS-Stv.B (CHF 57) / 2542</t>
  </si>
  <si>
    <t>Lektion Sek I-Stv.B (CHF 64) / 2544</t>
  </si>
  <si>
    <t>Lektion Vorkurs, WB-Stv.A (CHF 106) / 2559</t>
  </si>
  <si>
    <t>Lohnart Code</t>
  </si>
  <si>
    <t>Anzahl</t>
  </si>
  <si>
    <t>Meldung von Personaldaten</t>
  </si>
  <si>
    <t>Fachreferat Pauschalvergütung</t>
  </si>
  <si>
    <t>Lektion pauschal / 2515</t>
  </si>
  <si>
    <t>Fachreferat Lektionen-Ansatz</t>
  </si>
  <si>
    <t>Lektion Fachreferent/in / 2530</t>
  </si>
  <si>
    <t>Fachreferenten Lohnart-Autofill</t>
  </si>
  <si>
    <t>Zivilstand seit</t>
  </si>
  <si>
    <t>Personendaten Lebenspartner/in (nur falls Zivilstand = Verheiratet oder eingetragene Partschnerschaft)</t>
  </si>
  <si>
    <t>Lebenspartner/in: Anrede</t>
  </si>
  <si>
    <t>Vaterschaftsurlaub</t>
  </si>
  <si>
    <t>X</t>
  </si>
  <si>
    <t>Bestätigung</t>
  </si>
  <si>
    <t>Kontrolle</t>
  </si>
  <si>
    <t>Formular-Bereich</t>
  </si>
  <si>
    <t>Bemerkungen 
(z. B. Fach, Klasse)</t>
  </si>
  <si>
    <t>1 Schulstandort (Einsatzort)</t>
  </si>
  <si>
    <t>Lehrperson:</t>
  </si>
  <si>
    <t>Einzellektionen-Meldung</t>
  </si>
  <si>
    <t>Personaldaten</t>
  </si>
  <si>
    <t>5 Kontrolle</t>
  </si>
  <si>
    <t>Von BKD prüfen</t>
  </si>
  <si>
    <t>Abwesende Lehrperson</t>
  </si>
  <si>
    <t>Zuordnungstext</t>
  </si>
  <si>
    <t>Name</t>
  </si>
  <si>
    <t>ABG</t>
  </si>
  <si>
    <t>AGB</t>
  </si>
  <si>
    <t>ABG_1</t>
  </si>
  <si>
    <t>ABG_2</t>
  </si>
  <si>
    <t>ABG_3</t>
  </si>
  <si>
    <t>Erläuterungen zu Grund der Abrechnung</t>
  </si>
  <si>
    <t>Erklärung</t>
  </si>
  <si>
    <t>Bemerkungen 
(z. B. Ref-Nr., Präzisierung Abwesenheitsgrund)</t>
  </si>
  <si>
    <t>2</t>
  </si>
  <si>
    <t>4</t>
  </si>
  <si>
    <t>1</t>
  </si>
  <si>
    <t>OK</t>
  </si>
  <si>
    <t>NOK</t>
  </si>
  <si>
    <t>Mutation Personaldaten erforderlich</t>
  </si>
  <si>
    <t>Personaldaten ausgefüllt</t>
  </si>
  <si>
    <t>Status</t>
  </si>
  <si>
    <t>Diese Registerkarte wird ausschliesslich von der BKD genutzt</t>
  </si>
  <si>
    <t>Dokumentversion:</t>
  </si>
  <si>
    <t>Dokumentstatus:</t>
  </si>
  <si>
    <t>Link zur Registerkarte "Einzellektionen-Meldungen"</t>
  </si>
  <si>
    <t xml:space="preserve">   Anleitung zur Abrechnung von Einzellektionen</t>
  </si>
  <si>
    <t>RS / Zivildienst</t>
  </si>
  <si>
    <t>Militär / J&amp;S / Zivilschutz</t>
  </si>
  <si>
    <t>Andere Einzellektionen</t>
  </si>
  <si>
    <r>
      <t xml:space="preserve">    Dieses Formular wird ausschliesslich </t>
    </r>
    <r>
      <rPr>
        <b/>
        <u/>
        <sz val="11"/>
        <rFont val="Arial"/>
        <family val="2"/>
        <scheme val="minor"/>
      </rPr>
      <t>digital</t>
    </r>
    <r>
      <rPr>
        <b/>
        <sz val="11"/>
        <rFont val="Arial"/>
        <family val="2"/>
        <scheme val="minor"/>
      </rPr>
      <t xml:space="preserve"> ausgefüllt und digital auf dem Dienstweg eingereicht.
    Dieses Formular wird </t>
    </r>
    <r>
      <rPr>
        <b/>
        <u/>
        <sz val="11"/>
        <rFont val="Arial"/>
        <family val="2"/>
        <scheme val="minor"/>
      </rPr>
      <t>nicht</t>
    </r>
    <r>
      <rPr>
        <b/>
        <sz val="11"/>
        <rFont val="Arial"/>
        <family val="2"/>
        <scheme val="minor"/>
      </rPr>
      <t xml:space="preserve"> gedruckt.</t>
    </r>
  </si>
  <si>
    <t>Öffentliches Amt</t>
  </si>
  <si>
    <t>Hilfsspalte Beginn</t>
  </si>
  <si>
    <t>Anzahl Hilfsspalte 2</t>
  </si>
  <si>
    <t>Anzahl Hilfsspalte 1</t>
  </si>
  <si>
    <t>Betrag Hilsspalte 2</t>
  </si>
  <si>
    <t>Betrag Hilfsspalte 1</t>
  </si>
  <si>
    <t>Angabe Betrag</t>
  </si>
  <si>
    <t>Angabe Anzahl</t>
  </si>
  <si>
    <t>Zuordnung Hilfsspalte</t>
  </si>
  <si>
    <t>Datum Heute</t>
  </si>
  <si>
    <t>Ablaufdatum Formular</t>
  </si>
  <si>
    <t>Anleitung</t>
  </si>
  <si>
    <t>Auftrag des Kantons (unter Bemerkungen präzisieren)</t>
  </si>
  <si>
    <r>
      <t>Weitere / Andere (</t>
    </r>
    <r>
      <rPr>
        <i/>
        <sz val="11"/>
        <rFont val="Arial"/>
        <family val="2"/>
        <scheme val="minor"/>
      </rPr>
      <t>unter Bemerkungen präzisieren</t>
    </r>
    <r>
      <rPr>
        <sz val="11"/>
        <rFont val="Arial"/>
        <family val="2"/>
        <scheme val="minor"/>
      </rPr>
      <t>)</t>
    </r>
  </si>
  <si>
    <t>Bitte beantworten</t>
  </si>
  <si>
    <t>3 Angabe der Einzellektionen</t>
  </si>
  <si>
    <t>Eingabedatum</t>
  </si>
  <si>
    <t>Ich bestätige die Richtigkeit meiner Angaben ("X" auswählen, wenn zutreffend)</t>
  </si>
  <si>
    <t>Telefon</t>
  </si>
  <si>
    <t>E-Mail</t>
  </si>
  <si>
    <t>Prüfdatum</t>
  </si>
  <si>
    <t xml:space="preserve">Datum </t>
  </si>
  <si>
    <t>Verheiratet (verh)</t>
  </si>
  <si>
    <t>Verwitwet (verw)</t>
  </si>
  <si>
    <t>Geschieden (gesch)</t>
  </si>
  <si>
    <t>Getrennt (getr)</t>
  </si>
  <si>
    <t>Aufgelöste Partnerschaft (AufgPa)</t>
  </si>
  <si>
    <t>Eingetragene Partnerschaft (RegPar)</t>
  </si>
  <si>
    <t>Gerichtlich aufgelöste Partnerschaft (GeAPar)</t>
  </si>
  <si>
    <t>Durch Tod aufgelöste Partnerschaft (ToAPar)</t>
  </si>
  <si>
    <t>Durch Verschollenerklärung aufgelöste Partnerschaft (VeAPar)</t>
  </si>
  <si>
    <t>Texte</t>
  </si>
  <si>
    <t>Bitte ergänzen Sie die Angaben in der Registerkarte "Personaldaten"</t>
  </si>
  <si>
    <t>Anzahl Lektionen</t>
  </si>
  <si>
    <t>Ausländische Lehrperson: Aufenthaltsstatus</t>
  </si>
  <si>
    <t>Temp Texte / Tooltips</t>
  </si>
  <si>
    <t>Die Nummer finden Sie auf Ihrer Lohnabrechnung (ehemals PERSISKA-Nr.)</t>
  </si>
  <si>
    <t>Folgendes Datumsformat zulässig: TT.MM.JJJJ (z. B. 14.09.1984)</t>
  </si>
  <si>
    <t>Zuerst Schultyp im 1. Abschnitt auswählen, um Antwortoptionen zu sehen</t>
  </si>
  <si>
    <t>Erläuterungen zu den möglichen Antwortoptionen finden Sie in der Registerkarte "Anleitung"</t>
  </si>
  <si>
    <t>Datum der Einzellektion</t>
  </si>
  <si>
    <t>Wählen Sie nachfolgend die zutreffenste Antwortmöglichkeit aus</t>
  </si>
  <si>
    <t>Geben Sie den total auszubezahlenden Betrag an.</t>
  </si>
  <si>
    <t>Angabe im 2. Abschnitt</t>
  </si>
  <si>
    <t>Mittelschule</t>
  </si>
  <si>
    <t>Berufsfachschule</t>
  </si>
  <si>
    <t>Fachrefer. Auszahlung (CHF)</t>
  </si>
  <si>
    <t>?</t>
  </si>
  <si>
    <t>Bestätigung der Richtigkeit Lehrperson: Felder vollständig ausgefüllt</t>
  </si>
  <si>
    <t>Bestätigung der Richtigkeit Schulleitung: Felder vollständig ausgefüllt</t>
  </si>
  <si>
    <t xml:space="preserve">
3. Im Abschnitt 5 sehen Sie eine Tabelle, aus welcher ersichtlich ist, ob die Daten vollständig ausgefüllt wurden (ausser für Abschnitt 3). Erst wenn der Status bei den ersten vier Zeilen grün bzw. "Ja" beinhaltet, ist das Formular vollständig ausgefüllt.
Unvollständig oder nicht korrekt ausgefüllte Excel-Formulare werden unter Umständen abgelehnt und müssen neu via Online-Formular eingereicht werden.</t>
  </si>
  <si>
    <t>Lektion Sek I-Stv.A (CHF 80) / 2543</t>
  </si>
  <si>
    <t>Lektion Gym, BM, FM-Stv.B (CHF 93) / 2550</t>
  </si>
  <si>
    <t>Lektion HFS, NDS-Stv.A (CHF 121) / 2557</t>
  </si>
  <si>
    <t xml:space="preserve">Diese Aufgabe existiert fast ausschliesslich bei den Berufsfachschulen.
Fachreferentinnen und Fachreferenten werden von der Schulleitung/Anstellungsbehörde zur Vermittlung von Spezialkenntnissen in einem bestimmten Sach- oder Aufgabengebiet angestellt.
Geben Sie den total auszubezahlenden Betrag an. Wenn Sie z. B. eine Entschädigung pro Lektion vereinbart haben, multiplizieren Sie die Anzahl Lektionen mit dem Lektionen-Ansatz und tragen Sie den Total-Betrag im Feld "Fachreferenten Auszahlung (in CHF)" ein. Gegebenenfalls können Sie die Anzahl Lektionen unter Bemerkungen erfassen. </t>
  </si>
  <si>
    <t>Von Lehrperson vollständig auszufüllen und von Schulleitung/Anstellungsbehörde zu prüfen (ggf. korrigieren)</t>
  </si>
  <si>
    <t>Von Gehaltsverarbeitung BKD auszufüllen</t>
  </si>
  <si>
    <t>Schulleitung/Anstellungsbehörde:</t>
  </si>
  <si>
    <t>Erkrankung oder Tode eines nahen Familienangehörigen</t>
  </si>
  <si>
    <t>Eigene Heirat</t>
  </si>
  <si>
    <t>Wohnungswechsel</t>
  </si>
  <si>
    <t>Dringende private oder familiäre Verpflichtungen</t>
  </si>
  <si>
    <t>Teilnahme gesamtkantonaler Lehrerinnen- und Lehrertag</t>
  </si>
  <si>
    <t>Mitglied der Gesch.leitung / Sekt.vorstand von Berufsorg. oder Verbänden</t>
  </si>
  <si>
    <t>Teilnahme Vorstandssitzungen oder Delegiertenversammlungen von Lehrerorg.</t>
  </si>
  <si>
    <t>Formel und Text</t>
  </si>
  <si>
    <t>Entschädigung / 3900</t>
  </si>
  <si>
    <t>Kommentarfeld BKD</t>
  </si>
  <si>
    <r>
      <t xml:space="preserve">
1. Die Lehrperson füllt in der Registerkarte "Einzellektionen-Meldung" nur die hellblauen Felder in den Abschnitten 1-4 aus. Für eine zeitnahe Auszahlung melden Sie Ihre geleisteten Einzellektionen bzw. dieses Formular idealerweise monatlich an die Schulleitung/Anstellungsbehörde.
Unterhalb der Abschnitt-Überschrift findet sich jeweils eine Handlungsanweisung.
Bei einigen Feldern müssen Sie aus einer vordefinierten Auswahl von Antwortmöglichkeiten wählen. Dazu klicken Sie in das gewünschte Feld und wählen über das graue Pfeil-Symbol die zutreffende Antwortmöglichkeit aus:
</t>
    </r>
    <r>
      <rPr>
        <u/>
        <sz val="11"/>
        <rFont val="Arial"/>
        <family val="2"/>
        <scheme val="minor"/>
      </rPr>
      <t>Abschnitt 3:</t>
    </r>
    <r>
      <rPr>
        <sz val="11"/>
        <rFont val="Arial"/>
        <family val="2"/>
        <scheme val="minor"/>
      </rPr>
      <t xml:space="preserve">
Pro Zeile erfassen Sie eine Einzellektionen-Meldung. Es können bis zu 20 Einzellektionen-Meldungen für verschiedene Abrechnungsgründe (z. B. Stellvertretungen) pro Formular (Excel-Datei) erfasst werden. 
Nach der Auswahl des Felds "Grund der Abrechnung" werden automatisch die Felder schraffiert, die nicht auszufüllen sind. 
Spezialfall Klassenhilfen: Sie können Ihre Einsätze über einen längeren Zeitraum (z. B. pro Kalenderwoche/Monat) auf einmal in einer Zeile melden. Dazu geben Sie im Feld "Datum" den Beginn der Einzellektionen bzw. Stunden an und präzisieren im Feld "Bemerkungen" den Zeitraum, z. B. "KW 10-12 2023". Nutzen Sie pro Monat eine eigene Zeile. 
Weitere Informationen zu den Klassenhilfen finden Sie weiter unten bei der Erläuterungen zum Grund der Abrechnung.
</t>
    </r>
    <r>
      <rPr>
        <u/>
        <sz val="11"/>
        <rFont val="Arial"/>
        <family val="2"/>
        <scheme val="minor"/>
      </rPr>
      <t>Abschnitt 4:</t>
    </r>
    <r>
      <rPr>
        <sz val="11"/>
        <rFont val="Arial"/>
        <family val="2"/>
        <scheme val="minor"/>
      </rPr>
      <t xml:space="preserve">
Eine Unterschrift wird nicht mehr benötigt, allerdings muss im Kästchen "X" zur Bestätigung ausgewählt werden. Anschliessend wird das Formular im Originalformat (.xslx) an die Schulleitung/Anstellungsbehörde weitergeleitet (z. B. via Schul-E-Mail).</t>
    </r>
  </si>
  <si>
    <r>
      <t>Diese Aufgabe existiert nur bei den Volksschulen. 
Die Funktion als Klassenhilfe gehört zur Kategorie der Zusatzlektionen im Rahmen von Unterstützungsmassnahmen. Diese müssen vorgängig durch die Schulleitung beantragt und vom zuständigen Inspektorat bewilligt werden. 
Wählen Sie diese Antwortoption, wenn Sie explizit als Klassenhilfe angestellt wurden.
Hinweis:</t>
    </r>
    <r>
      <rPr>
        <sz val="11"/>
        <rFont val="Arial"/>
        <family val="2"/>
        <scheme val="minor"/>
      </rPr>
      <t xml:space="preserve"> Eine Klassenhilfe-Lektion entspricht 60 Min. Deshalb geben Sie im Feld "Anzahl Lektionen" die Anzahl der geleisteten Stunden an.</t>
    </r>
  </si>
  <si>
    <t>Dateiname Ablage</t>
  </si>
  <si>
    <t>Neuer Dateiname:</t>
  </si>
  <si>
    <t>Anforderungs-erfüllung</t>
  </si>
  <si>
    <t>Besondere Massnahmen (alle Schulstufen): Einschul., Integrative Förder., Psychomotorik, Logopädie, Klasse bes. Förd.)</t>
  </si>
  <si>
    <t xml:space="preserve">Basisstufe </t>
  </si>
  <si>
    <t>Cycle élémentaire</t>
  </si>
  <si>
    <t xml:space="preserve">Kindergarten </t>
  </si>
  <si>
    <t>Primarstufe</t>
  </si>
  <si>
    <t>Sekundarstufe I</t>
  </si>
  <si>
    <t>Sekundarstufe</t>
  </si>
  <si>
    <t>Realstufe</t>
  </si>
  <si>
    <t>Spez. Sekundarstufe</t>
  </si>
  <si>
    <t>Fachmittelschulen</t>
  </si>
  <si>
    <t>Berufliche Grundbildung MS (z. B. Wirtschaftsmittelschule)</t>
  </si>
  <si>
    <t>Spezielle Hochschulvorbereitung (Besondere Begabung, Passerelle, Erwachsenenmatur)</t>
  </si>
  <si>
    <t>Vorbereitung auf die Grundbildung (Vorlehre, BVS)</t>
  </si>
  <si>
    <t>Berufliche Grundbildung (Pflichtunt., Vollzeitausbild., Werkstattunt., Freifächer, Stützkurse, BM1/2, ÜK)</t>
  </si>
  <si>
    <t>Höhere Berufsbildung  (HF Vollzeit/Teilzeit, Vorbereitende Kurse, Nachdiplomstudium)</t>
  </si>
  <si>
    <t>Berufsorientierte Weiterbildung (geförderte/nicht geförderte Angebote)</t>
  </si>
  <si>
    <t>Anforderungserfüllung</t>
  </si>
  <si>
    <t>Personal-Nr
Auszahlungs-empfänger/in</t>
  </si>
  <si>
    <t>Schulstandort ausgefüllt</t>
  </si>
  <si>
    <t>Im Fach des Diploms</t>
  </si>
  <si>
    <t>Nicht dem Diplom entsprechend</t>
  </si>
  <si>
    <t>Volldiplom</t>
  </si>
  <si>
    <t>Keine Lehrbefähigung</t>
  </si>
  <si>
    <r>
      <t xml:space="preserve">Wählen Sie diese Antwortoption, wenn Sie Lektionen für eine andere, abwesende Lehrperson übernehmen.
</t>
    </r>
    <r>
      <rPr>
        <sz val="11"/>
        <rFont val="Arial"/>
        <family val="2"/>
        <scheme val="minor"/>
      </rPr>
      <t xml:space="preserve">
Hinweis zur Spalte "Anforderungserfüllung", falls Sie ein Fachdiplom/Fachpatent besitzen: Wenn Sie am gleichen Tag unterschiedliche Fächer mit und ohne Fachdiplom unterrichtet haben, geben Sie diese Lektionen in separaten Zeilen an.</t>
    </r>
  </si>
  <si>
    <r>
      <t>Zu dieser Kategorie gehören sämtliche Einzellektionen, die in keine andere Kateogire gehören wie z. B:
Bewilligungspflichte Zusatzlektionen (Volksschulen): 
Diese werden im Rahmen von Unterstützungsmassnahmen geleistet und müssen vorgängig durch die Schulleitung beantragt und vom zuständigen Inspektorat bewilligt werden. Zu dieser Kategorie gehören alle Unterstützungsmassnahmen, die nicht explizit als Klassenhilfe beantragt wurden, sondern z. B. SOS-Lektionen in akuten Situationen oder Förderunterricht darstellen.
Andere Lektionen:
Dazu gehören beispielsweise Lektionen zur kurzfristigen Überbrückung einer unbesetzten Stelle, Schwimmunterricht, Schnupperkurs Latein etc. (nicht abschliessende Aufzählung). 
Lehrpersonen ergänzen den genauen Grund im hellblauen Feld "</t>
    </r>
    <r>
      <rPr>
        <u/>
        <sz val="11"/>
        <color theme="1"/>
        <rFont val="Arial"/>
        <family val="2"/>
        <scheme val="minor"/>
      </rPr>
      <t>Bemerkungen</t>
    </r>
    <r>
      <rPr>
        <sz val="11"/>
        <color theme="1"/>
        <rFont val="Arial"/>
        <family val="2"/>
        <scheme val="minor"/>
      </rPr>
      <t>". Schulleitungen/Anstellungsbehörden präzisieren ggf. den genauen Grund und ergänzen eine allfällige Referenz-Nummer für bewilligte Lektionen im gelben Feld "</t>
    </r>
    <r>
      <rPr>
        <u/>
        <sz val="11"/>
        <color theme="1"/>
        <rFont val="Arial"/>
        <family val="2"/>
        <scheme val="minor"/>
      </rPr>
      <t>Bemerkungen</t>
    </r>
    <r>
      <rPr>
        <sz val="11"/>
        <color theme="1"/>
        <rFont val="Arial"/>
        <family val="2"/>
        <scheme val="minor"/>
      </rPr>
      <t xml:space="preserve">". 
</t>
    </r>
    <r>
      <rPr>
        <sz val="11"/>
        <rFont val="Arial"/>
        <family val="2"/>
        <scheme val="minor"/>
      </rPr>
      <t>Hinweis zur Spalte "Anforderungserfüllung", falls Sie ein Fachdiplom/Fachpatent besitzen: Wenn Sie am gleichen Tag unterschiedliche Fächer mit und ohne Fachdiplom unterrichtet haben, geben Sie diese Lektionen in separaten Zeilen an.</t>
    </r>
  </si>
  <si>
    <r>
      <rPr>
        <b/>
        <sz val="11"/>
        <rFont val="Arial"/>
        <family val="2"/>
        <scheme val="minor"/>
      </rPr>
      <t xml:space="preserve">
Generelle Information</t>
    </r>
    <r>
      <rPr>
        <sz val="11"/>
        <rFont val="Arial"/>
        <family val="2"/>
        <scheme val="minor"/>
      </rPr>
      <t xml:space="preserve">
Das Formular hat insgesamt drei Registerkarten (Anleitung, Einzellektionen-Meldung und Personaldaten), die von Lehrpersonen und Schulleitungen/Anstellungsbehörden genutzt werden können. Sie können die einzelnen Registerkarten via Navigation oben rechts im Formular mit einem Klick ansteuern.
Die Registerkarte "SAP-Import" ist nur für BKD-Angestellte vorgesehen.
</t>
    </r>
    <r>
      <rPr>
        <b/>
        <sz val="11"/>
        <rFont val="Arial"/>
        <family val="2"/>
        <scheme val="minor"/>
      </rPr>
      <t>Ansicht</t>
    </r>
    <r>
      <rPr>
        <sz val="11"/>
        <rFont val="Arial"/>
        <family val="2"/>
        <scheme val="minor"/>
      </rPr>
      <t xml:space="preserve">
Vergrössern oder verkleinern Sie die Formular-Ansicht in der Status-Leiste am unteren rechten Bildschirmrand mit dem Zoom-Regler. Schieben Sie ihn zur gewünschten prozentualen Zoomeinstellung. Klicken Sie auf - oder +, um die Ansicht schrittweise zu zoomen. Die Änderung des Zooms kann dabei helfen, fehlerhafte Darstellungen zu beheben.</t>
    </r>
  </si>
  <si>
    <t>Meldung von Einzellektionen und weiteren Entschädigungen</t>
  </si>
  <si>
    <t>Eine neue Version dieses Formulars ist verfügbar. 
Bitte verwenden Sie das neue Formular auf unserer Wissensplattform: www.be.ch/wpgl-einzellektionen</t>
  </si>
  <si>
    <t>E-Mail-Adresse</t>
  </si>
  <si>
    <t>Von Anstellungsbehörde/Schulleitung auszufüllen und via Upload-Formular hochladen</t>
  </si>
  <si>
    <t>Von Lehrperson auszufüllen und elektronisch an Schulleitung/Anstellungsbehörde übermitteln (z. B. via Schul-E-Mail)</t>
  </si>
  <si>
    <t>Sind Sie neu im Schuldienst oder haben sich Ihre Personaldaten geändert (z. B. neue Wohnadresse)?</t>
  </si>
  <si>
    <r>
      <t xml:space="preserve">Diese Registerkarte </t>
    </r>
    <r>
      <rPr>
        <b/>
        <u/>
        <sz val="9"/>
        <color theme="0"/>
        <rFont val="Arial"/>
        <family val="2"/>
        <scheme val="minor"/>
      </rPr>
      <t>nur</t>
    </r>
    <r>
      <rPr>
        <b/>
        <sz val="9"/>
        <color theme="0"/>
        <rFont val="Arial"/>
        <family val="2"/>
        <scheme val="minor"/>
      </rPr>
      <t xml:space="preserve"> ausfüllen, wenn Sie neu im Schuldienst sind oder sich Ihre Angaben seit der letzten Auszahlung geändert haben:
A) Sie sind neu im Schuldienst: Bitte vollständig ausfüllen
B) Sie sind bereits im Schuldienst, aber einzelne Angaben haben sich geändert: Nur geänderte Angaben aktualisieren (z. B. neue Wohnadresse)</t>
    </r>
  </si>
  <si>
    <t>Von Lehrperson oder Schulleitung auszufüllen</t>
  </si>
  <si>
    <t>Tagesschule</t>
  </si>
  <si>
    <t>STID4</t>
  </si>
  <si>
    <t>ABG_4</t>
  </si>
  <si>
    <t>Gymnasiale Matur: Gymnasium 1</t>
  </si>
  <si>
    <t>Gymnasiale Matur: Gymnasium 2-4</t>
  </si>
  <si>
    <t>Primarstufe (Tagesschule)</t>
  </si>
  <si>
    <t>-</t>
  </si>
  <si>
    <t>Abwesenheitsgrund der abwesenden Lehrperson</t>
  </si>
  <si>
    <r>
      <t xml:space="preserve">
2. Die Schulleitung/Anstellungsbehörde überprüft die ausgefüllten Angaben und korrigiert sie gegebenenfalls in Rücksprache mit der Lehrperson. Anschliessend füllt die Schulleitung/Anstellungsbehörde die gelben Felder aus.
</t>
    </r>
    <r>
      <rPr>
        <u/>
        <sz val="11"/>
        <rFont val="Arial"/>
        <family val="2"/>
        <scheme val="minor"/>
      </rPr>
      <t>Abschnitt 4:</t>
    </r>
    <r>
      <rPr>
        <sz val="11"/>
        <rFont val="Arial"/>
        <family val="2"/>
        <scheme val="minor"/>
      </rPr>
      <t xml:space="preserve">
Eine Unterschrift wird nicht mehr benötigt, allerdings muss im Kästchen "X" zur Bestätigung ausgewählt werden.
</t>
    </r>
    <r>
      <rPr>
        <b/>
        <sz val="11"/>
        <color rgb="FFC00000"/>
        <rFont val="Arial"/>
        <family val="2"/>
        <scheme val="minor"/>
      </rPr>
      <t xml:space="preserve">
</t>
    </r>
    <r>
      <rPr>
        <sz val="11"/>
        <rFont val="Arial"/>
        <family val="2"/>
        <scheme val="minor"/>
      </rPr>
      <t xml:space="preserve">Die vollständig ausgefüllte Excel-Datei laden Sie (Schulleitung/Anstellungsbehörde) im Originalformat (.xslx) im Online-Formular hoch: www.be.ch/bkd-upload. </t>
    </r>
  </si>
  <si>
    <t>Öffentlich</t>
  </si>
  <si>
    <t>Von Schulleitung/Anstellungsbehörde auszufüllen</t>
  </si>
  <si>
    <t>Nachfolgender Abschnitt 5: Das Formular ist nur dann vollständig ausgefüllt, wenn der Status der ersten vier Zeilen grün bzw. "Ja" ist. Unvollständige Formulare werden von der BKD abgelehnt.</t>
  </si>
  <si>
    <t>1.0.4 (Desktop)</t>
  </si>
  <si>
    <t>KW 33</t>
  </si>
  <si>
    <t>KW 34</t>
  </si>
  <si>
    <t>KW 35</t>
  </si>
  <si>
    <t>Tandem</t>
  </si>
  <si>
    <t>Hochfeld 2</t>
  </si>
  <si>
    <t>Lukas</t>
  </si>
  <si>
    <t>Beer</t>
  </si>
  <si>
    <t>031 321 25 78</t>
  </si>
  <si>
    <t>lukas.beer@bern.ch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</si>
</sst>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 &quot;€&quot;_-;\-* #,##0\ &quot;€&quot;_-;_-* &quot;-&quot;\ &quot;€&quot;_-;_-@_-"/>
    <numFmt numFmtId="165" formatCode="_-* #,##0.00\ _€_-;\-* #,##0.00\ _€_-;_-* &quot;-&quot;??\ _€_-;_-@_-"/>
    <numFmt numFmtId="166" formatCode="_-* #,##0.00;\-* #,##0.00;_-* &quot;-&quot;??;_-@_-"/>
    <numFmt numFmtId="167" formatCode="&quot;CHF&quot;* #,##0.00"/>
    <numFmt numFmtId="168" formatCode="00000000"/>
    <numFmt numFmtId="169" formatCode="000000"/>
    <numFmt numFmtId="170" formatCode="ddd/\ dd/mm/yyyy"/>
    <numFmt numFmtId="171" formatCode="yyyy\-mm\-dd;@"/>
  </numFmts>
  <fonts count="63" x14ac:knownFonts="1">
    <font>
      <sz val="11"/>
      <color theme="1"/>
      <name val="Arial"/>
      <family val="2"/>
      <scheme val="minor"/>
    </font>
    <font>
      <sz val="11"/>
      <color theme="1"/>
      <name val="Arial"/>
      <family val="2"/>
    </font>
    <font>
      <sz val="10.5"/>
      <color theme="1"/>
      <name val="Arial"/>
      <family val="2"/>
    </font>
    <font>
      <sz val="18"/>
      <color theme="3"/>
      <name val="Arial"/>
      <family val="2"/>
      <scheme val="major"/>
    </font>
    <font>
      <sz val="10.5"/>
      <color theme="1"/>
      <name val="Arial"/>
      <family val="2"/>
      <scheme val="minor"/>
    </font>
    <font>
      <b/>
      <sz val="10.5"/>
      <color rgb="FF3F3F3F"/>
      <name val="Arial"/>
      <family val="2"/>
      <scheme val="major"/>
    </font>
    <font>
      <i/>
      <sz val="10.5"/>
      <color rgb="FF7F7F7F"/>
      <name val="Arial"/>
      <family val="2"/>
      <scheme val="minor"/>
    </font>
    <font>
      <sz val="10.5"/>
      <color rgb="FFFA7D00"/>
      <name val="Arial"/>
      <family val="2"/>
      <scheme val="minor"/>
    </font>
    <font>
      <sz val="10.5"/>
      <color rgb="FFFF0000"/>
      <name val="Arial"/>
      <family val="2"/>
      <scheme val="minor"/>
    </font>
    <font>
      <b/>
      <sz val="10.5"/>
      <color theme="0"/>
      <name val="Arial"/>
      <family val="2"/>
      <scheme val="minor"/>
    </font>
    <font>
      <b/>
      <sz val="10.5"/>
      <color theme="1"/>
      <name val="Arial"/>
      <family val="2"/>
      <scheme val="minor"/>
    </font>
    <font>
      <b/>
      <sz val="15"/>
      <color theme="1"/>
      <name val="Arial"/>
      <family val="2"/>
      <scheme val="major"/>
    </font>
    <font>
      <b/>
      <sz val="13"/>
      <name val="Arial"/>
      <family val="2"/>
      <scheme val="major"/>
    </font>
    <font>
      <b/>
      <sz val="11"/>
      <name val="Arial"/>
      <family val="3"/>
      <scheme val="major"/>
    </font>
    <font>
      <sz val="10.5"/>
      <color theme="0"/>
      <name val="Arial"/>
      <family val="2"/>
      <scheme val="minor"/>
    </font>
    <font>
      <u/>
      <sz val="10.5"/>
      <color theme="1"/>
      <name val="Arial"/>
      <family val="2"/>
      <scheme val="minor"/>
    </font>
    <font>
      <sz val="10.5"/>
      <color theme="6" tint="-0.24994659260841701"/>
      <name val="Arial"/>
      <family val="2"/>
      <scheme val="minor"/>
    </font>
    <font>
      <sz val="10.5"/>
      <color theme="8"/>
      <name val="Arial"/>
      <family val="2"/>
      <scheme val="minor"/>
    </font>
    <font>
      <sz val="10.5"/>
      <color theme="9"/>
      <name val="Arial"/>
      <family val="2"/>
      <scheme val="minor"/>
    </font>
    <font>
      <b/>
      <sz val="10.5"/>
      <color theme="8"/>
      <name val="Arial"/>
      <family val="2"/>
      <scheme val="major"/>
    </font>
    <font>
      <b/>
      <sz val="11"/>
      <color theme="1"/>
      <name val="Arial"/>
      <family val="2"/>
      <scheme val="minor"/>
    </font>
    <font>
      <b/>
      <sz val="10"/>
      <color theme="1"/>
      <name val="Arial"/>
      <family val="2"/>
      <scheme val="minor"/>
    </font>
    <font>
      <sz val="10"/>
      <color theme="1"/>
      <name val="Arial"/>
      <family val="2"/>
      <scheme val="minor"/>
    </font>
    <font>
      <b/>
      <sz val="11"/>
      <color theme="0"/>
      <name val="Arial"/>
      <family val="2"/>
      <scheme val="minor"/>
    </font>
    <font>
      <b/>
      <sz val="14"/>
      <color theme="0"/>
      <name val="Arial"/>
      <family val="2"/>
      <scheme val="minor"/>
    </font>
    <font>
      <i/>
      <sz val="11"/>
      <color theme="0" tint="-0.34998626667073579"/>
      <name val="Arial"/>
      <family val="2"/>
      <scheme val="minor"/>
    </font>
    <font>
      <sz val="11"/>
      <name val="Arial"/>
      <family val="2"/>
      <scheme val="minor"/>
    </font>
    <font>
      <i/>
      <sz val="10"/>
      <color theme="1"/>
      <name val="Arial"/>
      <family val="2"/>
      <scheme val="minor"/>
    </font>
    <font>
      <b/>
      <sz val="9"/>
      <color theme="0"/>
      <name val="Arial"/>
      <family val="2"/>
      <scheme val="minor"/>
    </font>
    <font>
      <sz val="11"/>
      <color theme="0" tint="-0.499984740745262"/>
      <name val="Arial"/>
      <family val="2"/>
      <scheme val="minor"/>
    </font>
    <font>
      <u/>
      <sz val="10.5"/>
      <color rgb="FF0070C0"/>
      <name val="Arial"/>
      <family val="2"/>
      <scheme val="minor"/>
    </font>
    <font>
      <b/>
      <u/>
      <sz val="11"/>
      <color theme="1"/>
      <name val="Arial"/>
      <family val="2"/>
      <scheme val="minor"/>
    </font>
    <font>
      <sz val="11"/>
      <color theme="1"/>
      <name val="Arial"/>
      <family val="2"/>
      <scheme val="minor"/>
    </font>
    <font>
      <sz val="11"/>
      <color theme="0"/>
      <name val="Arial"/>
      <family val="2"/>
      <scheme val="minor"/>
    </font>
    <font>
      <b/>
      <sz val="11"/>
      <name val="Arial"/>
      <family val="2"/>
      <scheme val="minor"/>
    </font>
    <font>
      <i/>
      <sz val="11"/>
      <color theme="1"/>
      <name val="Arial"/>
      <family val="2"/>
      <scheme val="minor"/>
    </font>
    <font>
      <sz val="22"/>
      <color theme="0" tint="-0.499984740745262"/>
      <name val="Arial"/>
      <family val="2"/>
      <scheme val="minor"/>
    </font>
    <font>
      <b/>
      <sz val="18"/>
      <name val="Arial"/>
      <family val="2"/>
      <scheme val="minor"/>
    </font>
    <font>
      <sz val="11"/>
      <color rgb="FFFF0000"/>
      <name val="Arial"/>
      <family val="2"/>
      <scheme val="minor"/>
    </font>
    <font>
      <u/>
      <sz val="11"/>
      <color theme="10"/>
      <name val="Arial"/>
      <family val="2"/>
    </font>
    <font>
      <i/>
      <sz val="10"/>
      <name val="Arial"/>
      <family val="2"/>
      <scheme val="minor"/>
    </font>
    <font>
      <b/>
      <i/>
      <sz val="11"/>
      <color theme="1"/>
      <name val="Arial"/>
      <family val="2"/>
      <scheme val="minor"/>
    </font>
    <font>
      <u/>
      <sz val="11"/>
      <color theme="1"/>
      <name val="Arial"/>
      <family val="2"/>
      <scheme val="minor"/>
    </font>
    <font>
      <b/>
      <sz val="11"/>
      <color theme="9" tint="-0.249977111117893"/>
      <name val="Arial"/>
      <family val="2"/>
      <scheme val="minor"/>
    </font>
    <font>
      <sz val="8.5"/>
      <color rgb="FF000000"/>
      <name val="Arial"/>
      <family val="2"/>
    </font>
    <font>
      <b/>
      <sz val="11"/>
      <color theme="0" tint="-0.499984740745262"/>
      <name val="Arial"/>
      <family val="2"/>
      <scheme val="minor"/>
    </font>
    <font>
      <b/>
      <sz val="11"/>
      <color theme="7" tint="-0.499984740745262"/>
      <name val="Arial"/>
      <family val="2"/>
      <scheme val="minor"/>
    </font>
    <font>
      <b/>
      <sz val="11"/>
      <color rgb="FF0070C0"/>
      <name val="Arial"/>
      <family val="2"/>
      <scheme val="minor"/>
    </font>
    <font>
      <u/>
      <sz val="10.5"/>
      <color theme="0" tint="-0.499984740745262"/>
      <name val="Arial"/>
      <family val="2"/>
      <scheme val="minor"/>
    </font>
    <font>
      <b/>
      <u/>
      <sz val="9"/>
      <color theme="0"/>
      <name val="Arial"/>
      <family val="2"/>
      <scheme val="minor"/>
    </font>
    <font>
      <strike/>
      <sz val="11"/>
      <color rgb="FFFF0000"/>
      <name val="Arial"/>
      <family val="2"/>
      <scheme val="minor"/>
    </font>
    <font>
      <b/>
      <u/>
      <sz val="11"/>
      <name val="Arial"/>
      <family val="2"/>
      <scheme val="minor"/>
    </font>
    <font>
      <b/>
      <sz val="14"/>
      <color theme="9" tint="0.59999389629810485"/>
      <name val="Arial"/>
      <family val="2"/>
      <scheme val="minor"/>
    </font>
    <font>
      <u/>
      <sz val="11"/>
      <name val="Arial"/>
      <family val="2"/>
      <scheme val="minor"/>
    </font>
    <font>
      <i/>
      <sz val="11"/>
      <name val="Arial"/>
      <family val="2"/>
      <scheme val="minor"/>
    </font>
    <font>
      <b/>
      <sz val="11"/>
      <color rgb="FFC00000"/>
      <name val="Arial"/>
      <family val="2"/>
      <scheme val="minor"/>
    </font>
    <font>
      <sz val="12"/>
      <color theme="0" tint="-0.499984740745262"/>
      <name val="Arial"/>
      <family val="2"/>
      <scheme val="minor"/>
    </font>
    <font>
      <sz val="16"/>
      <color theme="0" tint="-0.499984740745262"/>
      <name val="Symbol"/>
      <family val="1"/>
      <charset val="2"/>
    </font>
    <font>
      <sz val="11"/>
      <color theme="1" tint="0.499984740745262"/>
      <name val="Arial"/>
      <family val="2"/>
      <scheme val="minor"/>
    </font>
    <font>
      <strike/>
      <sz val="11"/>
      <color theme="0"/>
      <name val="Arial"/>
      <family val="2"/>
      <scheme val="minor"/>
    </font>
    <font>
      <sz val="11"/>
      <color theme="9"/>
      <name val="Arial"/>
      <family val="2"/>
      <scheme val="minor"/>
    </font>
    <font>
      <b/>
      <sz val="12"/>
      <color theme="0" tint="-0.499984740745262"/>
      <name val="Arial"/>
      <family val="2"/>
      <scheme val="minor"/>
    </font>
    <font>
      <b/>
      <sz val="16"/>
      <color theme="0" tint="-0.499984740745262"/>
      <name val="Symbol"/>
      <family val="1"/>
      <charset val="2"/>
    </font>
  </fonts>
  <fills count="45">
    <fill>
      <patternFill patternType="none"/>
    </fill>
    <fill>
      <patternFill patternType="gray125"/>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6" tint="0.39994506668294322"/>
        <bgColor indexed="64"/>
      </patternFill>
    </fill>
    <fill>
      <patternFill patternType="solid">
        <fgColor theme="7"/>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theme="1"/>
        <bgColor indexed="64"/>
      </patternFill>
    </fill>
    <fill>
      <patternFill patternType="solid">
        <fgColor rgb="FFFFFFE5"/>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3" tint="-0.249977111117893"/>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EB"/>
        <bgColor indexed="64"/>
      </patternFill>
    </fill>
    <fill>
      <gradientFill>
        <stop position="0">
          <color theme="5" tint="0.80001220740379042"/>
        </stop>
        <stop position="1">
          <color rgb="FFFFFFEB"/>
        </stop>
      </gradientFill>
    </fill>
  </fills>
  <borders count="84">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1"/>
      </top>
      <bottom style="double">
        <color theme="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top/>
      <bottom style="thin">
        <color indexed="64"/>
      </bottom>
      <diagonal/>
    </border>
    <border>
      <left/>
      <right/>
      <top/>
      <bottom style="medium">
        <color indexed="64"/>
      </bottom>
      <diagonal/>
    </border>
    <border>
      <left/>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medium">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right/>
      <top/>
      <bottom style="thin">
        <color theme="0"/>
      </bottom>
      <diagonal/>
    </border>
    <border>
      <left/>
      <right/>
      <top style="thin">
        <color theme="0"/>
      </top>
      <bottom/>
      <diagonal/>
    </border>
    <border>
      <left style="medium">
        <color indexed="64"/>
      </left>
      <right/>
      <top style="thin">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bottom style="medium">
        <color rgb="FFDFE3E5"/>
      </bottom>
      <diagonal/>
    </border>
    <border>
      <left style="thin">
        <color indexed="64"/>
      </left>
      <right style="thin">
        <color indexed="64"/>
      </right>
      <top/>
      <bottom/>
      <diagonal/>
    </border>
    <border>
      <left/>
      <right/>
      <top/>
      <bottom style="medium">
        <color rgb="FF0070C0"/>
      </bottom>
      <diagonal/>
    </border>
    <border>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right style="medium">
        <color theme="1"/>
      </right>
      <top/>
      <bottom style="medium">
        <color rgb="FF0070C0"/>
      </bottom>
      <diagonal/>
    </border>
    <border>
      <left style="medium">
        <color theme="1"/>
      </left>
      <right/>
      <top style="thin">
        <color theme="0"/>
      </top>
      <bottom/>
      <diagonal/>
    </border>
    <border>
      <left/>
      <right style="medium">
        <color theme="1"/>
      </right>
      <top style="thin">
        <color theme="0"/>
      </top>
      <bottom/>
      <diagonal/>
    </border>
    <border>
      <left style="medium">
        <color theme="1"/>
      </left>
      <right style="thin">
        <color indexed="64"/>
      </right>
      <top style="thin">
        <color indexed="64"/>
      </top>
      <bottom style="thin">
        <color indexed="64"/>
      </bottom>
      <diagonal/>
    </border>
    <border>
      <left style="medium">
        <color theme="1"/>
      </left>
      <right/>
      <top style="thin">
        <color indexed="64"/>
      </top>
      <bottom style="thin">
        <color indexed="64"/>
      </bottom>
      <diagonal/>
    </border>
    <border>
      <left style="medium">
        <color theme="1"/>
      </left>
      <right/>
      <top style="thin">
        <color indexed="64"/>
      </top>
      <bottom/>
      <diagonal/>
    </border>
    <border>
      <left style="medium">
        <color theme="1"/>
      </left>
      <right/>
      <top/>
      <bottom style="thin">
        <color indexed="64"/>
      </bottom>
      <diagonal/>
    </border>
    <border>
      <left style="medium">
        <color theme="1"/>
      </left>
      <right/>
      <top/>
      <bottom style="thin">
        <color theme="0"/>
      </bottom>
      <diagonal/>
    </border>
    <border>
      <left/>
      <right style="medium">
        <color theme="1"/>
      </right>
      <top/>
      <bottom style="thin">
        <color theme="0"/>
      </bottom>
      <diagonal/>
    </border>
    <border>
      <left style="medium">
        <color indexed="64"/>
      </left>
      <right/>
      <top style="medium">
        <color indexed="64"/>
      </top>
      <bottom style="thin">
        <color theme="0"/>
      </bottom>
      <diagonal/>
    </border>
    <border>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style="thin">
        <color theme="0"/>
      </top>
      <bottom style="thin">
        <color indexed="64"/>
      </bottom>
      <diagonal/>
    </border>
    <border>
      <left/>
      <right/>
      <top style="thin">
        <color theme="0"/>
      </top>
      <bottom style="thin">
        <color indexed="64"/>
      </bottom>
      <diagonal/>
    </border>
    <border>
      <left/>
      <right style="medium">
        <color indexed="64"/>
      </right>
      <top style="thin">
        <color theme="0"/>
      </top>
      <bottom style="thin">
        <color indexed="64"/>
      </bottom>
      <diagonal/>
    </border>
    <border>
      <left style="thin">
        <color theme="0" tint="-0.14999847407452621"/>
      </left>
      <right style="thin">
        <color theme="0" tint="-0.14999847407452621"/>
      </right>
      <top style="thin">
        <color theme="0" tint="-0.14999847407452621"/>
      </top>
      <bottom style="thin">
        <color indexed="64"/>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indexed="64"/>
      </left>
      <right/>
      <top/>
      <bottom style="medium">
        <color indexed="64"/>
      </bottom>
      <diagonal/>
    </border>
    <border>
      <left/>
      <right style="thin">
        <color indexed="64"/>
      </right>
      <top/>
      <bottom style="medium">
        <color indexed="64"/>
      </bottom>
      <diagonal/>
    </border>
  </borders>
  <cellStyleXfs count="50">
    <xf numFmtId="0" fontId="0" fillId="0" borderId="0"/>
    <xf numFmtId="165" fontId="2" fillId="0" borderId="0" applyFont="0" applyFill="0" applyBorder="0" applyAlignment="0" applyProtection="0"/>
    <xf numFmtId="166" fontId="4" fillId="0" borderId="0" applyFill="0" applyBorder="0" applyAlignment="0" applyProtection="0"/>
    <xf numFmtId="167" fontId="4" fillId="0" borderId="0" applyFill="0" applyBorder="0" applyAlignment="0" applyProtection="0"/>
    <xf numFmtId="164" fontId="2" fillId="0" borderId="0" applyFont="0" applyFill="0" applyBorder="0" applyAlignment="0" applyProtection="0"/>
    <xf numFmtId="0" fontId="3"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Alignment="0" applyProtection="0"/>
    <xf numFmtId="0" fontId="13" fillId="0" borderId="0" applyNumberFormat="0" applyFill="0" applyAlignment="0" applyProtection="0"/>
    <xf numFmtId="0" fontId="13" fillId="0" borderId="0" applyNumberFormat="0" applyFill="0" applyAlignment="0" applyProtection="0"/>
    <xf numFmtId="0" fontId="16" fillId="29" borderId="0" applyNumberFormat="0" applyBorder="0" applyAlignment="0" applyProtection="0"/>
    <xf numFmtId="0" fontId="18" fillId="31" borderId="0" applyNumberFormat="0" applyBorder="0" applyAlignment="0" applyProtection="0"/>
    <xf numFmtId="0" fontId="17" fillId="30" borderId="0" applyNumberFormat="0" applyBorder="0" applyAlignment="0" applyProtection="0"/>
    <xf numFmtId="0" fontId="4" fillId="32" borderId="1" applyNumberFormat="0" applyAlignment="0" applyProtection="0"/>
    <xf numFmtId="0" fontId="5" fillId="2" borderId="2" applyNumberFormat="0" applyAlignment="0" applyProtection="0"/>
    <xf numFmtId="0" fontId="19" fillId="2" borderId="1" applyNumberFormat="0" applyAlignment="0" applyProtection="0"/>
    <xf numFmtId="0" fontId="7" fillId="0" borderId="3" applyNumberFormat="0" applyFill="0" applyAlignment="0" applyProtection="0"/>
    <xf numFmtId="0" fontId="9" fillId="3" borderId="4" applyNumberFormat="0" applyAlignment="0" applyProtection="0"/>
    <xf numFmtId="0" fontId="8" fillId="0" borderId="0" applyNumberFormat="0" applyFill="0" applyBorder="0" applyAlignment="0" applyProtection="0"/>
    <xf numFmtId="0" fontId="4" fillId="28" borderId="5" applyNumberFormat="0" applyAlignment="0" applyProtection="0"/>
    <xf numFmtId="0" fontId="6" fillId="0" borderId="0" applyNumberFormat="0" applyFill="0" applyBorder="0" applyAlignment="0" applyProtection="0"/>
    <xf numFmtId="0" fontId="10" fillId="0" borderId="6" applyNumberFormat="0" applyFill="0" applyAlignment="0" applyProtection="0"/>
    <xf numFmtId="0" fontId="15" fillId="0" borderId="0" applyNumberFormat="0" applyFill="0" applyBorder="0" applyAlignment="0" applyProtection="0"/>
    <xf numFmtId="0" fontId="1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14" fillId="11" borderId="0" applyNumberFormat="0" applyBorder="0" applyAlignment="0" applyProtection="0"/>
    <xf numFmtId="0" fontId="1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14" fillId="27" borderId="0" applyNumberFormat="0" applyBorder="0" applyAlignment="0" applyProtection="0"/>
    <xf numFmtId="4" fontId="4" fillId="0" borderId="0" applyFont="0" applyFill="0" applyBorder="0" applyProtection="0"/>
    <xf numFmtId="0" fontId="1" fillId="0" borderId="0"/>
    <xf numFmtId="0" fontId="39" fillId="0" borderId="0" applyNumberFormat="0" applyFill="0" applyBorder="0" applyAlignment="0" applyProtection="0"/>
  </cellStyleXfs>
  <cellXfs count="408">
    <xf numFmtId="0" fontId="0" fillId="0" borderId="0" xfId="0"/>
    <xf numFmtId="0" fontId="0" fillId="35" borderId="0" xfId="0" applyFill="1"/>
    <xf numFmtId="0" fontId="0" fillId="0" borderId="0" xfId="0" applyAlignment="1">
      <alignment horizontal="left"/>
    </xf>
    <xf numFmtId="0" fontId="0" fillId="0" borderId="0" xfId="0" applyAlignment="1">
      <alignment horizontal="center"/>
    </xf>
    <xf numFmtId="0" fontId="0" fillId="0" borderId="0" xfId="0" applyAlignment="1">
      <alignment vertical="center"/>
    </xf>
    <xf numFmtId="0" fontId="20" fillId="0" borderId="0" xfId="0" applyFont="1"/>
    <xf numFmtId="0" fontId="0" fillId="0" borderId="7" xfId="0" applyBorder="1"/>
    <xf numFmtId="0" fontId="20" fillId="0" borderId="7" xfId="0" applyFont="1" applyBorder="1"/>
    <xf numFmtId="0" fontId="20" fillId="0" borderId="0" xfId="0" applyFont="1" applyAlignment="1">
      <alignment horizontal="left"/>
    </xf>
    <xf numFmtId="0" fontId="0" fillId="35" borderId="0" xfId="0" applyFill="1" applyAlignment="1">
      <alignment vertical="center"/>
    </xf>
    <xf numFmtId="0" fontId="33" fillId="35" borderId="0" xfId="0" applyFont="1" applyFill="1" applyAlignment="1">
      <alignment vertical="center"/>
    </xf>
    <xf numFmtId="0" fontId="26" fillId="35" borderId="0" xfId="0" applyFont="1" applyFill="1" applyAlignment="1">
      <alignment vertical="center"/>
    </xf>
    <xf numFmtId="0" fontId="0" fillId="35" borderId="17" xfId="0" applyFill="1" applyBorder="1"/>
    <xf numFmtId="0" fontId="25" fillId="35" borderId="17" xfId="0" applyFont="1" applyFill="1" applyBorder="1" applyAlignment="1">
      <alignment horizontal="left" vertical="center" wrapText="1"/>
    </xf>
    <xf numFmtId="0" fontId="25" fillId="35" borderId="0" xfId="0" applyFont="1" applyFill="1" applyAlignment="1">
      <alignment horizontal="left" vertical="center" wrapText="1"/>
    </xf>
    <xf numFmtId="0" fontId="30" fillId="35" borderId="0" xfId="22" quotePrefix="1" applyFont="1" applyFill="1" applyBorder="1" applyAlignment="1" applyProtection="1">
      <alignment horizontal="left" vertical="center" wrapText="1"/>
    </xf>
    <xf numFmtId="0" fontId="0" fillId="35" borderId="17" xfId="0" applyFill="1" applyBorder="1" applyAlignment="1">
      <alignment vertical="center"/>
    </xf>
    <xf numFmtId="0" fontId="0" fillId="35" borderId="17" xfId="0" applyFill="1" applyBorder="1" applyAlignment="1">
      <alignment wrapText="1"/>
    </xf>
    <xf numFmtId="0" fontId="0" fillId="35" borderId="0" xfId="0" applyFill="1" applyAlignment="1">
      <alignment wrapText="1"/>
    </xf>
    <xf numFmtId="0" fontId="35" fillId="35" borderId="0" xfId="0" applyFont="1" applyFill="1" applyAlignment="1">
      <alignment vertical="center"/>
    </xf>
    <xf numFmtId="0" fontId="0" fillId="35" borderId="14" xfId="0" applyFill="1" applyBorder="1"/>
    <xf numFmtId="0" fontId="27" fillId="35" borderId="0" xfId="0" applyFont="1" applyFill="1" applyAlignment="1">
      <alignment horizontal="left" vertical="center"/>
    </xf>
    <xf numFmtId="0" fontId="0" fillId="34" borderId="0" xfId="0" applyFill="1"/>
    <xf numFmtId="0" fontId="20" fillId="35" borderId="7" xfId="0" applyFont="1" applyFill="1" applyBorder="1"/>
    <xf numFmtId="0" fontId="0" fillId="35" borderId="7" xfId="0" applyFill="1" applyBorder="1"/>
    <xf numFmtId="0" fontId="15" fillId="35" borderId="0" xfId="22" applyFill="1" applyBorder="1" applyProtection="1"/>
    <xf numFmtId="0" fontId="26" fillId="35" borderId="0" xfId="0" applyFont="1" applyFill="1"/>
    <xf numFmtId="0" fontId="34" fillId="35" borderId="0" xfId="0" applyFont="1" applyFill="1" applyAlignment="1">
      <alignment horizontal="left" vertical="center"/>
    </xf>
    <xf numFmtId="0" fontId="26" fillId="35" borderId="0" xfId="0" applyFont="1" applyFill="1" applyAlignment="1">
      <alignment horizontal="center" vertical="center"/>
    </xf>
    <xf numFmtId="0" fontId="20" fillId="35" borderId="0" xfId="0" applyFont="1" applyFill="1" applyAlignment="1">
      <alignment vertical="center"/>
    </xf>
    <xf numFmtId="0" fontId="38" fillId="0" borderId="0" xfId="0" applyFont="1"/>
    <xf numFmtId="0" fontId="38" fillId="35" borderId="0" xfId="0" applyFont="1" applyFill="1" applyAlignment="1">
      <alignment vertical="center"/>
    </xf>
    <xf numFmtId="0" fontId="0" fillId="35" borderId="15" xfId="0" applyFill="1" applyBorder="1"/>
    <xf numFmtId="0" fontId="15" fillId="35" borderId="16" xfId="22" quotePrefix="1" applyFill="1" applyBorder="1" applyProtection="1"/>
    <xf numFmtId="0" fontId="21" fillId="35" borderId="15" xfId="0" applyFont="1" applyFill="1" applyBorder="1"/>
    <xf numFmtId="0" fontId="20" fillId="35" borderId="15" xfId="0" applyFont="1" applyFill="1" applyBorder="1"/>
    <xf numFmtId="0" fontId="29" fillId="35" borderId="15" xfId="0" applyFont="1" applyFill="1" applyBorder="1" applyAlignment="1">
      <alignment horizontal="right"/>
    </xf>
    <xf numFmtId="14" fontId="29" fillId="35" borderId="15" xfId="0" applyNumberFormat="1" applyFont="1" applyFill="1" applyBorder="1"/>
    <xf numFmtId="0" fontId="21" fillId="35" borderId="0" xfId="0" applyFont="1" applyFill="1"/>
    <xf numFmtId="0" fontId="20" fillId="35" borderId="0" xfId="0" applyFont="1" applyFill="1"/>
    <xf numFmtId="0" fontId="22" fillId="35" borderId="0" xfId="0" applyFont="1" applyFill="1"/>
    <xf numFmtId="0" fontId="33" fillId="0" borderId="0" xfId="0" applyFont="1"/>
    <xf numFmtId="0" fontId="15" fillId="0" borderId="17" xfId="22" applyBorder="1" applyAlignment="1">
      <alignment vertical="center"/>
    </xf>
    <xf numFmtId="0" fontId="41" fillId="35" borderId="0" xfId="0" applyFont="1" applyFill="1" applyAlignment="1">
      <alignment vertical="center"/>
    </xf>
    <xf numFmtId="0" fontId="41" fillId="35" borderId="0" xfId="0" applyFont="1" applyFill="1"/>
    <xf numFmtId="0" fontId="0" fillId="38" borderId="36" xfId="0" applyFill="1" applyBorder="1"/>
    <xf numFmtId="0" fontId="20" fillId="35" borderId="8" xfId="0" applyFont="1" applyFill="1" applyBorder="1"/>
    <xf numFmtId="0" fontId="0" fillId="35" borderId="8" xfId="0" applyFill="1" applyBorder="1"/>
    <xf numFmtId="0" fontId="26" fillId="0" borderId="0" xfId="0" applyFont="1"/>
    <xf numFmtId="0" fontId="44" fillId="0" borderId="37" xfId="0" applyFont="1" applyBorder="1" applyAlignment="1">
      <alignment vertical="center" wrapText="1"/>
    </xf>
    <xf numFmtId="0" fontId="43" fillId="35" borderId="0" xfId="0" applyFont="1" applyFill="1" applyAlignment="1">
      <alignment vertical="center" wrapText="1"/>
    </xf>
    <xf numFmtId="0" fontId="0" fillId="0" borderId="38" xfId="0" applyBorder="1"/>
    <xf numFmtId="0" fontId="37" fillId="35" borderId="0" xfId="0" applyFont="1" applyFill="1" applyAlignment="1">
      <alignment vertical="center" textRotation="90"/>
    </xf>
    <xf numFmtId="0" fontId="35" fillId="35" borderId="18" xfId="0" applyFont="1" applyFill="1" applyBorder="1" applyAlignment="1">
      <alignment vertical="center"/>
    </xf>
    <xf numFmtId="0" fontId="35" fillId="35" borderId="13" xfId="0" applyFont="1" applyFill="1" applyBorder="1" applyAlignment="1">
      <alignment vertical="center"/>
    </xf>
    <xf numFmtId="0" fontId="36" fillId="35" borderId="13" xfId="0" applyFont="1" applyFill="1" applyBorder="1"/>
    <xf numFmtId="0" fontId="0" fillId="35" borderId="13" xfId="0" applyFill="1" applyBorder="1"/>
    <xf numFmtId="0" fontId="26" fillId="35" borderId="13" xfId="0" applyFont="1" applyFill="1" applyBorder="1"/>
    <xf numFmtId="0" fontId="29" fillId="35" borderId="0" xfId="0" applyFont="1" applyFill="1" applyAlignment="1">
      <alignment vertical="center"/>
    </xf>
    <xf numFmtId="0" fontId="15" fillId="35" borderId="0" xfId="22" applyFill="1" applyBorder="1" applyAlignment="1" applyProtection="1">
      <alignment vertical="center"/>
    </xf>
    <xf numFmtId="2" fontId="0" fillId="0" borderId="0" xfId="0" applyNumberFormat="1" applyAlignment="1">
      <alignment horizontal="left"/>
    </xf>
    <xf numFmtId="0" fontId="20" fillId="0" borderId="12" xfId="0" applyFont="1" applyBorder="1"/>
    <xf numFmtId="0" fontId="20" fillId="0" borderId="11" xfId="0" applyFont="1" applyBorder="1"/>
    <xf numFmtId="0" fontId="20" fillId="0" borderId="22" xfId="0" applyFont="1" applyBorder="1"/>
    <xf numFmtId="0" fontId="0" fillId="0" borderId="26" xfId="0" applyBorder="1"/>
    <xf numFmtId="0" fontId="26" fillId="35" borderId="15" xfId="0" applyFont="1" applyFill="1" applyBorder="1"/>
    <xf numFmtId="0" fontId="26" fillId="35" borderId="31" xfId="0" applyFont="1" applyFill="1" applyBorder="1"/>
    <xf numFmtId="0" fontId="26" fillId="35" borderId="32" xfId="0" applyFont="1" applyFill="1" applyBorder="1"/>
    <xf numFmtId="0" fontId="26" fillId="35" borderId="34" xfId="0" applyFont="1" applyFill="1" applyBorder="1"/>
    <xf numFmtId="0" fontId="27" fillId="35" borderId="17" xfId="0" applyFont="1" applyFill="1" applyBorder="1" applyAlignment="1">
      <alignment horizontal="left" vertical="center"/>
    </xf>
    <xf numFmtId="0" fontId="27" fillId="35" borderId="32" xfId="0" applyFont="1" applyFill="1" applyBorder="1" applyAlignment="1">
      <alignment horizontal="left" vertical="center"/>
    </xf>
    <xf numFmtId="0" fontId="0" fillId="35" borderId="21" xfId="0" applyFill="1" applyBorder="1"/>
    <xf numFmtId="0" fontId="26" fillId="35" borderId="14" xfId="0" applyFont="1" applyFill="1" applyBorder="1"/>
    <xf numFmtId="0" fontId="26" fillId="35" borderId="33" xfId="0" applyFont="1" applyFill="1" applyBorder="1"/>
    <xf numFmtId="0" fontId="34" fillId="37" borderId="7" xfId="0" applyFont="1" applyFill="1" applyBorder="1" applyAlignment="1" applyProtection="1">
      <alignment horizontal="center" vertical="center"/>
      <protection locked="0"/>
    </xf>
    <xf numFmtId="0" fontId="34" fillId="33" borderId="7" xfId="0" applyFont="1" applyFill="1" applyBorder="1" applyAlignment="1" applyProtection="1">
      <alignment horizontal="center" vertical="center"/>
      <protection locked="0"/>
    </xf>
    <xf numFmtId="0" fontId="46" fillId="35" borderId="0" xfId="0" applyFont="1" applyFill="1" applyAlignment="1">
      <alignment vertical="center" wrapText="1"/>
    </xf>
    <xf numFmtId="0" fontId="20" fillId="0" borderId="11" xfId="0" applyFont="1" applyBorder="1" applyAlignment="1">
      <alignment horizontal="left"/>
    </xf>
    <xf numFmtId="0" fontId="0" fillId="0" borderId="25" xfId="0" applyBorder="1"/>
    <xf numFmtId="0" fontId="0" fillId="0" borderId="23" xfId="0" applyBorder="1"/>
    <xf numFmtId="0" fontId="0" fillId="0" borderId="13" xfId="0" applyBorder="1" applyAlignment="1">
      <alignment horizontal="left"/>
    </xf>
    <xf numFmtId="0" fontId="0" fillId="0" borderId="35" xfId="0" applyBorder="1" applyAlignment="1">
      <alignment horizontal="left" vertical="center"/>
    </xf>
    <xf numFmtId="0" fontId="20" fillId="0" borderId="35" xfId="0" applyFont="1" applyBorder="1" applyAlignment="1">
      <alignment horizontal="left" vertical="center"/>
    </xf>
    <xf numFmtId="0" fontId="20" fillId="34" borderId="35" xfId="0" applyFont="1" applyFill="1" applyBorder="1" applyAlignment="1">
      <alignment horizontal="left" vertical="center"/>
    </xf>
    <xf numFmtId="0" fontId="0" fillId="34" borderId="35" xfId="0" applyFill="1" applyBorder="1" applyAlignment="1">
      <alignment horizontal="left" vertical="center"/>
    </xf>
    <xf numFmtId="0" fontId="0" fillId="35" borderId="0" xfId="0" applyFill="1" applyAlignment="1">
      <alignment horizontal="left"/>
    </xf>
    <xf numFmtId="0" fontId="0" fillId="35" borderId="0" xfId="0" applyFill="1" applyAlignment="1">
      <alignment horizontal="left" vertical="center"/>
    </xf>
    <xf numFmtId="0" fontId="0" fillId="35" borderId="43" xfId="0" applyFill="1" applyBorder="1"/>
    <xf numFmtId="0" fontId="0" fillId="35" borderId="46" xfId="0" applyFill="1" applyBorder="1"/>
    <xf numFmtId="0" fontId="0" fillId="35" borderId="47" xfId="0" applyFill="1" applyBorder="1"/>
    <xf numFmtId="0" fontId="0" fillId="35" borderId="48" xfId="0" applyFill="1" applyBorder="1"/>
    <xf numFmtId="0" fontId="0" fillId="35" borderId="44" xfId="0" applyFill="1" applyBorder="1"/>
    <xf numFmtId="0" fontId="0" fillId="35" borderId="45" xfId="0" applyFill="1" applyBorder="1"/>
    <xf numFmtId="0" fontId="20" fillId="35" borderId="46" xfId="0" applyFont="1" applyFill="1" applyBorder="1" applyAlignment="1">
      <alignment vertical="center"/>
    </xf>
    <xf numFmtId="0" fontId="0" fillId="35" borderId="46" xfId="0" applyFill="1" applyBorder="1" applyAlignment="1">
      <alignment vertical="center"/>
    </xf>
    <xf numFmtId="0" fontId="26" fillId="35" borderId="46" xfId="0" applyFont="1" applyFill="1" applyBorder="1" applyAlignment="1">
      <alignment vertical="center"/>
    </xf>
    <xf numFmtId="0" fontId="0" fillId="35" borderId="49" xfId="0" applyFill="1" applyBorder="1"/>
    <xf numFmtId="0" fontId="0" fillId="35" borderId="50" xfId="0" applyFill="1" applyBorder="1"/>
    <xf numFmtId="0" fontId="29" fillId="34" borderId="0" xfId="0" applyFont="1" applyFill="1"/>
    <xf numFmtId="0" fontId="0" fillId="34" borderId="0" xfId="0" applyFill="1" applyAlignment="1">
      <alignment vertical="center"/>
    </xf>
    <xf numFmtId="0" fontId="26" fillId="34" borderId="0" xfId="0" applyFont="1" applyFill="1"/>
    <xf numFmtId="0" fontId="23" fillId="34" borderId="0" xfId="0" applyFont="1" applyFill="1" applyAlignment="1">
      <alignment vertical="center"/>
    </xf>
    <xf numFmtId="0" fontId="0" fillId="35" borderId="17" xfId="0" applyFill="1" applyBorder="1" applyAlignment="1">
      <alignment horizontal="left" vertical="center"/>
    </xf>
    <xf numFmtId="0" fontId="0" fillId="35" borderId="15" xfId="0" applyFill="1" applyBorder="1" applyAlignment="1">
      <alignment horizontal="right"/>
    </xf>
    <xf numFmtId="0" fontId="36" fillId="35" borderId="0" xfId="0" applyFont="1" applyFill="1" applyAlignment="1">
      <alignment horizontal="left"/>
    </xf>
    <xf numFmtId="0" fontId="38" fillId="35" borderId="0" xfId="0" applyFont="1" applyFill="1"/>
    <xf numFmtId="0" fontId="50" fillId="35" borderId="0" xfId="0" applyFont="1" applyFill="1" applyAlignment="1">
      <alignment vertical="center"/>
    </xf>
    <xf numFmtId="0" fontId="50" fillId="35" borderId="0" xfId="0" applyFont="1" applyFill="1"/>
    <xf numFmtId="0" fontId="26" fillId="35" borderId="17" xfId="0" applyFont="1" applyFill="1" applyBorder="1" applyAlignment="1">
      <alignment horizontal="left" vertical="center"/>
    </xf>
    <xf numFmtId="0" fontId="0" fillId="0" borderId="26" xfId="0" applyBorder="1" applyAlignment="1">
      <alignment horizontal="left"/>
    </xf>
    <xf numFmtId="4" fontId="0" fillId="0" borderId="35" xfId="0" applyNumberFormat="1" applyBorder="1" applyAlignment="1">
      <alignment horizontal="left" vertical="center"/>
    </xf>
    <xf numFmtId="49" fontId="0" fillId="0" borderId="0" xfId="0" applyNumberFormat="1" applyAlignment="1">
      <alignment horizontal="left"/>
    </xf>
    <xf numFmtId="1" fontId="0" fillId="0" borderId="0" xfId="0" applyNumberFormat="1" applyAlignment="1">
      <alignment horizontal="left"/>
    </xf>
    <xf numFmtId="1" fontId="0" fillId="0" borderId="13" xfId="0" applyNumberFormat="1" applyBorder="1" applyAlignment="1">
      <alignment horizontal="left"/>
    </xf>
    <xf numFmtId="0" fontId="23" fillId="36" borderId="12" xfId="0" applyFont="1" applyFill="1" applyBorder="1" applyAlignment="1">
      <alignment horizontal="center" vertical="center"/>
    </xf>
    <xf numFmtId="0" fontId="23" fillId="36" borderId="11" xfId="0" applyFont="1" applyFill="1" applyBorder="1" applyAlignment="1">
      <alignment vertical="center"/>
    </xf>
    <xf numFmtId="0" fontId="23" fillId="36" borderId="11" xfId="0" applyFont="1" applyFill="1" applyBorder="1" applyAlignment="1">
      <alignment horizontal="left" vertical="center"/>
    </xf>
    <xf numFmtId="0" fontId="23" fillId="36" borderId="22" xfId="0" applyFont="1" applyFill="1" applyBorder="1" applyAlignment="1">
      <alignment horizontal="left" vertical="center"/>
    </xf>
    <xf numFmtId="0" fontId="0" fillId="0" borderId="25" xfId="0" applyBorder="1" applyAlignment="1">
      <alignment horizontal="center"/>
    </xf>
    <xf numFmtId="2" fontId="0" fillId="42" borderId="0" xfId="0" applyNumberFormat="1" applyFill="1" applyAlignment="1">
      <alignment horizontal="left"/>
    </xf>
    <xf numFmtId="0" fontId="0" fillId="42" borderId="0" xfId="0" applyFill="1" applyAlignment="1">
      <alignment horizontal="left"/>
    </xf>
    <xf numFmtId="14" fontId="0" fillId="0" borderId="0" xfId="0" applyNumberFormat="1" applyAlignment="1">
      <alignment horizontal="left"/>
    </xf>
    <xf numFmtId="0" fontId="0" fillId="0" borderId="23" xfId="0" applyBorder="1" applyAlignment="1">
      <alignment horizontal="center"/>
    </xf>
    <xf numFmtId="0" fontId="0" fillId="38" borderId="66" xfId="0" applyFill="1" applyBorder="1"/>
    <xf numFmtId="2" fontId="0" fillId="0" borderId="13" xfId="0" applyNumberFormat="1" applyBorder="1" applyAlignment="1">
      <alignment horizontal="left"/>
    </xf>
    <xf numFmtId="2" fontId="0" fillId="42" borderId="13" xfId="0" applyNumberFormat="1" applyFill="1" applyBorder="1" applyAlignment="1">
      <alignment horizontal="left"/>
    </xf>
    <xf numFmtId="0" fontId="0" fillId="42" borderId="13" xfId="0" applyFill="1" applyBorder="1" applyAlignment="1">
      <alignment horizontal="left"/>
    </xf>
    <xf numFmtId="14" fontId="0" fillId="0" borderId="13" xfId="0" applyNumberFormat="1" applyBorder="1" applyAlignment="1">
      <alignment horizontal="left"/>
    </xf>
    <xf numFmtId="0" fontId="0" fillId="0" borderId="24" xfId="0" applyBorder="1"/>
    <xf numFmtId="0" fontId="23" fillId="36" borderId="12" xfId="0" applyFont="1" applyFill="1" applyBorder="1" applyAlignment="1">
      <alignment horizontal="left" vertical="center"/>
    </xf>
    <xf numFmtId="49" fontId="0" fillId="0" borderId="25" xfId="0" applyNumberFormat="1" applyBorder="1" applyAlignment="1">
      <alignment horizontal="left"/>
    </xf>
    <xf numFmtId="49" fontId="0" fillId="0" borderId="23" xfId="0" applyNumberFormat="1" applyBorder="1" applyAlignment="1">
      <alignment horizontal="left"/>
    </xf>
    <xf numFmtId="2" fontId="0" fillId="0" borderId="35" xfId="0" applyNumberFormat="1" applyBorder="1" applyAlignment="1">
      <alignment horizontal="left" vertical="center"/>
    </xf>
    <xf numFmtId="0" fontId="0" fillId="35" borderId="13" xfId="0" applyFill="1" applyBorder="1" applyAlignment="1">
      <alignment vertical="center"/>
    </xf>
    <xf numFmtId="0" fontId="38" fillId="35" borderId="47" xfId="0" applyFont="1" applyFill="1" applyBorder="1"/>
    <xf numFmtId="0" fontId="34" fillId="35" borderId="17" xfId="0" applyFont="1" applyFill="1" applyBorder="1" applyAlignment="1">
      <alignment horizontal="left" vertical="center" wrapText="1"/>
    </xf>
    <xf numFmtId="0" fontId="26" fillId="0" borderId="7" xfId="0" applyFont="1" applyBorder="1"/>
    <xf numFmtId="0" fontId="45" fillId="35" borderId="68" xfId="0" applyFont="1" applyFill="1" applyBorder="1" applyAlignment="1">
      <alignment vertical="center"/>
    </xf>
    <xf numFmtId="0" fontId="45" fillId="35" borderId="69" xfId="0" applyFont="1" applyFill="1" applyBorder="1" applyAlignment="1">
      <alignment horizontal="right" vertical="center"/>
    </xf>
    <xf numFmtId="0" fontId="29" fillId="35" borderId="69" xfId="0" applyFont="1" applyFill="1" applyBorder="1" applyAlignment="1">
      <alignment horizontal="center" vertical="center"/>
    </xf>
    <xf numFmtId="0" fontId="34" fillId="35" borderId="21" xfId="0" applyFont="1" applyFill="1" applyBorder="1" applyAlignment="1">
      <alignment horizontal="left" vertical="center" wrapText="1"/>
    </xf>
    <xf numFmtId="0" fontId="0" fillId="0" borderId="0" xfId="0" applyAlignment="1">
      <alignment wrapText="1"/>
    </xf>
    <xf numFmtId="0" fontId="0" fillId="0" borderId="0" xfId="0" applyAlignment="1">
      <alignment horizontal="left" vertical="top" wrapText="1"/>
    </xf>
    <xf numFmtId="0" fontId="4" fillId="35" borderId="0" xfId="22" applyFont="1" applyFill="1" applyBorder="1" applyAlignment="1" applyProtection="1">
      <alignment vertical="center"/>
    </xf>
    <xf numFmtId="0" fontId="29" fillId="35" borderId="68" xfId="0" applyFont="1" applyFill="1" applyBorder="1" applyAlignment="1">
      <alignment horizontal="left" vertical="center"/>
    </xf>
    <xf numFmtId="0" fontId="0" fillId="35" borderId="68" xfId="0" applyFill="1" applyBorder="1"/>
    <xf numFmtId="0" fontId="0" fillId="35" borderId="68" xfId="0" applyFill="1" applyBorder="1" applyAlignment="1">
      <alignment horizontal="left"/>
    </xf>
    <xf numFmtId="0" fontId="0" fillId="34" borderId="0" xfId="0" applyFill="1" applyAlignment="1">
      <alignment horizontal="left"/>
    </xf>
    <xf numFmtId="0" fontId="52" fillId="35" borderId="0" xfId="0" applyFont="1" applyFill="1" applyAlignment="1">
      <alignment vertical="center" wrapText="1"/>
    </xf>
    <xf numFmtId="0" fontId="23" fillId="35" borderId="0" xfId="0" applyFont="1" applyFill="1" applyAlignment="1">
      <alignment horizontal="center" vertical="center"/>
    </xf>
    <xf numFmtId="0" fontId="0" fillId="0" borderId="13" xfId="0" applyBorder="1"/>
    <xf numFmtId="0" fontId="0" fillId="35" borderId="16" xfId="0" applyFill="1" applyBorder="1"/>
    <xf numFmtId="0" fontId="23" fillId="35" borderId="32" xfId="0" applyFont="1" applyFill="1" applyBorder="1" applyAlignment="1">
      <alignment horizontal="center" vertical="center"/>
    </xf>
    <xf numFmtId="0" fontId="23" fillId="35" borderId="14" xfId="0" applyFont="1" applyFill="1" applyBorder="1" applyAlignment="1">
      <alignment horizontal="center" vertical="center"/>
    </xf>
    <xf numFmtId="0" fontId="23" fillId="35" borderId="33" xfId="0" applyFont="1" applyFill="1" applyBorder="1" applyAlignment="1">
      <alignment horizontal="center" vertical="center"/>
    </xf>
    <xf numFmtId="0" fontId="20" fillId="35" borderId="15" xfId="0" applyFont="1" applyFill="1" applyBorder="1" applyAlignment="1">
      <alignment vertical="center"/>
    </xf>
    <xf numFmtId="0" fontId="0" fillId="35" borderId="31" xfId="0" applyFill="1" applyBorder="1"/>
    <xf numFmtId="0" fontId="0" fillId="34" borderId="0" xfId="0" applyFill="1" applyAlignment="1">
      <alignment wrapText="1"/>
    </xf>
    <xf numFmtId="0" fontId="0" fillId="33" borderId="71" xfId="0" applyFill="1" applyBorder="1"/>
    <xf numFmtId="0" fontId="26" fillId="0" borderId="13" xfId="0" applyFont="1" applyBorder="1" applyAlignment="1">
      <alignment horizontal="left" vertical="center"/>
    </xf>
    <xf numFmtId="0" fontId="0" fillId="35" borderId="46" xfId="0" applyFill="1" applyBorder="1" applyAlignment="1">
      <alignment horizontal="left" vertical="center"/>
    </xf>
    <xf numFmtId="0" fontId="38" fillId="35" borderId="0" xfId="0" applyFont="1" applyFill="1" applyAlignment="1">
      <alignment horizontal="left"/>
    </xf>
    <xf numFmtId="0" fontId="38" fillId="35" borderId="47" xfId="0" applyFont="1" applyFill="1" applyBorder="1" applyAlignment="1">
      <alignment horizontal="left"/>
    </xf>
    <xf numFmtId="0" fontId="0" fillId="35" borderId="46" xfId="0" applyFill="1" applyBorder="1" applyAlignment="1">
      <alignment horizontal="left"/>
    </xf>
    <xf numFmtId="0" fontId="26" fillId="35" borderId="0" xfId="0" applyFont="1" applyFill="1" applyAlignment="1">
      <alignment horizontal="left" vertical="center"/>
    </xf>
    <xf numFmtId="0" fontId="26" fillId="35" borderId="0" xfId="0" applyFont="1" applyFill="1" applyAlignment="1">
      <alignment horizontal="left"/>
    </xf>
    <xf numFmtId="0" fontId="26" fillId="0" borderId="0" xfId="0" applyFont="1" applyAlignment="1">
      <alignment horizontal="left"/>
    </xf>
    <xf numFmtId="0" fontId="26" fillId="35" borderId="46" xfId="0" applyFont="1" applyFill="1" applyBorder="1" applyAlignment="1">
      <alignment horizontal="left" vertical="center"/>
    </xf>
    <xf numFmtId="0" fontId="38" fillId="35" borderId="0" xfId="0" applyFont="1" applyFill="1" applyAlignment="1">
      <alignment horizontal="left" vertical="center"/>
    </xf>
    <xf numFmtId="171" fontId="0" fillId="0" borderId="0" xfId="0" applyNumberFormat="1" applyAlignment="1">
      <alignment horizontal="left"/>
    </xf>
    <xf numFmtId="0" fontId="58" fillId="35" borderId="67" xfId="0" applyFont="1" applyFill="1" applyBorder="1" applyAlignment="1">
      <alignment horizontal="left" vertical="center"/>
    </xf>
    <xf numFmtId="0" fontId="20" fillId="35" borderId="0" xfId="0" applyFont="1" applyFill="1" applyAlignment="1">
      <alignment vertical="top" wrapText="1"/>
    </xf>
    <xf numFmtId="0" fontId="0" fillId="0" borderId="0" xfId="0" applyAlignment="1">
      <alignment horizontal="left" vertical="center"/>
    </xf>
    <xf numFmtId="0" fontId="59" fillId="35" borderId="0" xfId="0" applyFont="1" applyFill="1" applyAlignment="1">
      <alignment vertical="center"/>
    </xf>
    <xf numFmtId="0" fontId="26" fillId="35" borderId="0" xfId="0" applyFont="1" applyFill="1" applyAlignment="1" applyProtection="1">
      <alignment horizontal="left" vertical="center"/>
      <protection locked="0"/>
    </xf>
    <xf numFmtId="49" fontId="26" fillId="35" borderId="0" xfId="0" applyNumberFormat="1" applyFont="1" applyFill="1" applyAlignment="1" applyProtection="1">
      <alignment horizontal="left" vertical="center"/>
      <protection locked="0"/>
    </xf>
    <xf numFmtId="0" fontId="15" fillId="35" borderId="0" xfId="22" applyFill="1" applyBorder="1" applyAlignment="1" applyProtection="1">
      <alignment horizontal="left" vertical="center"/>
      <protection locked="0"/>
    </xf>
    <xf numFmtId="14" fontId="0" fillId="35" borderId="0" xfId="0" applyNumberFormat="1" applyFill="1" applyAlignment="1" applyProtection="1">
      <alignment horizontal="left" vertical="center" wrapText="1"/>
      <protection locked="0"/>
    </xf>
    <xf numFmtId="0" fontId="34" fillId="35" borderId="0" xfId="0" applyFont="1" applyFill="1" applyAlignment="1" applyProtection="1">
      <alignment horizontal="center" vertical="center"/>
      <protection locked="0"/>
    </xf>
    <xf numFmtId="0" fontId="26" fillId="35" borderId="17" xfId="0" applyFont="1" applyFill="1" applyBorder="1" applyAlignment="1" applyProtection="1">
      <alignment horizontal="left" vertical="center"/>
      <protection locked="0"/>
    </xf>
    <xf numFmtId="0" fontId="26" fillId="35" borderId="0" xfId="0" applyFont="1" applyFill="1" applyAlignment="1" applyProtection="1">
      <alignment vertical="center"/>
      <protection locked="0"/>
    </xf>
    <xf numFmtId="0" fontId="26" fillId="35" borderId="32" xfId="0" applyFont="1" applyFill="1" applyBorder="1" applyAlignment="1" applyProtection="1">
      <alignment vertical="center"/>
      <protection locked="0"/>
    </xf>
    <xf numFmtId="0" fontId="29" fillId="34" borderId="0" xfId="0" applyFont="1" applyFill="1" applyAlignment="1">
      <alignment vertical="center"/>
    </xf>
    <xf numFmtId="0" fontId="60" fillId="0" borderId="0" xfId="0" applyFont="1" applyAlignment="1">
      <alignment vertical="center"/>
    </xf>
    <xf numFmtId="0" fontId="60" fillId="35" borderId="0" xfId="0" applyFont="1" applyFill="1"/>
    <xf numFmtId="0" fontId="20" fillId="0" borderId="22" xfId="0" pivotButton="1" applyFont="1" applyBorder="1"/>
    <xf numFmtId="0" fontId="0" fillId="0" borderId="26" xfId="0" applyBorder="1" applyAlignment="1">
      <alignment wrapText="1"/>
    </xf>
    <xf numFmtId="0" fontId="34" fillId="0" borderId="0" xfId="0" applyFont="1" applyAlignment="1">
      <alignment horizontal="left"/>
    </xf>
    <xf numFmtId="0" fontId="0" fillId="0" borderId="25" xfId="0" applyBorder="1" applyAlignment="1">
      <alignment horizontal="left"/>
    </xf>
    <xf numFmtId="0" fontId="0" fillId="0" borderId="23" xfId="0" applyBorder="1" applyAlignment="1">
      <alignment horizontal="left"/>
    </xf>
    <xf numFmtId="0" fontId="23" fillId="35" borderId="15" xfId="0" applyFont="1" applyFill="1" applyBorder="1" applyAlignment="1">
      <alignment horizontal="center" vertical="center"/>
    </xf>
    <xf numFmtId="0" fontId="23" fillId="35" borderId="31" xfId="0" applyFont="1" applyFill="1" applyBorder="1" applyAlignment="1">
      <alignment horizontal="center" vertical="center"/>
    </xf>
    <xf numFmtId="0" fontId="30" fillId="33" borderId="72" xfId="22" applyFont="1" applyFill="1" applyBorder="1" applyAlignment="1">
      <alignment horizontal="left" vertical="center" wrapText="1"/>
    </xf>
    <xf numFmtId="0" fontId="30" fillId="33" borderId="73" xfId="22" applyFont="1" applyFill="1" applyBorder="1" applyAlignment="1">
      <alignment horizontal="left" vertical="center" wrapText="1"/>
    </xf>
    <xf numFmtId="0" fontId="24" fillId="40" borderId="60" xfId="0" applyFont="1" applyFill="1" applyBorder="1" applyAlignment="1">
      <alignment horizontal="left" vertical="center" wrapText="1"/>
    </xf>
    <xf numFmtId="0" fontId="24" fillId="40" borderId="61" xfId="0" applyFont="1" applyFill="1" applyBorder="1" applyAlignment="1">
      <alignment horizontal="left" vertical="center" wrapText="1"/>
    </xf>
    <xf numFmtId="0" fontId="24" fillId="40" borderId="62" xfId="0" applyFont="1" applyFill="1" applyBorder="1" applyAlignment="1">
      <alignment horizontal="left" vertical="center" wrapText="1"/>
    </xf>
    <xf numFmtId="0" fontId="34" fillId="32" borderId="63" xfId="0" applyFont="1" applyFill="1" applyBorder="1" applyAlignment="1">
      <alignment horizontal="left" vertical="center" wrapText="1"/>
    </xf>
    <xf numFmtId="0" fontId="34" fillId="32" borderId="64" xfId="0" applyFont="1" applyFill="1" applyBorder="1" applyAlignment="1">
      <alignment horizontal="left" vertical="center" wrapText="1"/>
    </xf>
    <xf numFmtId="0" fontId="34" fillId="32" borderId="65" xfId="0" applyFont="1" applyFill="1" applyBorder="1" applyAlignment="1">
      <alignment horizontal="left" vertical="center" wrapText="1"/>
    </xf>
    <xf numFmtId="0" fontId="47" fillId="35" borderId="39" xfId="22" applyFont="1" applyFill="1" applyBorder="1" applyAlignment="1" applyProtection="1">
      <alignment horizontal="center" vertical="center"/>
    </xf>
    <xf numFmtId="0" fontId="32" fillId="35" borderId="0" xfId="22" applyFont="1" applyFill="1" applyBorder="1" applyAlignment="1" applyProtection="1">
      <alignment horizontal="center" vertical="center"/>
    </xf>
    <xf numFmtId="0" fontId="32" fillId="35" borderId="32" xfId="22" applyFont="1" applyFill="1" applyBorder="1" applyAlignment="1" applyProtection="1">
      <alignment horizontal="center" vertical="center"/>
    </xf>
    <xf numFmtId="0" fontId="26" fillId="35" borderId="11" xfId="0" applyFont="1" applyFill="1" applyBorder="1" applyAlignment="1">
      <alignment horizontal="left" vertical="top" wrapText="1"/>
    </xf>
    <xf numFmtId="0" fontId="26" fillId="35" borderId="40" xfId="0" applyFont="1" applyFill="1" applyBorder="1" applyAlignment="1">
      <alignment horizontal="left" vertical="top" wrapText="1"/>
    </xf>
    <xf numFmtId="0" fontId="26" fillId="35" borderId="0" xfId="0" applyFont="1" applyFill="1" applyAlignment="1">
      <alignment horizontal="left" vertical="top" wrapText="1"/>
    </xf>
    <xf numFmtId="0" fontId="26" fillId="35" borderId="32" xfId="0" applyFont="1" applyFill="1" applyBorder="1" applyAlignment="1">
      <alignment horizontal="left" vertical="top" wrapText="1"/>
    </xf>
    <xf numFmtId="0" fontId="26" fillId="35" borderId="13" xfId="0" applyFont="1" applyFill="1" applyBorder="1" applyAlignment="1">
      <alignment horizontal="left" vertical="top" wrapText="1"/>
    </xf>
    <xf numFmtId="0" fontId="26" fillId="35" borderId="34" xfId="0" applyFont="1" applyFill="1" applyBorder="1" applyAlignment="1">
      <alignment horizontal="left" vertical="top" wrapText="1"/>
    </xf>
    <xf numFmtId="0" fontId="26" fillId="35" borderId="14" xfId="0" applyFont="1" applyFill="1" applyBorder="1" applyAlignment="1">
      <alignment horizontal="left" vertical="top" wrapText="1"/>
    </xf>
    <xf numFmtId="0" fontId="26" fillId="35" borderId="33" xfId="0" applyFont="1" applyFill="1" applyBorder="1" applyAlignment="1">
      <alignment horizontal="left" vertical="top" wrapText="1"/>
    </xf>
    <xf numFmtId="0" fontId="0" fillId="35" borderId="12" xfId="0" applyFill="1" applyBorder="1" applyAlignment="1">
      <alignment horizontal="left" vertical="center" wrapText="1"/>
    </xf>
    <xf numFmtId="0" fontId="0" fillId="0" borderId="11" xfId="0" applyBorder="1" applyAlignment="1">
      <alignment horizontal="left" vertical="center"/>
    </xf>
    <xf numFmtId="0" fontId="0" fillId="0" borderId="22" xfId="0" applyBorder="1" applyAlignment="1">
      <alignment horizontal="left" vertical="center"/>
    </xf>
    <xf numFmtId="0" fontId="0" fillId="0" borderId="25" xfId="0" applyBorder="1" applyAlignment="1">
      <alignment horizontal="left" vertical="center"/>
    </xf>
    <xf numFmtId="0" fontId="0" fillId="0" borderId="0" xfId="0" applyAlignment="1">
      <alignment horizontal="left" vertical="center"/>
    </xf>
    <xf numFmtId="0" fontId="0" fillId="0" borderId="26" xfId="0" applyBorder="1" applyAlignment="1">
      <alignment horizontal="left" vertical="center"/>
    </xf>
    <xf numFmtId="0" fontId="0" fillId="0" borderId="23" xfId="0" applyBorder="1" applyAlignment="1">
      <alignment horizontal="left" vertical="center"/>
    </xf>
    <xf numFmtId="0" fontId="0" fillId="0" borderId="13" xfId="0" applyBorder="1" applyAlignment="1">
      <alignment horizontal="left" vertical="center"/>
    </xf>
    <xf numFmtId="0" fontId="0" fillId="0" borderId="24" xfId="0" applyBorder="1" applyAlignment="1">
      <alignment horizontal="left" vertical="center"/>
    </xf>
    <xf numFmtId="0" fontId="0" fillId="0" borderId="40" xfId="0" applyBorder="1" applyAlignment="1">
      <alignment horizontal="left" vertical="center"/>
    </xf>
    <xf numFmtId="0" fontId="0" fillId="0" borderId="32" xfId="0" applyBorder="1" applyAlignment="1">
      <alignment horizontal="left" vertical="center"/>
    </xf>
    <xf numFmtId="0" fontId="0" fillId="0" borderId="34" xfId="0" applyBorder="1" applyAlignment="1">
      <alignment horizontal="left" vertical="center"/>
    </xf>
    <xf numFmtId="0" fontId="0" fillId="0" borderId="82" xfId="0" applyBorder="1" applyAlignment="1">
      <alignment horizontal="left" vertical="center"/>
    </xf>
    <xf numFmtId="0" fontId="0" fillId="0" borderId="14" xfId="0" applyBorder="1" applyAlignment="1">
      <alignment horizontal="left" vertical="center"/>
    </xf>
    <xf numFmtId="0" fontId="0" fillId="0" borderId="33" xfId="0" applyBorder="1" applyAlignment="1">
      <alignment horizontal="left" vertical="center"/>
    </xf>
    <xf numFmtId="0" fontId="0" fillId="0" borderId="83" xfId="0" applyBorder="1" applyAlignment="1">
      <alignment horizontal="left" vertical="center"/>
    </xf>
    <xf numFmtId="2" fontId="29" fillId="34" borderId="0" xfId="0" applyNumberFormat="1" applyFont="1" applyFill="1" applyAlignment="1">
      <alignment horizontal="left" vertical="center"/>
    </xf>
    <xf numFmtId="0" fontId="20" fillId="35" borderId="7" xfId="0" applyFont="1" applyFill="1" applyBorder="1" applyAlignment="1">
      <alignment horizontal="left" vertical="center"/>
    </xf>
    <xf numFmtId="0" fontId="20" fillId="35" borderId="8" xfId="0" applyFont="1" applyFill="1" applyBorder="1" applyAlignment="1">
      <alignment horizontal="left" vertical="center"/>
    </xf>
    <xf numFmtId="0" fontId="20" fillId="35" borderId="10" xfId="0" applyFont="1" applyFill="1" applyBorder="1" applyAlignment="1">
      <alignment horizontal="left" vertical="center"/>
    </xf>
    <xf numFmtId="0" fontId="20" fillId="35" borderId="70" xfId="0" applyFont="1" applyFill="1" applyBorder="1" applyAlignment="1">
      <alignment horizontal="left" vertical="center"/>
    </xf>
    <xf numFmtId="0" fontId="0" fillId="33" borderId="7" xfId="0" applyFill="1" applyBorder="1" applyAlignment="1" applyProtection="1">
      <alignment horizontal="left" vertical="center" wrapText="1"/>
      <protection locked="0"/>
    </xf>
    <xf numFmtId="49" fontId="0" fillId="33" borderId="7" xfId="0" applyNumberFormat="1" applyFill="1" applyBorder="1" applyAlignment="1" applyProtection="1">
      <alignment horizontal="left" vertical="center" wrapText="1"/>
      <protection locked="0"/>
    </xf>
    <xf numFmtId="0" fontId="0" fillId="33" borderId="8" xfId="0" applyFill="1" applyBorder="1" applyAlignment="1" applyProtection="1">
      <alignment horizontal="left" vertical="center" wrapText="1"/>
      <protection locked="0"/>
    </xf>
    <xf numFmtId="0" fontId="0" fillId="33" borderId="10" xfId="0" applyFill="1" applyBorder="1" applyAlignment="1" applyProtection="1">
      <alignment horizontal="left" vertical="center" wrapText="1"/>
      <protection locked="0"/>
    </xf>
    <xf numFmtId="0" fontId="0" fillId="33" borderId="9" xfId="0" applyFill="1" applyBorder="1" applyAlignment="1" applyProtection="1">
      <alignment horizontal="left" vertical="center" wrapText="1"/>
      <protection locked="0"/>
    </xf>
    <xf numFmtId="4" fontId="0" fillId="43" borderId="7" xfId="0" applyNumberFormat="1" applyFill="1" applyBorder="1" applyAlignment="1" applyProtection="1">
      <alignment horizontal="left" vertical="center"/>
      <protection locked="0"/>
    </xf>
    <xf numFmtId="49" fontId="0" fillId="43" borderId="7" xfId="0" applyNumberFormat="1" applyFill="1" applyBorder="1" applyAlignment="1" applyProtection="1">
      <alignment horizontal="left" vertical="center" wrapText="1"/>
      <protection locked="0"/>
    </xf>
    <xf numFmtId="2" fontId="0" fillId="44" borderId="27" xfId="0" applyNumberFormat="1" applyFill="1" applyBorder="1" applyAlignment="1" applyProtection="1">
      <alignment horizontal="left" vertical="center" wrapText="1"/>
      <protection locked="0"/>
    </xf>
    <xf numFmtId="0" fontId="0" fillId="33" borderId="42" xfId="0" applyFill="1" applyBorder="1" applyAlignment="1" applyProtection="1">
      <alignment horizontal="left" vertical="center" wrapText="1"/>
      <protection locked="0"/>
    </xf>
    <xf numFmtId="0" fontId="0" fillId="33" borderId="27" xfId="0" applyFill="1" applyBorder="1" applyAlignment="1" applyProtection="1">
      <alignment horizontal="left" vertical="center" wrapText="1"/>
      <protection locked="0"/>
    </xf>
    <xf numFmtId="170" fontId="26" fillId="33" borderId="23" xfId="0" applyNumberFormat="1" applyFont="1" applyFill="1" applyBorder="1" applyAlignment="1" applyProtection="1">
      <alignment horizontal="left" vertical="center" wrapText="1"/>
      <protection locked="0"/>
    </xf>
    <xf numFmtId="170" fontId="26" fillId="33" borderId="13" xfId="0" applyNumberFormat="1" applyFont="1" applyFill="1" applyBorder="1" applyAlignment="1" applyProtection="1">
      <alignment horizontal="left" vertical="center" wrapText="1"/>
      <protection locked="0"/>
    </xf>
    <xf numFmtId="170" fontId="26" fillId="33" borderId="24" xfId="0" applyNumberFormat="1" applyFont="1" applyFill="1" applyBorder="1" applyAlignment="1" applyProtection="1">
      <alignment horizontal="left" vertical="center" wrapText="1"/>
      <protection locked="0"/>
    </xf>
    <xf numFmtId="168" fontId="0" fillId="41" borderId="7" xfId="0" applyNumberFormat="1" applyFill="1" applyBorder="1" applyAlignment="1" applyProtection="1">
      <alignment horizontal="left" vertical="center"/>
      <protection locked="0"/>
    </xf>
    <xf numFmtId="2" fontId="0" fillId="33" borderId="7" xfId="0" applyNumberFormat="1" applyFill="1" applyBorder="1" applyAlignment="1" applyProtection="1">
      <alignment horizontal="left" vertical="center"/>
      <protection locked="0"/>
    </xf>
    <xf numFmtId="49" fontId="48" fillId="35" borderId="35" xfId="22" applyNumberFormat="1" applyFont="1" applyFill="1" applyBorder="1" applyAlignment="1" applyProtection="1">
      <alignment horizontal="center" vertical="center"/>
    </xf>
    <xf numFmtId="49" fontId="48" fillId="35" borderId="67" xfId="22" applyNumberFormat="1" applyFont="1" applyFill="1" applyBorder="1" applyAlignment="1" applyProtection="1">
      <alignment horizontal="center" vertical="center"/>
    </xf>
    <xf numFmtId="0" fontId="29" fillId="35" borderId="68" xfId="0" applyFont="1" applyFill="1" applyBorder="1" applyAlignment="1">
      <alignment horizontal="left" vertical="center"/>
    </xf>
    <xf numFmtId="0" fontId="26" fillId="34" borderId="8" xfId="0" applyFont="1" applyFill="1" applyBorder="1" applyAlignment="1">
      <alignment horizontal="left" vertical="center"/>
    </xf>
    <xf numFmtId="0" fontId="26" fillId="34" borderId="10" xfId="0" applyFont="1" applyFill="1" applyBorder="1" applyAlignment="1">
      <alignment horizontal="left" vertical="center"/>
    </xf>
    <xf numFmtId="0" fontId="26" fillId="34" borderId="9" xfId="0" applyFont="1" applyFill="1" applyBorder="1" applyAlignment="1">
      <alignment horizontal="left" vertical="center"/>
    </xf>
    <xf numFmtId="0" fontId="26" fillId="37" borderId="8" xfId="0" applyFont="1" applyFill="1" applyBorder="1" applyAlignment="1" applyProtection="1">
      <alignment horizontal="left" vertical="center"/>
      <protection locked="0"/>
    </xf>
    <xf numFmtId="0" fontId="26" fillId="37" borderId="10" xfId="0" applyFont="1" applyFill="1" applyBorder="1" applyAlignment="1" applyProtection="1">
      <alignment horizontal="left" vertical="center"/>
      <protection locked="0"/>
    </xf>
    <xf numFmtId="0" fontId="26" fillId="37" borderId="9" xfId="0" applyFont="1" applyFill="1" applyBorder="1" applyAlignment="1" applyProtection="1">
      <alignment horizontal="left" vertical="center"/>
      <protection locked="0"/>
    </xf>
    <xf numFmtId="14" fontId="0" fillId="33" borderId="8" xfId="0" applyNumberFormat="1" applyFill="1" applyBorder="1" applyAlignment="1" applyProtection="1">
      <alignment horizontal="left" vertical="center" wrapText="1"/>
      <protection locked="0"/>
    </xf>
    <xf numFmtId="14" fontId="0" fillId="33" borderId="10" xfId="0" applyNumberFormat="1" applyFill="1" applyBorder="1" applyAlignment="1" applyProtection="1">
      <alignment horizontal="left" vertical="center" wrapText="1"/>
      <protection locked="0"/>
    </xf>
    <xf numFmtId="14" fontId="0" fillId="33" borderId="9" xfId="0" applyNumberFormat="1" applyFill="1" applyBorder="1" applyAlignment="1" applyProtection="1">
      <alignment horizontal="left" vertical="center" wrapText="1"/>
      <protection locked="0"/>
    </xf>
    <xf numFmtId="49" fontId="26" fillId="37" borderId="8" xfId="0" applyNumberFormat="1" applyFont="1" applyFill="1" applyBorder="1" applyAlignment="1" applyProtection="1">
      <alignment horizontal="left" vertical="center"/>
      <protection locked="0"/>
    </xf>
    <xf numFmtId="49" fontId="26" fillId="37" borderId="10" xfId="0" applyNumberFormat="1" applyFont="1" applyFill="1" applyBorder="1" applyAlignment="1" applyProtection="1">
      <alignment horizontal="left" vertical="center"/>
      <protection locked="0"/>
    </xf>
    <xf numFmtId="49" fontId="26" fillId="37" borderId="9" xfId="0" applyNumberFormat="1" applyFont="1" applyFill="1" applyBorder="1" applyAlignment="1" applyProtection="1">
      <alignment horizontal="left" vertical="center"/>
      <protection locked="0"/>
    </xf>
    <xf numFmtId="0" fontId="31" fillId="35" borderId="17" xfId="0" applyFont="1" applyFill="1" applyBorder="1" applyAlignment="1">
      <alignment horizontal="left" vertical="center"/>
    </xf>
    <xf numFmtId="0" fontId="31" fillId="35" borderId="0" xfId="0" applyFont="1" applyFill="1" applyAlignment="1">
      <alignment horizontal="left" vertical="center"/>
    </xf>
    <xf numFmtId="0" fontId="26" fillId="37" borderId="19" xfId="0" applyFont="1" applyFill="1" applyBorder="1" applyAlignment="1" applyProtection="1">
      <alignment horizontal="left" vertical="center"/>
      <protection locked="0"/>
    </xf>
    <xf numFmtId="0" fontId="26" fillId="37" borderId="7" xfId="0" applyFont="1" applyFill="1" applyBorder="1" applyAlignment="1" applyProtection="1">
      <alignment horizontal="left" vertical="center"/>
      <protection locked="0"/>
    </xf>
    <xf numFmtId="0" fontId="26" fillId="34" borderId="20" xfId="0" applyFont="1" applyFill="1" applyBorder="1" applyAlignment="1">
      <alignment horizontal="left" vertical="center"/>
    </xf>
    <xf numFmtId="0" fontId="27" fillId="32" borderId="30" xfId="0" applyFont="1" applyFill="1" applyBorder="1" applyAlignment="1">
      <alignment horizontal="left" vertical="center"/>
    </xf>
    <xf numFmtId="0" fontId="27" fillId="32" borderId="11" xfId="0" applyFont="1" applyFill="1" applyBorder="1" applyAlignment="1">
      <alignment horizontal="left" vertical="center"/>
    </xf>
    <xf numFmtId="0" fontId="27" fillId="32" borderId="40" xfId="0" applyFont="1" applyFill="1" applyBorder="1" applyAlignment="1">
      <alignment horizontal="left" vertical="center"/>
    </xf>
    <xf numFmtId="0" fontId="45" fillId="35" borderId="67" xfId="0" applyFont="1" applyFill="1" applyBorder="1" applyAlignment="1">
      <alignment horizontal="center" vertical="center"/>
    </xf>
    <xf numFmtId="0" fontId="45" fillId="35" borderId="68" xfId="0" applyFont="1" applyFill="1" applyBorder="1" applyAlignment="1">
      <alignment horizontal="center" vertical="center"/>
    </xf>
    <xf numFmtId="0" fontId="29" fillId="35" borderId="68" xfId="0" applyFont="1" applyFill="1" applyBorder="1" applyAlignment="1">
      <alignment horizontal="left" vertical="top" wrapText="1"/>
    </xf>
    <xf numFmtId="0" fontId="29" fillId="35" borderId="74" xfId="0" applyFont="1" applyFill="1" applyBorder="1" applyAlignment="1" applyProtection="1">
      <alignment horizontal="left" vertical="top" wrapText="1"/>
      <protection locked="0"/>
    </xf>
    <xf numFmtId="0" fontId="29" fillId="35" borderId="75" xfId="0" applyFont="1" applyFill="1" applyBorder="1" applyAlignment="1" applyProtection="1">
      <alignment horizontal="left" vertical="top" wrapText="1"/>
      <protection locked="0"/>
    </xf>
    <xf numFmtId="0" fontId="29" fillId="35" borderId="76" xfId="0" applyFont="1" applyFill="1" applyBorder="1" applyAlignment="1" applyProtection="1">
      <alignment horizontal="left" vertical="top" wrapText="1"/>
      <protection locked="0"/>
    </xf>
    <xf numFmtId="0" fontId="29" fillId="35" borderId="77" xfId="0" applyFont="1" applyFill="1" applyBorder="1" applyAlignment="1" applyProtection="1">
      <alignment horizontal="left" vertical="top" wrapText="1"/>
      <protection locked="0"/>
    </xf>
    <xf numFmtId="0" fontId="29" fillId="35" borderId="0" xfId="0" applyFont="1" applyFill="1" applyAlignment="1" applyProtection="1">
      <alignment horizontal="left" vertical="top" wrapText="1"/>
      <protection locked="0"/>
    </xf>
    <xf numFmtId="0" fontId="29" fillId="35" borderId="78" xfId="0" applyFont="1" applyFill="1" applyBorder="1" applyAlignment="1" applyProtection="1">
      <alignment horizontal="left" vertical="top" wrapText="1"/>
      <protection locked="0"/>
    </xf>
    <xf numFmtId="0" fontId="29" fillId="35" borderId="79" xfId="0" applyFont="1" applyFill="1" applyBorder="1" applyAlignment="1" applyProtection="1">
      <alignment horizontal="left" vertical="top" wrapText="1"/>
      <protection locked="0"/>
    </xf>
    <xf numFmtId="0" fontId="29" fillId="35" borderId="80" xfId="0" applyFont="1" applyFill="1" applyBorder="1" applyAlignment="1" applyProtection="1">
      <alignment horizontal="left" vertical="top" wrapText="1"/>
      <protection locked="0"/>
    </xf>
    <xf numFmtId="0" fontId="29" fillId="35" borderId="81" xfId="0" applyFont="1" applyFill="1" applyBorder="1" applyAlignment="1" applyProtection="1">
      <alignment horizontal="left" vertical="top" wrapText="1"/>
      <protection locked="0"/>
    </xf>
    <xf numFmtId="0" fontId="15" fillId="37" borderId="8" xfId="22" applyFill="1" applyBorder="1" applyAlignment="1" applyProtection="1">
      <alignment horizontal="left" vertical="center"/>
      <protection locked="0"/>
    </xf>
    <xf numFmtId="0" fontId="15" fillId="37" borderId="10" xfId="22" applyFill="1" applyBorder="1" applyAlignment="1" applyProtection="1">
      <alignment horizontal="left" vertical="center"/>
      <protection locked="0"/>
    </xf>
    <xf numFmtId="0" fontId="15" fillId="37" borderId="9" xfId="22" applyFill="1" applyBorder="1" applyAlignment="1" applyProtection="1">
      <alignment horizontal="left" vertical="center"/>
      <protection locked="0"/>
    </xf>
    <xf numFmtId="14" fontId="0" fillId="37" borderId="8" xfId="0" applyNumberFormat="1" applyFill="1" applyBorder="1" applyAlignment="1" applyProtection="1">
      <alignment horizontal="left" vertical="center" wrapText="1"/>
      <protection locked="0"/>
    </xf>
    <xf numFmtId="14" fontId="0" fillId="37" borderId="10" xfId="0" applyNumberFormat="1" applyFill="1" applyBorder="1" applyAlignment="1" applyProtection="1">
      <alignment horizontal="left" vertical="center" wrapText="1"/>
      <protection locked="0"/>
    </xf>
    <xf numFmtId="14" fontId="0" fillId="37" borderId="9" xfId="0" applyNumberFormat="1" applyFill="1" applyBorder="1" applyAlignment="1" applyProtection="1">
      <alignment horizontal="left" vertical="center" wrapText="1"/>
      <protection locked="0"/>
    </xf>
    <xf numFmtId="0" fontId="26" fillId="41" borderId="0" xfId="0" applyFont="1" applyFill="1" applyAlignment="1">
      <alignment horizontal="left" vertical="center"/>
    </xf>
    <xf numFmtId="0" fontId="23" fillId="36" borderId="18" xfId="0" applyFont="1" applyFill="1" applyBorder="1" applyAlignment="1">
      <alignment horizontal="left" vertical="center"/>
    </xf>
    <xf numFmtId="0" fontId="23" fillId="36" borderId="13" xfId="0" applyFont="1" applyFill="1" applyBorder="1" applyAlignment="1">
      <alignment horizontal="left" vertical="center"/>
    </xf>
    <xf numFmtId="0" fontId="23" fillId="36" borderId="34" xfId="0" applyFont="1" applyFill="1" applyBorder="1" applyAlignment="1">
      <alignment horizontal="left" vertical="center"/>
    </xf>
    <xf numFmtId="0" fontId="23" fillId="36" borderId="20" xfId="0" applyFont="1" applyFill="1" applyBorder="1" applyAlignment="1">
      <alignment horizontal="left" vertical="center"/>
    </xf>
    <xf numFmtId="0" fontId="23" fillId="36" borderId="10" xfId="0" applyFont="1" applyFill="1" applyBorder="1" applyAlignment="1">
      <alignment horizontal="left" vertical="center"/>
    </xf>
    <xf numFmtId="0" fontId="23" fillId="36" borderId="70" xfId="0" applyFont="1" applyFill="1" applyBorder="1" applyAlignment="1">
      <alignment horizontal="left" vertical="center"/>
    </xf>
    <xf numFmtId="0" fontId="0" fillId="41" borderId="7" xfId="0" applyFill="1" applyBorder="1" applyAlignment="1" applyProtection="1">
      <alignment horizontal="left" vertical="center"/>
      <protection locked="0"/>
    </xf>
    <xf numFmtId="0" fontId="0" fillId="41" borderId="41" xfId="0" applyFill="1" applyBorder="1" applyAlignment="1" applyProtection="1">
      <alignment horizontal="left" vertical="center"/>
      <protection locked="0"/>
    </xf>
    <xf numFmtId="0" fontId="40" fillId="32" borderId="30" xfId="0" applyFont="1" applyFill="1" applyBorder="1" applyAlignment="1">
      <alignment horizontal="left" vertical="center"/>
    </xf>
    <xf numFmtId="0" fontId="40" fillId="32" borderId="11" xfId="0" applyFont="1" applyFill="1" applyBorder="1" applyAlignment="1">
      <alignment horizontal="left" vertical="center"/>
    </xf>
    <xf numFmtId="0" fontId="40" fillId="32" borderId="40" xfId="0" applyFont="1" applyFill="1" applyBorder="1" applyAlignment="1">
      <alignment horizontal="left" vertical="center"/>
    </xf>
    <xf numFmtId="0" fontId="26" fillId="35" borderId="18" xfId="0" applyFont="1" applyFill="1" applyBorder="1" applyAlignment="1">
      <alignment horizontal="left" vertical="center"/>
    </xf>
    <xf numFmtId="0" fontId="26" fillId="35" borderId="13" xfId="0" applyFont="1" applyFill="1" applyBorder="1" applyAlignment="1">
      <alignment horizontal="left" vertical="center"/>
    </xf>
    <xf numFmtId="0" fontId="15" fillId="35" borderId="0" xfId="22" applyFill="1" applyBorder="1" applyAlignment="1" applyProtection="1">
      <alignment horizontal="center" vertical="center"/>
    </xf>
    <xf numFmtId="0" fontId="27" fillId="32" borderId="17" xfId="0" applyFont="1" applyFill="1" applyBorder="1" applyAlignment="1">
      <alignment horizontal="left" vertical="center"/>
    </xf>
    <xf numFmtId="0" fontId="27" fillId="32" borderId="0" xfId="0" applyFont="1" applyFill="1" applyAlignment="1">
      <alignment horizontal="left" vertical="center"/>
    </xf>
    <xf numFmtId="0" fontId="27" fillId="32" borderId="32" xfId="0" applyFont="1" applyFill="1" applyBorder="1" applyAlignment="1">
      <alignment horizontal="left" vertical="center"/>
    </xf>
    <xf numFmtId="0" fontId="23" fillId="36" borderId="17" xfId="0" applyFont="1" applyFill="1" applyBorder="1" applyAlignment="1">
      <alignment horizontal="left" vertical="center"/>
    </xf>
    <xf numFmtId="0" fontId="23" fillId="36" borderId="0" xfId="0" applyFont="1" applyFill="1" applyAlignment="1">
      <alignment horizontal="left" vertical="center"/>
    </xf>
    <xf numFmtId="0" fontId="23" fillId="36" borderId="32" xfId="0" applyFont="1" applyFill="1" applyBorder="1" applyAlignment="1">
      <alignment horizontal="left" vertical="center"/>
    </xf>
    <xf numFmtId="49" fontId="26" fillId="33" borderId="20" xfId="0" applyNumberFormat="1" applyFont="1" applyFill="1" applyBorder="1" applyAlignment="1" applyProtection="1">
      <alignment horizontal="left" vertical="center"/>
      <protection locked="0"/>
    </xf>
    <xf numFmtId="49" fontId="26" fillId="33" borderId="10" xfId="0" applyNumberFormat="1" applyFont="1" applyFill="1" applyBorder="1" applyAlignment="1" applyProtection="1">
      <alignment horizontal="left" vertical="center"/>
      <protection locked="0"/>
    </xf>
    <xf numFmtId="49" fontId="26" fillId="33" borderId="9" xfId="0" applyNumberFormat="1" applyFont="1" applyFill="1" applyBorder="1" applyAlignment="1" applyProtection="1">
      <alignment horizontal="left" vertical="center"/>
      <protection locked="0"/>
    </xf>
    <xf numFmtId="49" fontId="26" fillId="33" borderId="19" xfId="0" applyNumberFormat="1" applyFont="1" applyFill="1" applyBorder="1" applyAlignment="1" applyProtection="1">
      <alignment horizontal="left" vertical="center"/>
      <protection locked="0"/>
    </xf>
    <xf numFmtId="49" fontId="26" fillId="33" borderId="7" xfId="0" applyNumberFormat="1" applyFont="1" applyFill="1" applyBorder="1" applyAlignment="1" applyProtection="1">
      <alignment horizontal="left" vertical="center"/>
      <protection locked="0"/>
    </xf>
    <xf numFmtId="0" fontId="33" fillId="35" borderId="0" xfId="0" applyFont="1" applyFill="1" applyAlignment="1">
      <alignment horizontal="left"/>
    </xf>
    <xf numFmtId="0" fontId="27" fillId="32" borderId="12" xfId="0" applyFont="1" applyFill="1" applyBorder="1" applyAlignment="1">
      <alignment horizontal="left" vertical="center"/>
    </xf>
    <xf numFmtId="0" fontId="27" fillId="32" borderId="22" xfId="0" applyFont="1" applyFill="1" applyBorder="1" applyAlignment="1">
      <alignment horizontal="left" vertical="center"/>
    </xf>
    <xf numFmtId="0" fontId="27" fillId="32" borderId="8" xfId="0" applyFont="1" applyFill="1" applyBorder="1" applyAlignment="1">
      <alignment horizontal="left" vertical="center"/>
    </xf>
    <xf numFmtId="0" fontId="27" fillId="32" borderId="10" xfId="0" applyFont="1" applyFill="1" applyBorder="1" applyAlignment="1">
      <alignment horizontal="left" vertical="center"/>
    </xf>
    <xf numFmtId="0" fontId="27" fillId="32" borderId="9" xfId="0" applyFont="1" applyFill="1" applyBorder="1" applyAlignment="1">
      <alignment horizontal="left" vertical="center"/>
    </xf>
    <xf numFmtId="0" fontId="61" fillId="41" borderId="22" xfId="0" applyFont="1" applyFill="1" applyBorder="1" applyAlignment="1">
      <alignment horizontal="center" vertical="center"/>
    </xf>
    <xf numFmtId="0" fontId="62" fillId="41" borderId="24" xfId="0" applyFont="1" applyFill="1" applyBorder="1" applyAlignment="1">
      <alignment horizontal="center" vertical="center"/>
    </xf>
    <xf numFmtId="0" fontId="26" fillId="33" borderId="8" xfId="0" applyFont="1" applyFill="1" applyBorder="1" applyAlignment="1" applyProtection="1">
      <alignment horizontal="center" vertical="center"/>
      <protection locked="0"/>
    </xf>
    <xf numFmtId="0" fontId="26" fillId="33" borderId="10" xfId="0" applyFont="1" applyFill="1" applyBorder="1" applyAlignment="1" applyProtection="1">
      <alignment horizontal="center" vertical="center"/>
      <protection locked="0"/>
    </xf>
    <xf numFmtId="0" fontId="26" fillId="33" borderId="9" xfId="0" applyFont="1" applyFill="1" applyBorder="1" applyAlignment="1" applyProtection="1">
      <alignment horizontal="center" vertical="center"/>
      <protection locked="0"/>
    </xf>
    <xf numFmtId="0" fontId="20" fillId="41" borderId="11" xfId="0" applyFont="1" applyFill="1" applyBorder="1" applyAlignment="1">
      <alignment horizontal="left" vertical="center" wrapText="1"/>
    </xf>
    <xf numFmtId="0" fontId="20" fillId="41" borderId="22" xfId="0" applyFont="1" applyFill="1" applyBorder="1" applyAlignment="1">
      <alignment horizontal="left" vertical="center" wrapText="1"/>
    </xf>
    <xf numFmtId="0" fontId="20" fillId="41" borderId="13" xfId="0" applyFont="1" applyFill="1" applyBorder="1" applyAlignment="1">
      <alignment horizontal="left" vertical="center" wrapText="1"/>
    </xf>
    <xf numFmtId="0" fontId="20" fillId="41" borderId="24" xfId="0" applyFont="1" applyFill="1" applyBorder="1" applyAlignment="1">
      <alignment horizontal="left" vertical="center" wrapText="1"/>
    </xf>
    <xf numFmtId="0" fontId="26" fillId="33" borderId="8" xfId="0" applyFont="1" applyFill="1" applyBorder="1" applyAlignment="1" applyProtection="1">
      <alignment horizontal="left" vertical="center"/>
      <protection locked="0"/>
    </xf>
    <xf numFmtId="0" fontId="26" fillId="33" borderId="10" xfId="0" applyFont="1" applyFill="1" applyBorder="1" applyAlignment="1" applyProtection="1">
      <alignment horizontal="left" vertical="center"/>
      <protection locked="0"/>
    </xf>
    <xf numFmtId="0" fontId="26" fillId="33" borderId="9" xfId="0" applyFont="1" applyFill="1" applyBorder="1" applyAlignment="1" applyProtection="1">
      <alignment horizontal="left" vertical="center"/>
      <protection locked="0"/>
    </xf>
    <xf numFmtId="0" fontId="20" fillId="41" borderId="12" xfId="0" applyFont="1" applyFill="1" applyBorder="1" applyAlignment="1">
      <alignment horizontal="left" vertical="center" wrapText="1"/>
    </xf>
    <xf numFmtId="0" fontId="20" fillId="41" borderId="23" xfId="0" applyFont="1" applyFill="1" applyBorder="1" applyAlignment="1">
      <alignment horizontal="left" vertical="center" wrapText="1"/>
    </xf>
    <xf numFmtId="0" fontId="0" fillId="35" borderId="15" xfId="0" applyFill="1" applyBorder="1" applyAlignment="1">
      <alignment horizontal="right"/>
    </xf>
    <xf numFmtId="0" fontId="36" fillId="35" borderId="0" xfId="0" applyFont="1" applyFill="1" applyAlignment="1">
      <alignment horizontal="left"/>
    </xf>
    <xf numFmtId="0" fontId="20" fillId="41" borderId="7" xfId="0" applyFont="1" applyFill="1" applyBorder="1" applyAlignment="1">
      <alignment horizontal="left" vertical="center" wrapText="1"/>
    </xf>
    <xf numFmtId="0" fontId="20" fillId="41" borderId="8" xfId="0" applyFont="1" applyFill="1" applyBorder="1" applyAlignment="1">
      <alignment horizontal="left" vertical="center" wrapText="1"/>
    </xf>
    <xf numFmtId="49" fontId="26" fillId="33" borderId="8" xfId="0" applyNumberFormat="1" applyFont="1" applyFill="1" applyBorder="1" applyAlignment="1" applyProtection="1">
      <alignment horizontal="left" vertical="center"/>
      <protection locked="0"/>
    </xf>
    <xf numFmtId="169" fontId="26" fillId="33" borderId="8" xfId="0" applyNumberFormat="1" applyFont="1" applyFill="1" applyBorder="1" applyAlignment="1" applyProtection="1">
      <alignment horizontal="left" vertical="center"/>
      <protection locked="0"/>
    </xf>
    <xf numFmtId="169" fontId="26" fillId="33" borderId="10" xfId="0" applyNumberFormat="1" applyFont="1" applyFill="1" applyBorder="1" applyAlignment="1" applyProtection="1">
      <alignment horizontal="left" vertical="center"/>
      <protection locked="0"/>
    </xf>
    <xf numFmtId="169" fontId="26" fillId="33" borderId="9" xfId="0" applyNumberFormat="1" applyFont="1" applyFill="1" applyBorder="1" applyAlignment="1" applyProtection="1">
      <alignment horizontal="left" vertical="center"/>
      <protection locked="0"/>
    </xf>
    <xf numFmtId="14" fontId="26" fillId="33" borderId="8" xfId="0" applyNumberFormat="1" applyFont="1" applyFill="1" applyBorder="1" applyAlignment="1" applyProtection="1">
      <alignment horizontal="left" vertical="center"/>
      <protection locked="0"/>
    </xf>
    <xf numFmtId="14" fontId="26" fillId="33" borderId="10" xfId="0" applyNumberFormat="1" applyFont="1" applyFill="1" applyBorder="1" applyAlignment="1" applyProtection="1">
      <alignment horizontal="left" vertical="center"/>
      <protection locked="0"/>
    </xf>
    <xf numFmtId="14" fontId="26" fillId="33" borderId="9" xfId="0" applyNumberFormat="1" applyFont="1" applyFill="1" applyBorder="1" applyAlignment="1" applyProtection="1">
      <alignment horizontal="left" vertical="center"/>
      <protection locked="0"/>
    </xf>
    <xf numFmtId="0" fontId="56" fillId="41" borderId="11" xfId="0" applyFont="1" applyFill="1" applyBorder="1" applyAlignment="1">
      <alignment horizontal="center" vertical="center"/>
    </xf>
    <xf numFmtId="0" fontId="57" fillId="41" borderId="13" xfId="0" applyFont="1" applyFill="1" applyBorder="1" applyAlignment="1">
      <alignment horizontal="center" vertical="center"/>
    </xf>
    <xf numFmtId="0" fontId="20" fillId="41" borderId="11" xfId="0" applyFont="1" applyFill="1" applyBorder="1" applyAlignment="1">
      <alignment horizontal="left" vertical="center"/>
    </xf>
    <xf numFmtId="0" fontId="20" fillId="41" borderId="13" xfId="0" applyFont="1" applyFill="1" applyBorder="1" applyAlignment="1">
      <alignment horizontal="left" vertical="center"/>
    </xf>
    <xf numFmtId="2" fontId="20" fillId="34" borderId="23" xfId="0" applyNumberFormat="1" applyFont="1" applyFill="1" applyBorder="1" applyAlignment="1">
      <alignment horizontal="left" vertical="center"/>
    </xf>
    <xf numFmtId="2" fontId="20" fillId="34" borderId="13" xfId="0" applyNumberFormat="1" applyFont="1" applyFill="1" applyBorder="1" applyAlignment="1">
      <alignment horizontal="left" vertical="center"/>
    </xf>
    <xf numFmtId="2" fontId="20" fillId="34" borderId="24" xfId="0" applyNumberFormat="1" applyFont="1" applyFill="1" applyBorder="1" applyAlignment="1">
      <alignment horizontal="left" vertical="center"/>
    </xf>
    <xf numFmtId="14" fontId="20" fillId="34" borderId="42" xfId="0" applyNumberFormat="1" applyFont="1" applyFill="1" applyBorder="1" applyAlignment="1">
      <alignment horizontal="left" vertical="center" wrapText="1"/>
    </xf>
    <xf numFmtId="14" fontId="20" fillId="34" borderId="27" xfId="0" applyNumberFormat="1" applyFont="1" applyFill="1" applyBorder="1" applyAlignment="1">
      <alignment horizontal="left" vertical="center" wrapText="1"/>
    </xf>
    <xf numFmtId="0" fontId="56" fillId="41" borderId="22" xfId="0" applyFont="1" applyFill="1" applyBorder="1" applyAlignment="1">
      <alignment horizontal="center" vertical="center"/>
    </xf>
    <xf numFmtId="0" fontId="57" fillId="41" borderId="24" xfId="0" applyFont="1" applyFill="1" applyBorder="1" applyAlignment="1">
      <alignment horizontal="center" vertical="center"/>
    </xf>
    <xf numFmtId="0" fontId="20" fillId="41" borderId="41" xfId="0" applyFont="1" applyFill="1" applyBorder="1" applyAlignment="1">
      <alignment horizontal="left" vertical="center" wrapText="1"/>
    </xf>
    <xf numFmtId="0" fontId="20" fillId="41" borderId="9" xfId="0" applyFont="1" applyFill="1" applyBorder="1" applyAlignment="1">
      <alignment horizontal="left" vertical="center" wrapText="1"/>
    </xf>
    <xf numFmtId="0" fontId="27" fillId="32" borderId="13" xfId="0" applyFont="1" applyFill="1" applyBorder="1" applyAlignment="1">
      <alignment horizontal="left" vertical="center"/>
    </xf>
    <xf numFmtId="0" fontId="27" fillId="32" borderId="24" xfId="0" applyFont="1" applyFill="1" applyBorder="1" applyAlignment="1">
      <alignment horizontal="left" vertical="center"/>
    </xf>
    <xf numFmtId="0" fontId="24" fillId="40" borderId="17" xfId="0" applyFont="1" applyFill="1" applyBorder="1" applyAlignment="1">
      <alignment horizontal="left" vertical="center" wrapText="1"/>
    </xf>
    <xf numFmtId="0" fontId="24" fillId="40" borderId="0" xfId="0" applyFont="1" applyFill="1" applyAlignment="1">
      <alignment horizontal="left" vertical="center" wrapText="1"/>
    </xf>
    <xf numFmtId="0" fontId="24" fillId="40" borderId="32" xfId="0" applyFont="1" applyFill="1" applyBorder="1" applyAlignment="1">
      <alignment horizontal="left" vertical="center" wrapText="1"/>
    </xf>
    <xf numFmtId="0" fontId="26" fillId="39" borderId="17" xfId="0" applyFont="1" applyFill="1" applyBorder="1" applyAlignment="1">
      <alignment horizontal="left" vertical="center"/>
    </xf>
    <xf numFmtId="0" fontId="26" fillId="39" borderId="0" xfId="0" applyFont="1" applyFill="1" applyAlignment="1">
      <alignment horizontal="left" vertical="center"/>
    </xf>
    <xf numFmtId="0" fontId="26" fillId="0" borderId="13" xfId="0" applyFont="1" applyBorder="1" applyAlignment="1">
      <alignment horizontal="left" vertical="center"/>
    </xf>
    <xf numFmtId="0" fontId="34" fillId="41" borderId="12" xfId="0" applyFont="1" applyFill="1" applyBorder="1" applyAlignment="1">
      <alignment horizontal="left" vertical="center" wrapText="1"/>
    </xf>
    <xf numFmtId="0" fontId="34" fillId="41" borderId="11" xfId="0" applyFont="1" applyFill="1" applyBorder="1" applyAlignment="1">
      <alignment horizontal="left" vertical="center" wrapText="1"/>
    </xf>
    <xf numFmtId="0" fontId="34" fillId="41" borderId="23" xfId="0" applyFont="1" applyFill="1" applyBorder="1" applyAlignment="1">
      <alignment horizontal="left" vertical="center" wrapText="1"/>
    </xf>
    <xf numFmtId="0" fontId="34" fillId="41" borderId="13" xfId="0" applyFont="1" applyFill="1" applyBorder="1" applyAlignment="1">
      <alignment horizontal="left" vertical="center" wrapText="1"/>
    </xf>
    <xf numFmtId="0" fontId="27" fillId="32" borderId="7" xfId="0" applyFont="1" applyFill="1" applyBorder="1" applyAlignment="1">
      <alignment horizontal="left" vertical="center"/>
    </xf>
    <xf numFmtId="0" fontId="20" fillId="41" borderId="30" xfId="0" applyFont="1" applyFill="1" applyBorder="1" applyAlignment="1">
      <alignment horizontal="left" vertical="center" wrapText="1"/>
    </xf>
    <xf numFmtId="0" fontId="20" fillId="41" borderId="18" xfId="0" applyFont="1" applyFill="1" applyBorder="1" applyAlignment="1">
      <alignment horizontal="left" vertical="center" wrapText="1"/>
    </xf>
    <xf numFmtId="0" fontId="23" fillId="36" borderId="46" xfId="0" applyFont="1" applyFill="1" applyBorder="1" applyAlignment="1">
      <alignment horizontal="left" vertical="center"/>
    </xf>
    <xf numFmtId="0" fontId="23" fillId="36" borderId="47" xfId="0" applyFont="1" applyFill="1" applyBorder="1" applyAlignment="1">
      <alignment horizontal="left" vertical="center"/>
    </xf>
    <xf numFmtId="14" fontId="26" fillId="35" borderId="0" xfId="0" applyNumberFormat="1" applyFont="1" applyFill="1" applyAlignment="1" applyProtection="1">
      <alignment horizontal="left" vertical="center"/>
      <protection locked="0"/>
    </xf>
    <xf numFmtId="49" fontId="26" fillId="33" borderId="55" xfId="0" applyNumberFormat="1" applyFont="1" applyFill="1" applyBorder="1" applyAlignment="1" applyProtection="1">
      <alignment horizontal="left" vertical="center"/>
      <protection locked="0"/>
    </xf>
    <xf numFmtId="0" fontId="30" fillId="34" borderId="0" xfId="22" applyFont="1" applyFill="1" applyAlignment="1">
      <alignment horizontal="left" vertical="center"/>
    </xf>
    <xf numFmtId="49" fontId="26" fillId="33" borderId="54" xfId="0" applyNumberFormat="1" applyFont="1" applyFill="1" applyBorder="1" applyAlignment="1" applyProtection="1">
      <alignment horizontal="left" vertical="center"/>
      <protection locked="0"/>
    </xf>
    <xf numFmtId="49" fontId="26" fillId="33" borderId="56" xfId="0" applyNumberFormat="1" applyFont="1" applyFill="1" applyBorder="1" applyAlignment="1" applyProtection="1">
      <alignment horizontal="left" vertical="top"/>
      <protection locked="0"/>
    </xf>
    <xf numFmtId="49" fontId="26" fillId="33" borderId="11" xfId="0" applyNumberFormat="1" applyFont="1" applyFill="1" applyBorder="1" applyAlignment="1" applyProtection="1">
      <alignment horizontal="left" vertical="top"/>
      <protection locked="0"/>
    </xf>
    <xf numFmtId="49" fontId="26" fillId="33" borderId="22" xfId="0" applyNumberFormat="1" applyFont="1" applyFill="1" applyBorder="1" applyAlignment="1" applyProtection="1">
      <alignment horizontal="left" vertical="top"/>
      <protection locked="0"/>
    </xf>
    <xf numFmtId="49" fontId="26" fillId="33" borderId="46" xfId="0" applyNumberFormat="1" applyFont="1" applyFill="1" applyBorder="1" applyAlignment="1" applyProtection="1">
      <alignment horizontal="left" vertical="top"/>
      <protection locked="0"/>
    </xf>
    <xf numFmtId="49" fontId="26" fillId="33" borderId="0" xfId="0" applyNumberFormat="1" applyFont="1" applyFill="1" applyAlignment="1" applyProtection="1">
      <alignment horizontal="left" vertical="top"/>
      <protection locked="0"/>
    </xf>
    <xf numFmtId="49" fontId="26" fillId="33" borderId="26" xfId="0" applyNumberFormat="1" applyFont="1" applyFill="1" applyBorder="1" applyAlignment="1" applyProtection="1">
      <alignment horizontal="left" vertical="top"/>
      <protection locked="0"/>
    </xf>
    <xf numFmtId="49" fontId="26" fillId="33" borderId="57" xfId="0" applyNumberFormat="1" applyFont="1" applyFill="1" applyBorder="1" applyAlignment="1" applyProtection="1">
      <alignment horizontal="left" vertical="top"/>
      <protection locked="0"/>
    </xf>
    <xf numFmtId="49" fontId="26" fillId="33" borderId="13" xfId="0" applyNumberFormat="1" applyFont="1" applyFill="1" applyBorder="1" applyAlignment="1" applyProtection="1">
      <alignment horizontal="left" vertical="top"/>
      <protection locked="0"/>
    </xf>
    <xf numFmtId="49" fontId="26" fillId="33" borderId="24" xfId="0" applyNumberFormat="1" applyFont="1" applyFill="1" applyBorder="1" applyAlignment="1" applyProtection="1">
      <alignment horizontal="left" vertical="top"/>
      <protection locked="0"/>
    </xf>
    <xf numFmtId="49" fontId="4" fillId="33" borderId="8" xfId="22" applyNumberFormat="1" applyFont="1" applyFill="1" applyBorder="1" applyAlignment="1" applyProtection="1">
      <alignment horizontal="left" vertical="center"/>
      <protection locked="0"/>
    </xf>
    <xf numFmtId="1" fontId="26" fillId="33" borderId="7" xfId="0" applyNumberFormat="1" applyFont="1" applyFill="1" applyBorder="1" applyAlignment="1" applyProtection="1">
      <alignment horizontal="left" vertical="center"/>
      <protection locked="0"/>
    </xf>
    <xf numFmtId="0" fontId="47" fillId="35" borderId="39" xfId="0" applyFont="1" applyFill="1" applyBorder="1" applyAlignment="1">
      <alignment horizontal="center" vertical="center"/>
    </xf>
    <xf numFmtId="0" fontId="47" fillId="35" borderId="51" xfId="0" applyFont="1" applyFill="1" applyBorder="1" applyAlignment="1">
      <alignment horizontal="center" vertical="center"/>
    </xf>
    <xf numFmtId="0" fontId="24" fillId="40" borderId="58" xfId="0" applyFont="1" applyFill="1" applyBorder="1" applyAlignment="1">
      <alignment horizontal="left" vertical="center" wrapText="1"/>
    </xf>
    <xf numFmtId="0" fontId="24" fillId="40" borderId="28" xfId="0" applyFont="1" applyFill="1" applyBorder="1" applyAlignment="1">
      <alignment horizontal="left" vertical="center" wrapText="1"/>
    </xf>
    <xf numFmtId="0" fontId="24" fillId="40" borderId="59" xfId="0" applyFont="1" applyFill="1" applyBorder="1" applyAlignment="1">
      <alignment horizontal="left" vertical="center" wrapText="1"/>
    </xf>
    <xf numFmtId="0" fontId="28" fillId="40" borderId="58" xfId="0" applyFont="1" applyFill="1" applyBorder="1" applyAlignment="1">
      <alignment horizontal="left" vertical="center" wrapText="1"/>
    </xf>
    <xf numFmtId="0" fontId="28" fillId="40" borderId="28" xfId="0" applyFont="1" applyFill="1" applyBorder="1" applyAlignment="1">
      <alignment horizontal="left" vertical="center" wrapText="1"/>
    </xf>
    <xf numFmtId="0" fontId="28" fillId="40" borderId="59" xfId="0" applyFont="1" applyFill="1" applyBorder="1" applyAlignment="1">
      <alignment horizontal="left" vertical="center" wrapText="1"/>
    </xf>
    <xf numFmtId="0" fontId="23" fillId="36" borderId="52" xfId="0" applyFont="1" applyFill="1" applyBorder="1" applyAlignment="1">
      <alignment horizontal="left" vertical="center"/>
    </xf>
    <xf numFmtId="0" fontId="23" fillId="36" borderId="29" xfId="0" applyFont="1" applyFill="1" applyBorder="1" applyAlignment="1">
      <alignment horizontal="left" vertical="center"/>
    </xf>
    <xf numFmtId="0" fontId="23" fillId="36" borderId="53" xfId="0" applyFont="1" applyFill="1" applyBorder="1" applyAlignment="1">
      <alignment horizontal="left" vertical="center"/>
    </xf>
    <xf numFmtId="49" fontId="4" fillId="33" borderId="10" xfId="22" applyNumberFormat="1" applyFont="1" applyFill="1" applyBorder="1" applyAlignment="1" applyProtection="1">
      <alignment horizontal="left" vertical="center"/>
      <protection locked="0"/>
    </xf>
    <xf numFmtId="49" fontId="4" fillId="33" borderId="9" xfId="22" applyNumberFormat="1" applyFont="1" applyFill="1" applyBorder="1" applyAlignment="1" applyProtection="1">
      <alignment horizontal="left" vertical="center"/>
      <protection locked="0"/>
    </xf>
    <xf numFmtId="0" fontId="20" fillId="31" borderId="0" xfId="0" applyFont="1" applyFill="1" applyAlignment="1">
      <alignment horizontal="center" vertical="center"/>
    </xf>
    <xf numFmtId="0" fontId="58" fillId="35" borderId="67" xfId="0" applyFont="1" applyFill="1" applyBorder="1" applyAlignment="1">
      <alignment horizontal="left" vertical="center"/>
    </xf>
    <xf numFmtId="0" fontId="58" fillId="35" borderId="68" xfId="0" applyFont="1" applyFill="1" applyBorder="1" applyAlignment="1">
      <alignment horizontal="left" vertical="center"/>
    </xf>
    <xf numFmtId="0" fontId="58" fillId="35" borderId="69" xfId="0" applyFont="1" applyFill="1" applyBorder="1" applyAlignment="1">
      <alignment horizontal="left" vertical="center"/>
    </xf>
    <xf numFmtId="0" fontId="0" fillId="0" borderId="25" xfId="0" applyBorder="1" applyAlignment="1">
      <alignment horizontal="left" wrapText="1"/>
    </xf>
  </cellXfs>
  <cellStyles count="50">
    <cellStyle name="20 % - Akzent1" xfId="24" builtinId="30" customBuiltin="1"/>
    <cellStyle name="20 % - Akzent2" xfId="28" builtinId="34" customBuiltin="1"/>
    <cellStyle name="20 % - Akzent3" xfId="32" builtinId="38" customBuiltin="1"/>
    <cellStyle name="20 % - Akzent4" xfId="36" builtinId="42" customBuiltin="1"/>
    <cellStyle name="20 % - Akzent5" xfId="40" builtinId="46" customBuiltin="1"/>
    <cellStyle name="20 % - Akzent6" xfId="44" builtinId="50" customBuiltin="1"/>
    <cellStyle name="40 % - Akzent1" xfId="25" builtinId="31" customBuiltin="1"/>
    <cellStyle name="40 % - Akzent2" xfId="29" builtinId="35" customBuiltin="1"/>
    <cellStyle name="40 % - Akzent3" xfId="33" builtinId="39" customBuiltin="1"/>
    <cellStyle name="40 % - Akzent4" xfId="37" builtinId="43" customBuiltin="1"/>
    <cellStyle name="40 % - Akzent5" xfId="41" builtinId="47" customBuiltin="1"/>
    <cellStyle name="40 % - Akzent6" xfId="45" builtinId="51" customBuiltin="1"/>
    <cellStyle name="60 % - Akzent1" xfId="26" builtinId="32" customBuiltin="1"/>
    <cellStyle name="60 % - Akzent2" xfId="30" builtinId="36" customBuiltin="1"/>
    <cellStyle name="60 % - Akzent3" xfId="34" builtinId="40" customBuiltin="1"/>
    <cellStyle name="60 % - Akzent4" xfId="38" builtinId="44" customBuiltin="1"/>
    <cellStyle name="60 % - Akzent5" xfId="42" builtinId="48" customBuiltin="1"/>
    <cellStyle name="60 % - Akzent6" xfId="46" builtinId="52" customBuiltin="1"/>
    <cellStyle name="Akzent1" xfId="23" builtinId="29" customBuiltin="1"/>
    <cellStyle name="Akzent2" xfId="27" builtinId="33" customBuiltin="1"/>
    <cellStyle name="Akzent3" xfId="31" builtinId="37" customBuiltin="1"/>
    <cellStyle name="Akzent4" xfId="35" builtinId="41" customBuiltin="1"/>
    <cellStyle name="Akzent5" xfId="39" builtinId="45" customBuiltin="1"/>
    <cellStyle name="Akzent6" xfId="43" builtinId="49" customBuiltin="1"/>
    <cellStyle name="Ausgabe" xfId="14" builtinId="21" customBuiltin="1"/>
    <cellStyle name="Berechnung" xfId="15" builtinId="22" customBuiltin="1"/>
    <cellStyle name="Dezimal [0]" xfId="2" builtinId="6" customBuiltin="1"/>
    <cellStyle name="Eingabe" xfId="13" builtinId="20" customBuiltin="1"/>
    <cellStyle name="Ergebnis" xfId="21" builtinId="25" customBuiltin="1"/>
    <cellStyle name="Erklärender Text" xfId="20" builtinId="53" hidden="1" customBuiltin="1"/>
    <cellStyle name="Gut" xfId="10" builtinId="26" customBuiltin="1"/>
    <cellStyle name="Komma" xfId="1" builtinId="3" hidden="1"/>
    <cellStyle name="Komma" xfId="47" builtinId="3" customBuiltin="1"/>
    <cellStyle name="Link" xfId="22" builtinId="8" customBuiltin="1"/>
    <cellStyle name="Link 2" xfId="49" xr:uid="{00000000-0005-0000-0000-000022000000}"/>
    <cellStyle name="Neutral" xfId="12" builtinId="28" customBuiltin="1"/>
    <cellStyle name="Notiz" xfId="19" builtinId="10" customBuiltin="1"/>
    <cellStyle name="Schlecht" xfId="11" builtinId="27" customBuiltin="1"/>
    <cellStyle name="Standard" xfId="0" builtinId="0" customBuiltin="1"/>
    <cellStyle name="Standard 2" xfId="48" xr:uid="{00000000-0005-0000-0000-000027000000}"/>
    <cellStyle name="Überschrift" xfId="5" builtinId="15" hidden="1"/>
    <cellStyle name="Überschrift 1" xfId="6" builtinId="16" customBuiltin="1"/>
    <cellStyle name="Überschrift 2" xfId="7" builtinId="17" customBuiltin="1"/>
    <cellStyle name="Überschrift 3" xfId="8" builtinId="18" customBuiltin="1"/>
    <cellStyle name="Überschrift 4" xfId="9" builtinId="19" customBuiltin="1"/>
    <cellStyle name="Verknüpfte Zelle" xfId="16" builtinId="24" hidden="1" customBuiltin="1"/>
    <cellStyle name="Währung" xfId="3" builtinId="4" customBuiltin="1"/>
    <cellStyle name="Währung [0]" xfId="4" builtinId="7" hidden="1"/>
    <cellStyle name="Warnender Text" xfId="18" builtinId="11" hidden="1" customBuiltin="1"/>
    <cellStyle name="Zelle überprüfen" xfId="17" builtinId="23" hidden="1" customBuiltin="1"/>
  </cellStyles>
  <dxfs count="38">
    <dxf>
      <fill>
        <patternFill>
          <bgColor theme="5" tint="0.79998168889431442"/>
        </patternFill>
      </fill>
      <border>
        <left style="thin">
          <color auto="1"/>
        </left>
        <right style="thin">
          <color auto="1"/>
        </right>
        <top style="thin">
          <color auto="1"/>
        </top>
        <bottom style="thin">
          <color auto="1"/>
        </bottom>
        <vertical/>
        <horizontal/>
      </border>
    </dxf>
    <dxf>
      <fill>
        <patternFill>
          <bgColor theme="5" tint="0.79998168889431442"/>
        </patternFill>
      </fill>
      <border>
        <left style="thin">
          <color auto="1"/>
        </left>
        <right style="thin">
          <color auto="1"/>
        </right>
        <top style="thin">
          <color auto="1"/>
        </top>
        <bottom style="thin">
          <color auto="1"/>
        </bottom>
        <vertical/>
        <horizontal/>
      </border>
    </dxf>
    <dxf>
      <fill>
        <patternFill>
          <bgColor theme="5" tint="0.79998168889431442"/>
        </patternFill>
      </fill>
      <border>
        <left style="thin">
          <color auto="1"/>
        </left>
        <right style="thin">
          <color auto="1"/>
        </right>
        <top style="thin">
          <color auto="1"/>
        </top>
        <bottom style="thin">
          <color auto="1"/>
        </bottom>
        <vertical/>
        <horizontal/>
      </border>
    </dxf>
    <dxf>
      <fill>
        <patternFill>
          <bgColor theme="5" tint="0.79998168889431442"/>
        </patternFill>
      </fill>
      <border>
        <left style="thin">
          <color auto="1"/>
        </left>
        <right style="thin">
          <color auto="1"/>
        </right>
        <top style="thin">
          <color auto="1"/>
        </top>
        <bottom style="thin">
          <color auto="1"/>
        </bottom>
        <vertical/>
        <horizontal/>
      </border>
    </dxf>
    <dxf>
      <fill>
        <patternFill>
          <bgColor theme="5" tint="0.79998168889431442"/>
        </patternFill>
      </fill>
      <border>
        <left style="thin">
          <color auto="1"/>
        </left>
        <right style="thin">
          <color auto="1"/>
        </right>
        <top style="thin">
          <color auto="1"/>
        </top>
        <bottom style="thin">
          <color auto="1"/>
        </bottom>
        <vertical/>
        <horizontal/>
      </border>
    </dxf>
    <dxf>
      <fill>
        <patternFill>
          <bgColor theme="5" tint="0.79998168889431442"/>
        </patternFill>
      </fill>
      <border>
        <left style="thin">
          <color auto="1"/>
        </left>
        <right style="thin">
          <color auto="1"/>
        </right>
        <top style="thin">
          <color auto="1"/>
        </top>
        <bottom style="thin">
          <color auto="1"/>
        </bottom>
        <vertical/>
        <horizontal/>
      </border>
    </dxf>
    <dxf>
      <fill>
        <patternFill>
          <bgColor theme="5" tint="0.79998168889431442"/>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color rgb="FFFF0000"/>
      </font>
    </dxf>
    <dxf>
      <font>
        <color rgb="FFFF0000"/>
      </font>
    </dxf>
    <dxf>
      <fill>
        <patternFill patternType="lightUp">
          <bgColor theme="0"/>
        </patternFill>
      </fill>
    </dxf>
    <dxf>
      <fill>
        <patternFill patternType="lightUp">
          <bgColor theme="0" tint="-4.9989318521683403E-2"/>
        </patternFill>
      </fill>
    </dxf>
    <dxf>
      <fill>
        <patternFill patternType="lightUp">
          <bgColor theme="0" tint="-4.9989318521683403E-2"/>
        </patternFill>
      </fill>
    </dxf>
    <dxf>
      <fill>
        <patternFill patternType="lightUp">
          <bgColor theme="0" tint="-4.9989318521683403E-2"/>
        </patternFill>
      </fill>
    </dxf>
    <dxf>
      <fill>
        <patternFill patternType="lightUp">
          <bgColor theme="0" tint="-4.9989318521683403E-2"/>
        </patternFill>
      </fill>
    </dxf>
    <dxf>
      <fill>
        <patternFill patternType="lightUp">
          <bgColor theme="0"/>
        </patternFill>
      </fill>
    </dxf>
    <dxf>
      <fill>
        <patternFill patternType="lightUp">
          <bgColor theme="0" tint="-4.9989318521683403E-2"/>
        </patternFill>
      </fill>
    </dxf>
    <dxf>
      <fill>
        <patternFill patternType="lightUp">
          <bgColor theme="0" tint="-4.9989318521683403E-2"/>
        </patternFill>
      </fill>
    </dxf>
    <dxf>
      <fill>
        <patternFill patternType="lightUp">
          <bgColor theme="0" tint="-4.9989318521683403E-2"/>
        </patternFill>
      </fill>
    </dxf>
    <dxf>
      <fill>
        <patternFill patternType="lightUp">
          <bgColor theme="0"/>
        </patternFill>
      </fill>
    </dxf>
    <dxf>
      <font>
        <color rgb="FFC00000"/>
      </font>
    </dxf>
    <dxf>
      <fill>
        <patternFill patternType="lightUp">
          <bgColor theme="0" tint="-4.9989318521683403E-2"/>
        </patternFill>
      </fill>
    </dxf>
    <dxf>
      <fill>
        <patternFill patternType="lightUp">
          <bgColor theme="0" tint="-4.9989318521683403E-2"/>
        </patternFill>
      </fill>
    </dxf>
    <dxf>
      <fill>
        <patternFill patternType="lightUp">
          <bgColor theme="0" tint="-4.9989318521683403E-2"/>
        </patternFill>
      </fill>
    </dxf>
    <dxf>
      <fill>
        <patternFill patternType="lightUp">
          <bgColor theme="0" tint="-4.9989318521683403E-2"/>
        </patternFill>
      </fill>
    </dxf>
    <dxf>
      <fill>
        <patternFill patternType="lightUp">
          <bgColor theme="0" tint="-4.9989318521683403E-2"/>
        </patternFill>
      </fill>
    </dxf>
    <dxf>
      <fill>
        <patternFill>
          <bgColor rgb="FFFFE181"/>
        </patternFill>
      </fill>
    </dxf>
    <dxf>
      <fill>
        <patternFill patternType="lightUp">
          <bgColor theme="0" tint="-4.9989318521683403E-2"/>
        </patternFill>
      </fill>
    </dxf>
    <dxf>
      <fill>
        <patternFill>
          <bgColor rgb="FFFFE1E1"/>
        </patternFill>
      </fill>
      <border>
        <left/>
        <right/>
        <top/>
        <bottom/>
        <vertical/>
        <horizontal/>
      </border>
    </dxf>
    <dxf>
      <font>
        <color rgb="FFC00000"/>
      </font>
    </dxf>
    <dxf>
      <fill>
        <patternFill patternType="lightUp">
          <fgColor auto="1"/>
          <bgColor theme="0" tint="-4.9989318521683403E-2"/>
        </patternFill>
      </fill>
    </dxf>
    <dxf>
      <fill>
        <patternFill patternType="lightUp">
          <bgColor theme="0" tint="-4.9989318521683403E-2"/>
        </patternFill>
      </fill>
    </dxf>
    <dxf>
      <fill>
        <patternFill patternType="lightUp">
          <fgColor auto="1"/>
          <bgColor theme="0" tint="-4.9989318521683403E-2"/>
        </patternFill>
      </fill>
    </dxf>
    <dxf>
      <fill>
        <patternFill>
          <bgColor rgb="FFFFFF99"/>
        </patternFill>
      </fill>
    </dxf>
    <dxf>
      <fill>
        <patternFill>
          <bgColor theme="6" tint="0.79998168889431442"/>
        </patternFill>
      </fill>
    </dxf>
    <dxf>
      <fill>
        <patternFill>
          <bgColor rgb="FFFFE5E5"/>
        </patternFill>
      </fill>
    </dxf>
    <dxf>
      <fill>
        <patternFill>
          <bgColor theme="6" tint="0.79998168889431442"/>
        </patternFill>
      </fill>
    </dxf>
    <dxf>
      <font>
        <color rgb="FFFF0000"/>
      </font>
    </dxf>
  </dxfs>
  <tableStyles count="0" defaultTableStyle="TableStyleMedium2" defaultPivotStyle="PivotStyleLight16"/>
  <colors>
    <mruColors>
      <color rgb="FFFFFFEB"/>
      <color rgb="FFFFE181"/>
      <color rgb="FFFFD961"/>
      <color rgb="FFFFFFEF"/>
      <color rgb="FFFFFF99"/>
      <color rgb="FFF9DDA5"/>
      <color rgb="FFFFE697"/>
      <color rgb="FFFFE5E5"/>
      <color rgb="FFFFEBEB"/>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59952</xdr:colOff>
      <xdr:row>0</xdr:row>
      <xdr:rowOff>293593</xdr:rowOff>
    </xdr:from>
    <xdr:to>
      <xdr:col>17</xdr:col>
      <xdr:colOff>208429</xdr:colOff>
      <xdr:row>4</xdr:row>
      <xdr:rowOff>133349</xdr:rowOff>
    </xdr:to>
    <xdr:sp macro="" textlink="">
      <xdr:nvSpPr>
        <xdr:cNvPr id="7" name="Textfeld 6">
          <a:extLst>
            <a:ext uri="{FF2B5EF4-FFF2-40B4-BE49-F238E27FC236}">
              <a16:creationId xmlns:a16="http://schemas.microsoft.com/office/drawing/2014/main" id="{00000000-0008-0000-0000-000007000000}"/>
            </a:ext>
          </a:extLst>
        </xdr:cNvPr>
        <xdr:cNvSpPr txBox="1"/>
      </xdr:nvSpPr>
      <xdr:spPr>
        <a:xfrm>
          <a:off x="2212602" y="293593"/>
          <a:ext cx="3482227" cy="108753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CH" sz="1000" b="1"/>
            <a:t>Bildungs- und Kulturdirektion des Kantons Bern</a:t>
          </a:r>
        </a:p>
        <a:p>
          <a:r>
            <a:rPr lang="de-CH" sz="1000" b="1"/>
            <a:t>Abteilung Personaldienstleistungen</a:t>
          </a:r>
        </a:p>
        <a:p>
          <a:r>
            <a:rPr lang="de-CH" sz="1000" b="1"/>
            <a:t>Sulgeneckstrasse 70, 3005 Bern</a:t>
          </a:r>
        </a:p>
        <a:p>
          <a:endParaRPr lang="de-CH" sz="1000" b="1"/>
        </a:p>
        <a:p>
          <a:r>
            <a:rPr lang="de-CH" sz="1000" b="1">
              <a:solidFill>
                <a:sysClr val="windowText" lastClr="000000"/>
              </a:solidFill>
            </a:rPr>
            <a:t>E-Mail: personalinformatik.apd@be.ch</a:t>
          </a:r>
        </a:p>
        <a:p>
          <a:r>
            <a:rPr lang="de-CH" sz="1000" b="1">
              <a:solidFill>
                <a:sysClr val="windowText" lastClr="000000"/>
              </a:solidFill>
            </a:rPr>
            <a:t>Telefon: 031 633 83 12</a:t>
          </a:r>
        </a:p>
      </xdr:txBody>
    </xdr:sp>
    <xdr:clientData/>
  </xdr:twoCellAnchor>
  <xdr:twoCellAnchor editAs="oneCell">
    <xdr:from>
      <xdr:col>1</xdr:col>
      <xdr:colOff>69272</xdr:colOff>
      <xdr:row>40</xdr:row>
      <xdr:rowOff>138546</xdr:rowOff>
    </xdr:from>
    <xdr:to>
      <xdr:col>15</xdr:col>
      <xdr:colOff>166112</xdr:colOff>
      <xdr:row>47</xdr:row>
      <xdr:rowOff>28575</xdr:rowOff>
    </xdr:to>
    <xdr:pic>
      <xdr:nvPicPr>
        <xdr:cNvPr id="14" name="Grafik 13">
          <a:extLst>
            <a:ext uri="{FF2B5EF4-FFF2-40B4-BE49-F238E27FC236}">
              <a16:creationId xmlns:a16="http://schemas.microsoft.com/office/drawing/2014/main" id="{00000000-0008-0000-0000-00000E000000}"/>
            </a:ext>
          </a:extLst>
        </xdr:cNvPr>
        <xdr:cNvPicPr>
          <a:picLocks noChangeAspect="1"/>
        </xdr:cNvPicPr>
      </xdr:nvPicPr>
      <xdr:blipFill rotWithShape="1">
        <a:blip xmlns:r="http://schemas.openxmlformats.org/officeDocument/2006/relationships" r:embed="rId1" cstate="email">
          <a:extLst>
            <a:ext uri="{28A0092B-C50C-407E-A947-70E740481C1C}">
              <a14:useLocalDpi xmlns:a14="http://schemas.microsoft.com/office/drawing/2010/main"/>
            </a:ext>
          </a:extLst>
        </a:blip>
        <a:srcRect/>
        <a:stretch/>
      </xdr:blipFill>
      <xdr:spPr>
        <a:xfrm>
          <a:off x="221672" y="17254971"/>
          <a:ext cx="4764090" cy="2890404"/>
        </a:xfrm>
        <a:prstGeom prst="rect">
          <a:avLst/>
        </a:prstGeom>
      </xdr:spPr>
    </xdr:pic>
    <xdr:clientData/>
  </xdr:twoCellAnchor>
  <xdr:twoCellAnchor editAs="oneCell">
    <xdr:from>
      <xdr:col>1</xdr:col>
      <xdr:colOff>28575</xdr:colOff>
      <xdr:row>0</xdr:row>
      <xdr:rowOff>304800</xdr:rowOff>
    </xdr:from>
    <xdr:to>
      <xdr:col>6</xdr:col>
      <xdr:colOff>176212</xdr:colOff>
      <xdr:row>3</xdr:row>
      <xdr:rowOff>287997</xdr:rowOff>
    </xdr:to>
    <xdr:pic>
      <xdr:nvPicPr>
        <xdr:cNvPr id="10" name="Grafik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2"/>
        <a:stretch>
          <a:fillRect/>
        </a:stretch>
      </xdr:blipFill>
      <xdr:spPr>
        <a:xfrm>
          <a:off x="180975" y="304800"/>
          <a:ext cx="1814512" cy="926172"/>
        </a:xfrm>
        <a:prstGeom prst="rect">
          <a:avLst/>
        </a:prstGeom>
      </xdr:spPr>
    </xdr:pic>
    <xdr:clientData/>
  </xdr:twoCellAnchor>
  <xdr:twoCellAnchor editAs="oneCell">
    <xdr:from>
      <xdr:col>1</xdr:col>
      <xdr:colOff>44824</xdr:colOff>
      <xdr:row>29</xdr:row>
      <xdr:rowOff>380999</xdr:rowOff>
    </xdr:from>
    <xdr:to>
      <xdr:col>16</xdr:col>
      <xdr:colOff>41398</xdr:colOff>
      <xdr:row>31</xdr:row>
      <xdr:rowOff>164646</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a:ext>
          </a:extLst>
        </a:blip>
        <a:stretch>
          <a:fillRect/>
        </a:stretch>
      </xdr:blipFill>
      <xdr:spPr>
        <a:xfrm>
          <a:off x="201706" y="12696264"/>
          <a:ext cx="5039221" cy="635294"/>
        </a:xfrm>
        <a:prstGeom prst="rect">
          <a:avLst/>
        </a:prstGeom>
        <a:ln>
          <a:solidFill>
            <a:schemeClr val="tx1"/>
          </a:solidFill>
        </a:ln>
      </xdr:spPr>
    </xdr:pic>
    <xdr:clientData/>
  </xdr:twoCellAnchor>
  <xdr:twoCellAnchor editAs="oneCell">
    <xdr:from>
      <xdr:col>1</xdr:col>
      <xdr:colOff>49696</xdr:colOff>
      <xdr:row>35</xdr:row>
      <xdr:rowOff>56030</xdr:rowOff>
    </xdr:from>
    <xdr:to>
      <xdr:col>16</xdr:col>
      <xdr:colOff>236787</xdr:colOff>
      <xdr:row>36</xdr:row>
      <xdr:rowOff>266597</xdr:rowOff>
    </xdr:to>
    <xdr:pic>
      <xdr:nvPicPr>
        <xdr:cNvPr id="5" name="Grafik 4">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a:ext>
          </a:extLst>
        </a:blip>
        <a:srcRect l="-1031"/>
        <a:stretch/>
      </xdr:blipFill>
      <xdr:spPr>
        <a:xfrm>
          <a:off x="198783" y="15105530"/>
          <a:ext cx="5156656" cy="641263"/>
        </a:xfrm>
        <a:prstGeom prst="rect">
          <a:avLst/>
        </a:prstGeom>
        <a:ln>
          <a:solidFill>
            <a:schemeClr val="tx1"/>
          </a:solidFill>
        </a:ln>
      </xdr:spPr>
    </xdr:pic>
    <xdr:clientData/>
  </xdr:twoCellAnchor>
  <xdr:twoCellAnchor editAs="oneCell">
    <xdr:from>
      <xdr:col>1</xdr:col>
      <xdr:colOff>56031</xdr:colOff>
      <xdr:row>13</xdr:row>
      <xdr:rowOff>302558</xdr:rowOff>
    </xdr:from>
    <xdr:to>
      <xdr:col>20</xdr:col>
      <xdr:colOff>324971</xdr:colOff>
      <xdr:row>17</xdr:row>
      <xdr:rowOff>59355</xdr:rowOff>
    </xdr:to>
    <xdr:pic>
      <xdr:nvPicPr>
        <xdr:cNvPr id="6" name="Grafik 5">
          <a:extLst>
            <a:ext uri="{FF2B5EF4-FFF2-40B4-BE49-F238E27FC236}">
              <a16:creationId xmlns:a16="http://schemas.microsoft.com/office/drawing/2014/main" id="{00000000-0008-0000-0000-000006000000}"/>
            </a:ext>
          </a:extLst>
        </xdr:cNvPr>
        <xdr:cNvPicPr>
          <a:picLocks noChangeAspect="1"/>
        </xdr:cNvPicPr>
      </xdr:nvPicPr>
      <xdr:blipFill rotWithShape="1">
        <a:blip xmlns:r="http://schemas.openxmlformats.org/officeDocument/2006/relationships" r:embed="rId5" cstate="email">
          <a:extLst>
            <a:ext uri="{28A0092B-C50C-407E-A947-70E740481C1C}">
              <a14:useLocalDpi xmlns:a14="http://schemas.microsoft.com/office/drawing/2010/main"/>
            </a:ext>
          </a:extLst>
        </a:blip>
        <a:srcRect r="-650" b="-4798"/>
        <a:stretch/>
      </xdr:blipFill>
      <xdr:spPr>
        <a:xfrm>
          <a:off x="212913" y="5804646"/>
          <a:ext cx="6656293" cy="1460091"/>
        </a:xfrm>
        <a:prstGeom prst="rect">
          <a:avLst/>
        </a:prstGeom>
        <a:ln>
          <a:solidFill>
            <a:schemeClr val="accent1"/>
          </a:solidFill>
        </a:ln>
      </xdr:spPr>
    </xdr:pic>
    <xdr:clientData/>
  </xdr:twoCellAnchor>
  <xdr:twoCellAnchor editAs="oneCell">
    <xdr:from>
      <xdr:col>1</xdr:col>
      <xdr:colOff>44824</xdr:colOff>
      <xdr:row>19</xdr:row>
      <xdr:rowOff>145677</xdr:rowOff>
    </xdr:from>
    <xdr:to>
      <xdr:col>20</xdr:col>
      <xdr:colOff>292618</xdr:colOff>
      <xdr:row>23</xdr:row>
      <xdr:rowOff>381000</xdr:rowOff>
    </xdr:to>
    <xdr:pic>
      <xdr:nvPicPr>
        <xdr:cNvPr id="8" name="Grafik 7">
          <a:extLst>
            <a:ext uri="{FF2B5EF4-FFF2-40B4-BE49-F238E27FC236}">
              <a16:creationId xmlns:a16="http://schemas.microsoft.com/office/drawing/2014/main" id="{00000000-0008-0000-0000-000008000000}"/>
            </a:ext>
          </a:extLst>
        </xdr:cNvPr>
        <xdr:cNvPicPr>
          <a:picLocks noChangeAspect="1"/>
        </xdr:cNvPicPr>
      </xdr:nvPicPr>
      <xdr:blipFill rotWithShape="1">
        <a:blip xmlns:r="http://schemas.openxmlformats.org/officeDocument/2006/relationships" r:embed="rId6" cstate="email">
          <a:extLst>
            <a:ext uri="{28A0092B-C50C-407E-A947-70E740481C1C}">
              <a14:useLocalDpi xmlns:a14="http://schemas.microsoft.com/office/drawing/2010/main"/>
            </a:ext>
          </a:extLst>
        </a:blip>
        <a:srcRect l="-805" t="-4071" r="-1064"/>
        <a:stretch/>
      </xdr:blipFill>
      <xdr:spPr>
        <a:xfrm>
          <a:off x="201706" y="8202706"/>
          <a:ext cx="6635147" cy="1938618"/>
        </a:xfrm>
        <a:prstGeom prst="rect">
          <a:avLst/>
        </a:prstGeom>
        <a:ln>
          <a:solidFill>
            <a:schemeClr val="accent1"/>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136152</xdr:colOff>
      <xdr:row>0</xdr:row>
      <xdr:rowOff>266700</xdr:rowOff>
    </xdr:from>
    <xdr:to>
      <xdr:col>15</xdr:col>
      <xdr:colOff>246529</xdr:colOff>
      <xdr:row>4</xdr:row>
      <xdr:rowOff>106456</xdr:rowOff>
    </xdr:to>
    <xdr:sp macro="" textlink="">
      <xdr:nvSpPr>
        <xdr:cNvPr id="5" name="Textfeld 4">
          <a:extLst>
            <a:ext uri="{FF2B5EF4-FFF2-40B4-BE49-F238E27FC236}">
              <a16:creationId xmlns:a16="http://schemas.microsoft.com/office/drawing/2014/main" id="{00000000-0008-0000-0100-000005000000}"/>
            </a:ext>
          </a:extLst>
        </xdr:cNvPr>
        <xdr:cNvSpPr txBox="1"/>
      </xdr:nvSpPr>
      <xdr:spPr>
        <a:xfrm>
          <a:off x="2153211" y="266700"/>
          <a:ext cx="3158377" cy="109481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CH" sz="1000" b="1"/>
            <a:t>Bildungs- und Kulturdirektion des Kantons Bern</a:t>
          </a:r>
        </a:p>
        <a:p>
          <a:r>
            <a:rPr lang="de-CH" sz="1000" b="1"/>
            <a:t>Abteilung Personaldienstleistungen</a:t>
          </a:r>
        </a:p>
        <a:p>
          <a:r>
            <a:rPr lang="de-CH" sz="1000" b="1"/>
            <a:t>Sulgeneckstrasse 70, 3005 Bern</a:t>
          </a:r>
        </a:p>
        <a:p>
          <a:endParaRPr lang="de-CH" sz="1000" b="1"/>
        </a:p>
        <a:p>
          <a:r>
            <a:rPr lang="de-CH" sz="1000" b="1">
              <a:solidFill>
                <a:schemeClr val="dk1"/>
              </a:solidFill>
              <a:effectLst/>
              <a:latin typeface="+mn-lt"/>
              <a:ea typeface="+mn-ea"/>
              <a:cs typeface="+mn-cs"/>
            </a:rPr>
            <a:t>E-Mail: personalinformatik.apd@be.ch</a:t>
          </a:r>
          <a:endParaRPr lang="de-CH" sz="1000">
            <a:effectLst/>
          </a:endParaRPr>
        </a:p>
        <a:p>
          <a:r>
            <a:rPr lang="de-CH" sz="1000" b="1">
              <a:solidFill>
                <a:schemeClr val="dk1"/>
              </a:solidFill>
              <a:effectLst/>
              <a:latin typeface="+mn-lt"/>
              <a:ea typeface="+mn-ea"/>
              <a:cs typeface="+mn-cs"/>
            </a:rPr>
            <a:t>Telefon: 031 633 83 12</a:t>
          </a:r>
          <a:endParaRPr lang="de-CH" sz="1000">
            <a:effectLst/>
          </a:endParaRPr>
        </a:p>
      </xdr:txBody>
    </xdr:sp>
    <xdr:clientData/>
  </xdr:twoCellAnchor>
  <xdr:twoCellAnchor editAs="oneCell">
    <xdr:from>
      <xdr:col>0</xdr:col>
      <xdr:colOff>104775</xdr:colOff>
      <xdr:row>0</xdr:row>
      <xdr:rowOff>277907</xdr:rowOff>
    </xdr:from>
    <xdr:to>
      <xdr:col>5</xdr:col>
      <xdr:colOff>258762</xdr:colOff>
      <xdr:row>3</xdr:row>
      <xdr:rowOff>254754</xdr:rowOff>
    </xdr:to>
    <xdr:pic>
      <xdr:nvPicPr>
        <xdr:cNvPr id="7" name="Grafik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1"/>
        <a:stretch>
          <a:fillRect/>
        </a:stretch>
      </xdr:blipFill>
      <xdr:spPr>
        <a:xfrm>
          <a:off x="104775" y="277907"/>
          <a:ext cx="1814512" cy="92617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174252</xdr:colOff>
      <xdr:row>0</xdr:row>
      <xdr:rowOff>276225</xdr:rowOff>
    </xdr:from>
    <xdr:to>
      <xdr:col>16</xdr:col>
      <xdr:colOff>322729</xdr:colOff>
      <xdr:row>4</xdr:row>
      <xdr:rowOff>115981</xdr:rowOff>
    </xdr:to>
    <xdr:sp macro="" textlink="">
      <xdr:nvSpPr>
        <xdr:cNvPr id="5" name="Textfeld 4">
          <a:extLst>
            <a:ext uri="{FF2B5EF4-FFF2-40B4-BE49-F238E27FC236}">
              <a16:creationId xmlns:a16="http://schemas.microsoft.com/office/drawing/2014/main" id="{00000000-0008-0000-0200-000005000000}"/>
            </a:ext>
          </a:extLst>
        </xdr:cNvPr>
        <xdr:cNvSpPr txBox="1"/>
      </xdr:nvSpPr>
      <xdr:spPr>
        <a:xfrm>
          <a:off x="2174502" y="276225"/>
          <a:ext cx="3482227" cy="109705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CH" sz="1000" b="1"/>
            <a:t>Bildungs- und Kulturdirektion des Kantons Bern</a:t>
          </a:r>
        </a:p>
        <a:p>
          <a:r>
            <a:rPr lang="de-CH" sz="1000" b="1"/>
            <a:t>Abteilung Personaldienstleistungen</a:t>
          </a:r>
        </a:p>
        <a:p>
          <a:r>
            <a:rPr lang="de-CH" sz="1000" b="1"/>
            <a:t>Sulgeneckstrasse 70, 3005 Bern</a:t>
          </a:r>
        </a:p>
        <a:p>
          <a:endParaRPr lang="de-CH" sz="1000" b="1"/>
        </a:p>
        <a:p>
          <a:r>
            <a:rPr lang="de-CH" sz="1000" b="1">
              <a:solidFill>
                <a:schemeClr val="dk1"/>
              </a:solidFill>
              <a:effectLst/>
              <a:latin typeface="+mn-lt"/>
              <a:ea typeface="+mn-ea"/>
              <a:cs typeface="+mn-cs"/>
            </a:rPr>
            <a:t>E-Mail: personalinformatik.apd@be.ch</a:t>
          </a:r>
          <a:endParaRPr lang="de-CH" sz="1000">
            <a:effectLst/>
          </a:endParaRPr>
        </a:p>
        <a:p>
          <a:r>
            <a:rPr lang="de-CH" sz="1000" b="1">
              <a:solidFill>
                <a:schemeClr val="dk1"/>
              </a:solidFill>
              <a:effectLst/>
              <a:latin typeface="+mn-lt"/>
              <a:ea typeface="+mn-ea"/>
              <a:cs typeface="+mn-cs"/>
            </a:rPr>
            <a:t>Telefon: 031 633 83 12</a:t>
          </a:r>
          <a:endParaRPr lang="de-CH" sz="1000">
            <a:effectLst/>
          </a:endParaRPr>
        </a:p>
      </xdr:txBody>
    </xdr:sp>
    <xdr:clientData/>
  </xdr:twoCellAnchor>
  <xdr:twoCellAnchor editAs="oneCell">
    <xdr:from>
      <xdr:col>0</xdr:col>
      <xdr:colOff>142875</xdr:colOff>
      <xdr:row>0</xdr:row>
      <xdr:rowOff>287432</xdr:rowOff>
    </xdr:from>
    <xdr:to>
      <xdr:col>5</xdr:col>
      <xdr:colOff>290512</xdr:colOff>
      <xdr:row>3</xdr:row>
      <xdr:rowOff>270629</xdr:rowOff>
    </xdr:to>
    <xdr:pic>
      <xdr:nvPicPr>
        <xdr:cNvPr id="6" name="Grafik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1"/>
        <a:stretch>
          <a:fillRect/>
        </a:stretch>
      </xdr:blipFill>
      <xdr:spPr>
        <a:xfrm>
          <a:off x="142875" y="287432"/>
          <a:ext cx="1814512" cy="926172"/>
        </a:xfrm>
        <a:prstGeom prst="rect">
          <a:avLst/>
        </a:prstGeom>
      </xdr:spPr>
    </xdr:pic>
    <xdr:clientData/>
  </xdr:twoCellAnchor>
</xdr:wsDr>
</file>

<file path=xl/theme/theme1.xml><?xml version="1.0" encoding="utf-8"?>
<a:theme xmlns:a="http://schemas.openxmlformats.org/drawingml/2006/main" name="Office Theme">
  <a:themeElements>
    <a:clrScheme name="Kanton Bern">
      <a:dk1>
        <a:sysClr val="windowText" lastClr="000000"/>
      </a:dk1>
      <a:lt1>
        <a:sysClr val="window" lastClr="FFFFFF"/>
      </a:lt1>
      <a:dk2>
        <a:srgbClr val="63737B"/>
      </a:dk2>
      <a:lt2>
        <a:srgbClr val="B1B9BD"/>
      </a:lt2>
      <a:accent1>
        <a:srgbClr val="3C505A"/>
      </a:accent1>
      <a:accent2>
        <a:srgbClr val="96D7F0"/>
      </a:accent2>
      <a:accent3>
        <a:srgbClr val="A0C7A0"/>
      </a:accent3>
      <a:accent4>
        <a:srgbClr val="E1D2C6"/>
      </a:accent4>
      <a:accent5>
        <a:srgbClr val="644B41"/>
      </a:accent5>
      <a:accent6>
        <a:srgbClr val="FF0000"/>
      </a:accent6>
      <a:hlink>
        <a:srgbClr val="000000"/>
      </a:hlink>
      <a:folHlink>
        <a:srgbClr val="00000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3">
    <pageSetUpPr fitToPage="1"/>
  </sheetPr>
  <dimension ref="A1:AN85"/>
  <sheetViews>
    <sheetView topLeftCell="A19" zoomScaleNormal="100" workbookViewId="0">
      <selection activeCell="A6" sqref="A6:AN6"/>
    </sheetView>
  </sheetViews>
  <sheetFormatPr baseColWidth="10" defaultColWidth="11" defaultRowHeight="14" x14ac:dyDescent="0.15"/>
  <cols>
    <col min="1" max="1" width="2" style="22" customWidth="1"/>
    <col min="2" max="40" width="4.33203125" style="22" customWidth="1"/>
    <col min="41" max="41" width="15.33203125" style="22" customWidth="1"/>
    <col min="42" max="16384" width="11" style="22"/>
  </cols>
  <sheetData>
    <row r="1" spans="1:40" ht="24.75" customHeight="1" x14ac:dyDescent="0.15">
      <c r="A1" s="151"/>
      <c r="B1" s="190"/>
      <c r="C1" s="190"/>
      <c r="D1" s="190"/>
      <c r="E1" s="190"/>
      <c r="F1" s="190"/>
      <c r="G1" s="190"/>
      <c r="H1" s="190"/>
      <c r="I1" s="190"/>
      <c r="J1" s="190"/>
      <c r="K1" s="190"/>
      <c r="L1" s="190"/>
      <c r="M1" s="190"/>
      <c r="N1" s="190"/>
      <c r="O1" s="190"/>
      <c r="P1" s="190"/>
      <c r="Q1" s="190"/>
      <c r="R1" s="190"/>
      <c r="S1" s="190"/>
      <c r="T1" s="190"/>
      <c r="U1" s="190"/>
      <c r="V1" s="190"/>
      <c r="W1" s="190"/>
      <c r="X1" s="190"/>
      <c r="Y1" s="190"/>
      <c r="Z1" s="190"/>
      <c r="AA1" s="190"/>
      <c r="AB1" s="190"/>
      <c r="AC1" s="190"/>
      <c r="AD1" s="190"/>
      <c r="AE1" s="190"/>
      <c r="AF1" s="190"/>
      <c r="AG1" s="190"/>
      <c r="AH1" s="190"/>
      <c r="AI1" s="190"/>
      <c r="AJ1" s="190"/>
      <c r="AK1" s="190"/>
      <c r="AL1" s="190"/>
      <c r="AM1" s="190"/>
      <c r="AN1" s="191"/>
    </row>
    <row r="2" spans="1:40" ht="24.75" customHeight="1" thickBot="1" x14ac:dyDescent="0.2">
      <c r="A2" s="12"/>
      <c r="B2" s="149"/>
      <c r="C2" s="149"/>
      <c r="D2" s="149"/>
      <c r="E2" s="149"/>
      <c r="F2" s="149"/>
      <c r="G2" s="149"/>
      <c r="H2" s="149"/>
      <c r="I2" s="149"/>
      <c r="J2" s="149"/>
      <c r="K2" s="149"/>
      <c r="L2" s="149"/>
      <c r="M2" s="149"/>
      <c r="N2" s="149"/>
      <c r="O2" s="149"/>
      <c r="P2" s="149"/>
      <c r="Q2" s="149"/>
      <c r="R2" s="149"/>
      <c r="S2" s="149"/>
      <c r="T2" s="149"/>
      <c r="U2" s="149"/>
      <c r="V2" s="149"/>
      <c r="W2" s="200" t="s">
        <v>165</v>
      </c>
      <c r="X2" s="200"/>
      <c r="Y2" s="200"/>
      <c r="Z2" s="200"/>
      <c r="AA2" s="200"/>
      <c r="AB2" s="200"/>
      <c r="AC2" s="201" t="s">
        <v>122</v>
      </c>
      <c r="AD2" s="201"/>
      <c r="AE2" s="201"/>
      <c r="AF2" s="201"/>
      <c r="AG2" s="201"/>
      <c r="AH2" s="201"/>
      <c r="AI2" s="201" t="s">
        <v>123</v>
      </c>
      <c r="AJ2" s="201"/>
      <c r="AK2" s="201"/>
      <c r="AL2" s="201"/>
      <c r="AM2" s="201"/>
      <c r="AN2" s="202"/>
    </row>
    <row r="3" spans="1:40" ht="24.75" customHeight="1" x14ac:dyDescent="0.15">
      <c r="A3" s="12"/>
      <c r="B3" s="149"/>
      <c r="C3" s="149"/>
      <c r="D3" s="149"/>
      <c r="E3" s="149"/>
      <c r="F3" s="149"/>
      <c r="G3" s="149"/>
      <c r="H3" s="149"/>
      <c r="I3" s="149"/>
      <c r="J3" s="149"/>
      <c r="K3" s="149"/>
      <c r="L3" s="149"/>
      <c r="M3" s="149"/>
      <c r="N3" s="149"/>
      <c r="O3" s="149"/>
      <c r="P3" s="149"/>
      <c r="Q3" s="149"/>
      <c r="R3" s="149"/>
      <c r="S3" s="149"/>
      <c r="T3" s="149"/>
      <c r="U3" s="149"/>
      <c r="V3" s="149"/>
      <c r="W3" s="149"/>
      <c r="X3" s="149"/>
      <c r="Y3" s="149"/>
      <c r="Z3" s="149"/>
      <c r="AA3" s="149"/>
      <c r="AB3" s="149"/>
      <c r="AC3" s="149"/>
      <c r="AD3" s="149"/>
      <c r="AE3" s="149"/>
      <c r="AF3" s="149"/>
      <c r="AG3" s="149"/>
      <c r="AH3" s="149"/>
      <c r="AI3" s="149"/>
      <c r="AJ3" s="149"/>
      <c r="AK3" s="149"/>
      <c r="AL3" s="149"/>
      <c r="AM3" s="149"/>
      <c r="AN3" s="152"/>
    </row>
    <row r="4" spans="1:40" ht="24" customHeight="1" x14ac:dyDescent="0.15">
      <c r="A4" s="12"/>
      <c r="B4" s="149"/>
      <c r="C4" s="149"/>
      <c r="D4" s="149"/>
      <c r="E4" s="149"/>
      <c r="F4" s="149"/>
      <c r="G4" s="149"/>
      <c r="H4" s="149"/>
      <c r="I4" s="149"/>
      <c r="J4" s="149"/>
      <c r="K4" s="149"/>
      <c r="L4" s="149"/>
      <c r="M4" s="149"/>
      <c r="N4" s="149"/>
      <c r="O4" s="149"/>
      <c r="P4" s="149"/>
      <c r="Q4" s="149"/>
      <c r="R4" s="149"/>
      <c r="S4" s="149"/>
      <c r="T4" s="149"/>
      <c r="U4" s="149"/>
      <c r="V4" s="149"/>
      <c r="W4" s="149"/>
      <c r="X4" s="149"/>
      <c r="Y4" s="149"/>
      <c r="Z4" s="149"/>
      <c r="AA4" s="149"/>
      <c r="AB4" s="149"/>
      <c r="AC4" s="149"/>
      <c r="AD4" s="149"/>
      <c r="AE4" s="149"/>
      <c r="AF4" s="149"/>
      <c r="AG4" s="149"/>
      <c r="AH4" s="149"/>
      <c r="AI4" s="149"/>
      <c r="AJ4" s="149"/>
      <c r="AK4" s="149"/>
      <c r="AL4" s="149"/>
      <c r="AM4" s="149"/>
      <c r="AN4" s="152"/>
    </row>
    <row r="5" spans="1:40" ht="24" customHeight="1" thickBot="1" x14ac:dyDescent="0.2">
      <c r="A5" s="71"/>
      <c r="B5" s="153"/>
      <c r="C5" s="153"/>
      <c r="D5" s="153"/>
      <c r="E5" s="153"/>
      <c r="F5" s="153"/>
      <c r="G5" s="153"/>
      <c r="H5" s="153"/>
      <c r="I5" s="153"/>
      <c r="J5" s="153"/>
      <c r="K5" s="153"/>
      <c r="L5" s="153"/>
      <c r="M5" s="153"/>
      <c r="N5" s="153"/>
      <c r="O5" s="153"/>
      <c r="P5" s="153"/>
      <c r="Q5" s="153"/>
      <c r="R5" s="153"/>
      <c r="S5" s="153"/>
      <c r="T5" s="153"/>
      <c r="U5" s="153"/>
      <c r="V5" s="153"/>
      <c r="W5" s="153"/>
      <c r="X5" s="153"/>
      <c r="Y5" s="153"/>
      <c r="Z5" s="153"/>
      <c r="AA5" s="153"/>
      <c r="AB5" s="153"/>
      <c r="AC5" s="153"/>
      <c r="AD5" s="153"/>
      <c r="AE5" s="153"/>
      <c r="AF5" s="153"/>
      <c r="AG5" s="153"/>
      <c r="AH5" s="153"/>
      <c r="AI5" s="153"/>
      <c r="AJ5" s="153"/>
      <c r="AK5" s="153"/>
      <c r="AL5" s="153"/>
      <c r="AM5" s="153"/>
      <c r="AN5" s="154"/>
    </row>
    <row r="6" spans="1:40" ht="33" customHeight="1" x14ac:dyDescent="0.15">
      <c r="A6" s="194" t="s">
        <v>149</v>
      </c>
      <c r="B6" s="195"/>
      <c r="C6" s="195"/>
      <c r="D6" s="195"/>
      <c r="E6" s="195"/>
      <c r="F6" s="195"/>
      <c r="G6" s="195"/>
      <c r="H6" s="195"/>
      <c r="I6" s="195"/>
      <c r="J6" s="195"/>
      <c r="K6" s="195"/>
      <c r="L6" s="195"/>
      <c r="M6" s="195"/>
      <c r="N6" s="195"/>
      <c r="O6" s="195"/>
      <c r="P6" s="195"/>
      <c r="Q6" s="195"/>
      <c r="R6" s="195"/>
      <c r="S6" s="195"/>
      <c r="T6" s="195"/>
      <c r="U6" s="195"/>
      <c r="V6" s="195"/>
      <c r="W6" s="195"/>
      <c r="X6" s="195"/>
      <c r="Y6" s="195"/>
      <c r="Z6" s="195"/>
      <c r="AA6" s="195"/>
      <c r="AB6" s="195"/>
      <c r="AC6" s="195"/>
      <c r="AD6" s="195"/>
      <c r="AE6" s="195"/>
      <c r="AF6" s="195"/>
      <c r="AG6" s="195"/>
      <c r="AH6" s="195"/>
      <c r="AI6" s="195"/>
      <c r="AJ6" s="195"/>
      <c r="AK6" s="195"/>
      <c r="AL6" s="195"/>
      <c r="AM6" s="195"/>
      <c r="AN6" s="196"/>
    </row>
    <row r="7" spans="1:40" ht="42.75" customHeight="1" x14ac:dyDescent="0.15">
      <c r="A7" s="197" t="s">
        <v>153</v>
      </c>
      <c r="B7" s="198"/>
      <c r="C7" s="198"/>
      <c r="D7" s="198"/>
      <c r="E7" s="198"/>
      <c r="F7" s="198"/>
      <c r="G7" s="198"/>
      <c r="H7" s="198"/>
      <c r="I7" s="198"/>
      <c r="J7" s="198"/>
      <c r="K7" s="198"/>
      <c r="L7" s="198"/>
      <c r="M7" s="198"/>
      <c r="N7" s="198"/>
      <c r="O7" s="198"/>
      <c r="P7" s="198"/>
      <c r="Q7" s="198"/>
      <c r="R7" s="198"/>
      <c r="S7" s="198"/>
      <c r="T7" s="198"/>
      <c r="U7" s="198"/>
      <c r="V7" s="198"/>
      <c r="W7" s="198"/>
      <c r="X7" s="198"/>
      <c r="Y7" s="198"/>
      <c r="Z7" s="198"/>
      <c r="AA7" s="198"/>
      <c r="AB7" s="198"/>
      <c r="AC7" s="198"/>
      <c r="AD7" s="198"/>
      <c r="AE7" s="198"/>
      <c r="AF7" s="198"/>
      <c r="AG7" s="198"/>
      <c r="AH7" s="198"/>
      <c r="AI7" s="198"/>
      <c r="AJ7" s="198"/>
      <c r="AK7" s="198"/>
      <c r="AL7" s="198"/>
      <c r="AM7" s="198"/>
      <c r="AN7" s="199"/>
    </row>
    <row r="8" spans="1:40" ht="42.75" customHeight="1" x14ac:dyDescent="0.15">
      <c r="A8" s="135"/>
      <c r="B8" s="203" t="s">
        <v>252</v>
      </c>
      <c r="C8" s="203"/>
      <c r="D8" s="203"/>
      <c r="E8" s="203"/>
      <c r="F8" s="203"/>
      <c r="G8" s="203"/>
      <c r="H8" s="203"/>
      <c r="I8" s="203"/>
      <c r="J8" s="203"/>
      <c r="K8" s="203"/>
      <c r="L8" s="203"/>
      <c r="M8" s="203"/>
      <c r="N8" s="203"/>
      <c r="O8" s="203"/>
      <c r="P8" s="203"/>
      <c r="Q8" s="203"/>
      <c r="R8" s="203"/>
      <c r="S8" s="203"/>
      <c r="T8" s="203"/>
      <c r="U8" s="203"/>
      <c r="V8" s="203"/>
      <c r="W8" s="203"/>
      <c r="X8" s="203"/>
      <c r="Y8" s="203"/>
      <c r="Z8" s="203"/>
      <c r="AA8" s="203"/>
      <c r="AB8" s="203"/>
      <c r="AC8" s="203"/>
      <c r="AD8" s="203"/>
      <c r="AE8" s="203"/>
      <c r="AF8" s="203"/>
      <c r="AG8" s="203"/>
      <c r="AH8" s="203"/>
      <c r="AI8" s="203"/>
      <c r="AJ8" s="203"/>
      <c r="AK8" s="203"/>
      <c r="AL8" s="203"/>
      <c r="AM8" s="203"/>
      <c r="AN8" s="204"/>
    </row>
    <row r="9" spans="1:40" ht="42.75" customHeight="1" x14ac:dyDescent="0.15">
      <c r="A9" s="135"/>
      <c r="B9" s="205"/>
      <c r="C9" s="205"/>
      <c r="D9" s="205"/>
      <c r="E9" s="205"/>
      <c r="F9" s="205"/>
      <c r="G9" s="205"/>
      <c r="H9" s="205"/>
      <c r="I9" s="205"/>
      <c r="J9" s="205"/>
      <c r="K9" s="205"/>
      <c r="L9" s="205"/>
      <c r="M9" s="205"/>
      <c r="N9" s="205"/>
      <c r="O9" s="205"/>
      <c r="P9" s="205"/>
      <c r="Q9" s="205"/>
      <c r="R9" s="205"/>
      <c r="S9" s="205"/>
      <c r="T9" s="205"/>
      <c r="U9" s="205"/>
      <c r="V9" s="205"/>
      <c r="W9" s="205"/>
      <c r="X9" s="205"/>
      <c r="Y9" s="205"/>
      <c r="Z9" s="205"/>
      <c r="AA9" s="205"/>
      <c r="AB9" s="205"/>
      <c r="AC9" s="205"/>
      <c r="AD9" s="205"/>
      <c r="AE9" s="205"/>
      <c r="AF9" s="205"/>
      <c r="AG9" s="205"/>
      <c r="AH9" s="205"/>
      <c r="AI9" s="205"/>
      <c r="AJ9" s="205"/>
      <c r="AK9" s="205"/>
      <c r="AL9" s="205"/>
      <c r="AM9" s="205"/>
      <c r="AN9" s="206"/>
    </row>
    <row r="10" spans="1:40" ht="42.75" customHeight="1" x14ac:dyDescent="0.15">
      <c r="A10" s="135"/>
      <c r="B10" s="205"/>
      <c r="C10" s="205"/>
      <c r="D10" s="205"/>
      <c r="E10" s="205"/>
      <c r="F10" s="205"/>
      <c r="G10" s="205"/>
      <c r="H10" s="205"/>
      <c r="I10" s="205"/>
      <c r="J10" s="205"/>
      <c r="K10" s="205"/>
      <c r="L10" s="205"/>
      <c r="M10" s="205"/>
      <c r="N10" s="205"/>
      <c r="O10" s="205"/>
      <c r="P10" s="205"/>
      <c r="Q10" s="205"/>
      <c r="R10" s="205"/>
      <c r="S10" s="205"/>
      <c r="T10" s="205"/>
      <c r="U10" s="205"/>
      <c r="V10" s="205"/>
      <c r="W10" s="205"/>
      <c r="X10" s="205"/>
      <c r="Y10" s="205"/>
      <c r="Z10" s="205"/>
      <c r="AA10" s="205"/>
      <c r="AB10" s="205"/>
      <c r="AC10" s="205"/>
      <c r="AD10" s="205"/>
      <c r="AE10" s="205"/>
      <c r="AF10" s="205"/>
      <c r="AG10" s="205"/>
      <c r="AH10" s="205"/>
      <c r="AI10" s="205"/>
      <c r="AJ10" s="205"/>
      <c r="AK10" s="205"/>
      <c r="AL10" s="205"/>
      <c r="AM10" s="205"/>
      <c r="AN10" s="206"/>
    </row>
    <row r="11" spans="1:40" ht="42.75" customHeight="1" x14ac:dyDescent="0.15">
      <c r="A11" s="135"/>
      <c r="B11" s="207"/>
      <c r="C11" s="207"/>
      <c r="D11" s="207"/>
      <c r="E11" s="207"/>
      <c r="F11" s="207"/>
      <c r="G11" s="207"/>
      <c r="H11" s="207"/>
      <c r="I11" s="207"/>
      <c r="J11" s="207"/>
      <c r="K11" s="207"/>
      <c r="L11" s="207"/>
      <c r="M11" s="207"/>
      <c r="N11" s="207"/>
      <c r="O11" s="207"/>
      <c r="P11" s="207"/>
      <c r="Q11" s="207"/>
      <c r="R11" s="207"/>
      <c r="S11" s="207"/>
      <c r="T11" s="207"/>
      <c r="U11" s="207"/>
      <c r="V11" s="207"/>
      <c r="W11" s="207"/>
      <c r="X11" s="207"/>
      <c r="Y11" s="207"/>
      <c r="Z11" s="207"/>
      <c r="AA11" s="207"/>
      <c r="AB11" s="207"/>
      <c r="AC11" s="207"/>
      <c r="AD11" s="207"/>
      <c r="AE11" s="207"/>
      <c r="AF11" s="207"/>
      <c r="AG11" s="207"/>
      <c r="AH11" s="207"/>
      <c r="AI11" s="207"/>
      <c r="AJ11" s="207"/>
      <c r="AK11" s="207"/>
      <c r="AL11" s="207"/>
      <c r="AM11" s="207"/>
      <c r="AN11" s="208"/>
    </row>
    <row r="12" spans="1:40" ht="33.75" customHeight="1" x14ac:dyDescent="0.15">
      <c r="A12" s="135"/>
      <c r="B12" s="203" t="s">
        <v>222</v>
      </c>
      <c r="C12" s="203"/>
      <c r="D12" s="203"/>
      <c r="E12" s="203"/>
      <c r="F12" s="203"/>
      <c r="G12" s="203"/>
      <c r="H12" s="203"/>
      <c r="I12" s="203"/>
      <c r="J12" s="203"/>
      <c r="K12" s="203"/>
      <c r="L12" s="203"/>
      <c r="M12" s="203"/>
      <c r="N12" s="203"/>
      <c r="O12" s="203"/>
      <c r="P12" s="203"/>
      <c r="Q12" s="203"/>
      <c r="R12" s="203"/>
      <c r="S12" s="203"/>
      <c r="T12" s="203"/>
      <c r="U12" s="203"/>
      <c r="V12" s="203"/>
      <c r="W12" s="203"/>
      <c r="X12" s="203"/>
      <c r="Y12" s="203"/>
      <c r="Z12" s="203"/>
      <c r="AA12" s="203"/>
      <c r="AB12" s="203"/>
      <c r="AC12" s="203"/>
      <c r="AD12" s="203"/>
      <c r="AE12" s="203"/>
      <c r="AF12" s="203"/>
      <c r="AG12" s="203"/>
      <c r="AH12" s="203"/>
      <c r="AI12" s="203"/>
      <c r="AJ12" s="203"/>
      <c r="AK12" s="203"/>
      <c r="AL12" s="203"/>
      <c r="AM12" s="203"/>
      <c r="AN12" s="204"/>
    </row>
    <row r="13" spans="1:40" ht="33.75" customHeight="1" x14ac:dyDescent="0.15">
      <c r="A13" s="135"/>
      <c r="B13" s="205"/>
      <c r="C13" s="205"/>
      <c r="D13" s="205"/>
      <c r="E13" s="205"/>
      <c r="F13" s="205"/>
      <c r="G13" s="205"/>
      <c r="H13" s="205"/>
      <c r="I13" s="205"/>
      <c r="J13" s="205"/>
      <c r="K13" s="205"/>
      <c r="L13" s="205"/>
      <c r="M13" s="205"/>
      <c r="N13" s="205"/>
      <c r="O13" s="205"/>
      <c r="P13" s="205"/>
      <c r="Q13" s="205"/>
      <c r="R13" s="205"/>
      <c r="S13" s="205"/>
      <c r="T13" s="205"/>
      <c r="U13" s="205"/>
      <c r="V13" s="205"/>
      <c r="W13" s="205"/>
      <c r="X13" s="205"/>
      <c r="Y13" s="205"/>
      <c r="Z13" s="205"/>
      <c r="AA13" s="205"/>
      <c r="AB13" s="205"/>
      <c r="AC13" s="205"/>
      <c r="AD13" s="205"/>
      <c r="AE13" s="205"/>
      <c r="AF13" s="205"/>
      <c r="AG13" s="205"/>
      <c r="AH13" s="205"/>
      <c r="AI13" s="205"/>
      <c r="AJ13" s="205"/>
      <c r="AK13" s="205"/>
      <c r="AL13" s="205"/>
      <c r="AM13" s="205"/>
      <c r="AN13" s="206"/>
    </row>
    <row r="14" spans="1:40" ht="33.75" customHeight="1" x14ac:dyDescent="0.15">
      <c r="A14" s="135"/>
      <c r="B14" s="205"/>
      <c r="C14" s="205"/>
      <c r="D14" s="205"/>
      <c r="E14" s="205"/>
      <c r="F14" s="205"/>
      <c r="G14" s="205"/>
      <c r="H14" s="205"/>
      <c r="I14" s="205"/>
      <c r="J14" s="205"/>
      <c r="K14" s="205"/>
      <c r="L14" s="205"/>
      <c r="M14" s="205"/>
      <c r="N14" s="205"/>
      <c r="O14" s="205"/>
      <c r="P14" s="205"/>
      <c r="Q14" s="205"/>
      <c r="R14" s="205"/>
      <c r="S14" s="205"/>
      <c r="T14" s="205"/>
      <c r="U14" s="205"/>
      <c r="V14" s="205"/>
      <c r="W14" s="205"/>
      <c r="X14" s="205"/>
      <c r="Y14" s="205"/>
      <c r="Z14" s="205"/>
      <c r="AA14" s="205"/>
      <c r="AB14" s="205"/>
      <c r="AC14" s="205"/>
      <c r="AD14" s="205"/>
      <c r="AE14" s="205"/>
      <c r="AF14" s="205"/>
      <c r="AG14" s="205"/>
      <c r="AH14" s="205"/>
      <c r="AI14" s="205"/>
      <c r="AJ14" s="205"/>
      <c r="AK14" s="205"/>
      <c r="AL14" s="205"/>
      <c r="AM14" s="205"/>
      <c r="AN14" s="206"/>
    </row>
    <row r="15" spans="1:40" ht="33.75" customHeight="1" x14ac:dyDescent="0.15">
      <c r="A15" s="135"/>
      <c r="B15" s="205"/>
      <c r="C15" s="205"/>
      <c r="D15" s="205"/>
      <c r="E15" s="205"/>
      <c r="F15" s="205"/>
      <c r="G15" s="205"/>
      <c r="H15" s="205"/>
      <c r="I15" s="205"/>
      <c r="J15" s="205"/>
      <c r="K15" s="205"/>
      <c r="L15" s="205"/>
      <c r="M15" s="205"/>
      <c r="N15" s="205"/>
      <c r="O15" s="205"/>
      <c r="P15" s="205"/>
      <c r="Q15" s="205"/>
      <c r="R15" s="205"/>
      <c r="S15" s="205"/>
      <c r="T15" s="205"/>
      <c r="U15" s="205"/>
      <c r="V15" s="205"/>
      <c r="W15" s="205"/>
      <c r="X15" s="205"/>
      <c r="Y15" s="205"/>
      <c r="Z15" s="205"/>
      <c r="AA15" s="205"/>
      <c r="AB15" s="205"/>
      <c r="AC15" s="205"/>
      <c r="AD15" s="205"/>
      <c r="AE15" s="205"/>
      <c r="AF15" s="205"/>
      <c r="AG15" s="205"/>
      <c r="AH15" s="205"/>
      <c r="AI15" s="205"/>
      <c r="AJ15" s="205"/>
      <c r="AK15" s="205"/>
      <c r="AL15" s="205"/>
      <c r="AM15" s="205"/>
      <c r="AN15" s="206"/>
    </row>
    <row r="16" spans="1:40" ht="33.75" customHeight="1" x14ac:dyDescent="0.15">
      <c r="A16" s="135"/>
      <c r="B16" s="205"/>
      <c r="C16" s="205"/>
      <c r="D16" s="205"/>
      <c r="E16" s="205"/>
      <c r="F16" s="205"/>
      <c r="G16" s="205"/>
      <c r="H16" s="205"/>
      <c r="I16" s="205"/>
      <c r="J16" s="205"/>
      <c r="K16" s="205"/>
      <c r="L16" s="205"/>
      <c r="M16" s="205"/>
      <c r="N16" s="205"/>
      <c r="O16" s="205"/>
      <c r="P16" s="205"/>
      <c r="Q16" s="205"/>
      <c r="R16" s="205"/>
      <c r="S16" s="205"/>
      <c r="T16" s="205"/>
      <c r="U16" s="205"/>
      <c r="V16" s="205"/>
      <c r="W16" s="205"/>
      <c r="X16" s="205"/>
      <c r="Y16" s="205"/>
      <c r="Z16" s="205"/>
      <c r="AA16" s="205"/>
      <c r="AB16" s="205"/>
      <c r="AC16" s="205"/>
      <c r="AD16" s="205"/>
      <c r="AE16" s="205"/>
      <c r="AF16" s="205"/>
      <c r="AG16" s="205"/>
      <c r="AH16" s="205"/>
      <c r="AI16" s="205"/>
      <c r="AJ16" s="205"/>
      <c r="AK16" s="205"/>
      <c r="AL16" s="205"/>
      <c r="AM16" s="205"/>
      <c r="AN16" s="206"/>
    </row>
    <row r="17" spans="1:40" ht="33.75" customHeight="1" x14ac:dyDescent="0.15">
      <c r="A17" s="135"/>
      <c r="B17" s="205"/>
      <c r="C17" s="205"/>
      <c r="D17" s="205"/>
      <c r="E17" s="205"/>
      <c r="F17" s="205"/>
      <c r="G17" s="205"/>
      <c r="H17" s="205"/>
      <c r="I17" s="205"/>
      <c r="J17" s="205"/>
      <c r="K17" s="205"/>
      <c r="L17" s="205"/>
      <c r="M17" s="205"/>
      <c r="N17" s="205"/>
      <c r="O17" s="205"/>
      <c r="P17" s="205"/>
      <c r="Q17" s="205"/>
      <c r="R17" s="205"/>
      <c r="S17" s="205"/>
      <c r="T17" s="205"/>
      <c r="U17" s="205"/>
      <c r="V17" s="205"/>
      <c r="W17" s="205"/>
      <c r="X17" s="205"/>
      <c r="Y17" s="205"/>
      <c r="Z17" s="205"/>
      <c r="AA17" s="205"/>
      <c r="AB17" s="205"/>
      <c r="AC17" s="205"/>
      <c r="AD17" s="205"/>
      <c r="AE17" s="205"/>
      <c r="AF17" s="205"/>
      <c r="AG17" s="205"/>
      <c r="AH17" s="205"/>
      <c r="AI17" s="205"/>
      <c r="AJ17" s="205"/>
      <c r="AK17" s="205"/>
      <c r="AL17" s="205"/>
      <c r="AM17" s="205"/>
      <c r="AN17" s="206"/>
    </row>
    <row r="18" spans="1:40" ht="33.75" customHeight="1" x14ac:dyDescent="0.15">
      <c r="A18" s="135"/>
      <c r="B18" s="205"/>
      <c r="C18" s="205"/>
      <c r="D18" s="205"/>
      <c r="E18" s="205"/>
      <c r="F18" s="205"/>
      <c r="G18" s="205"/>
      <c r="H18" s="205"/>
      <c r="I18" s="205"/>
      <c r="J18" s="205"/>
      <c r="K18" s="205"/>
      <c r="L18" s="205"/>
      <c r="M18" s="205"/>
      <c r="N18" s="205"/>
      <c r="O18" s="205"/>
      <c r="P18" s="205"/>
      <c r="Q18" s="205"/>
      <c r="R18" s="205"/>
      <c r="S18" s="205"/>
      <c r="T18" s="205"/>
      <c r="U18" s="205"/>
      <c r="V18" s="205"/>
      <c r="W18" s="205"/>
      <c r="X18" s="205"/>
      <c r="Y18" s="205"/>
      <c r="Z18" s="205"/>
      <c r="AA18" s="205"/>
      <c r="AB18" s="205"/>
      <c r="AC18" s="205"/>
      <c r="AD18" s="205"/>
      <c r="AE18" s="205"/>
      <c r="AF18" s="205"/>
      <c r="AG18" s="205"/>
      <c r="AH18" s="205"/>
      <c r="AI18" s="205"/>
      <c r="AJ18" s="205"/>
      <c r="AK18" s="205"/>
      <c r="AL18" s="205"/>
      <c r="AM18" s="205"/>
      <c r="AN18" s="206"/>
    </row>
    <row r="19" spans="1:40" ht="33.75" customHeight="1" x14ac:dyDescent="0.15">
      <c r="A19" s="135"/>
      <c r="B19" s="205"/>
      <c r="C19" s="205"/>
      <c r="D19" s="205"/>
      <c r="E19" s="205"/>
      <c r="F19" s="205"/>
      <c r="G19" s="205"/>
      <c r="H19" s="205"/>
      <c r="I19" s="205"/>
      <c r="J19" s="205"/>
      <c r="K19" s="205"/>
      <c r="L19" s="205"/>
      <c r="M19" s="205"/>
      <c r="N19" s="205"/>
      <c r="O19" s="205"/>
      <c r="P19" s="205"/>
      <c r="Q19" s="205"/>
      <c r="R19" s="205"/>
      <c r="S19" s="205"/>
      <c r="T19" s="205"/>
      <c r="U19" s="205"/>
      <c r="V19" s="205"/>
      <c r="W19" s="205"/>
      <c r="X19" s="205"/>
      <c r="Y19" s="205"/>
      <c r="Z19" s="205"/>
      <c r="AA19" s="205"/>
      <c r="AB19" s="205"/>
      <c r="AC19" s="205"/>
      <c r="AD19" s="205"/>
      <c r="AE19" s="205"/>
      <c r="AF19" s="205"/>
      <c r="AG19" s="205"/>
      <c r="AH19" s="205"/>
      <c r="AI19" s="205"/>
      <c r="AJ19" s="205"/>
      <c r="AK19" s="205"/>
      <c r="AL19" s="205"/>
      <c r="AM19" s="205"/>
      <c r="AN19" s="206"/>
    </row>
    <row r="20" spans="1:40" ht="33.75" customHeight="1" x14ac:dyDescent="0.15">
      <c r="A20" s="135"/>
      <c r="B20" s="205"/>
      <c r="C20" s="205"/>
      <c r="D20" s="205"/>
      <c r="E20" s="205"/>
      <c r="F20" s="205"/>
      <c r="G20" s="205"/>
      <c r="H20" s="205"/>
      <c r="I20" s="205"/>
      <c r="J20" s="205"/>
      <c r="K20" s="205"/>
      <c r="L20" s="205"/>
      <c r="M20" s="205"/>
      <c r="N20" s="205"/>
      <c r="O20" s="205"/>
      <c r="P20" s="205"/>
      <c r="Q20" s="205"/>
      <c r="R20" s="205"/>
      <c r="S20" s="205"/>
      <c r="T20" s="205"/>
      <c r="U20" s="205"/>
      <c r="V20" s="205"/>
      <c r="W20" s="205"/>
      <c r="X20" s="205"/>
      <c r="Y20" s="205"/>
      <c r="Z20" s="205"/>
      <c r="AA20" s="205"/>
      <c r="AB20" s="205"/>
      <c r="AC20" s="205"/>
      <c r="AD20" s="205"/>
      <c r="AE20" s="205"/>
      <c r="AF20" s="205"/>
      <c r="AG20" s="205"/>
      <c r="AH20" s="205"/>
      <c r="AI20" s="205"/>
      <c r="AJ20" s="205"/>
      <c r="AK20" s="205"/>
      <c r="AL20" s="205"/>
      <c r="AM20" s="205"/>
      <c r="AN20" s="206"/>
    </row>
    <row r="21" spans="1:40" ht="33.75" customHeight="1" x14ac:dyDescent="0.15">
      <c r="A21" s="135"/>
      <c r="B21" s="205"/>
      <c r="C21" s="205"/>
      <c r="D21" s="205"/>
      <c r="E21" s="205"/>
      <c r="F21" s="205"/>
      <c r="G21" s="205"/>
      <c r="H21" s="205"/>
      <c r="I21" s="205"/>
      <c r="J21" s="205"/>
      <c r="K21" s="205"/>
      <c r="L21" s="205"/>
      <c r="M21" s="205"/>
      <c r="N21" s="205"/>
      <c r="O21" s="205"/>
      <c r="P21" s="205"/>
      <c r="Q21" s="205"/>
      <c r="R21" s="205"/>
      <c r="S21" s="205"/>
      <c r="T21" s="205"/>
      <c r="U21" s="205"/>
      <c r="V21" s="205"/>
      <c r="W21" s="205"/>
      <c r="X21" s="205"/>
      <c r="Y21" s="205"/>
      <c r="Z21" s="205"/>
      <c r="AA21" s="205"/>
      <c r="AB21" s="205"/>
      <c r="AC21" s="205"/>
      <c r="AD21" s="205"/>
      <c r="AE21" s="205"/>
      <c r="AF21" s="205"/>
      <c r="AG21" s="205"/>
      <c r="AH21" s="205"/>
      <c r="AI21" s="205"/>
      <c r="AJ21" s="205"/>
      <c r="AK21" s="205"/>
      <c r="AL21" s="205"/>
      <c r="AM21" s="205"/>
      <c r="AN21" s="206"/>
    </row>
    <row r="22" spans="1:40" ht="33.75" customHeight="1" x14ac:dyDescent="0.15">
      <c r="A22" s="135"/>
      <c r="B22" s="205"/>
      <c r="C22" s="205"/>
      <c r="D22" s="205"/>
      <c r="E22" s="205"/>
      <c r="F22" s="205"/>
      <c r="G22" s="205"/>
      <c r="H22" s="205"/>
      <c r="I22" s="205"/>
      <c r="J22" s="205"/>
      <c r="K22" s="205"/>
      <c r="L22" s="205"/>
      <c r="M22" s="205"/>
      <c r="N22" s="205"/>
      <c r="O22" s="205"/>
      <c r="P22" s="205"/>
      <c r="Q22" s="205"/>
      <c r="R22" s="205"/>
      <c r="S22" s="205"/>
      <c r="T22" s="205"/>
      <c r="U22" s="205"/>
      <c r="V22" s="205"/>
      <c r="W22" s="205"/>
      <c r="X22" s="205"/>
      <c r="Y22" s="205"/>
      <c r="Z22" s="205"/>
      <c r="AA22" s="205"/>
      <c r="AB22" s="205"/>
      <c r="AC22" s="205"/>
      <c r="AD22" s="205"/>
      <c r="AE22" s="205"/>
      <c r="AF22" s="205"/>
      <c r="AG22" s="205"/>
      <c r="AH22" s="205"/>
      <c r="AI22" s="205"/>
      <c r="AJ22" s="205"/>
      <c r="AK22" s="205"/>
      <c r="AL22" s="205"/>
      <c r="AM22" s="205"/>
      <c r="AN22" s="206"/>
    </row>
    <row r="23" spans="1:40" ht="33.75" customHeight="1" x14ac:dyDescent="0.15">
      <c r="A23" s="135"/>
      <c r="B23" s="205"/>
      <c r="C23" s="205"/>
      <c r="D23" s="205"/>
      <c r="E23" s="205"/>
      <c r="F23" s="205"/>
      <c r="G23" s="205"/>
      <c r="H23" s="205"/>
      <c r="I23" s="205"/>
      <c r="J23" s="205"/>
      <c r="K23" s="205"/>
      <c r="L23" s="205"/>
      <c r="M23" s="205"/>
      <c r="N23" s="205"/>
      <c r="O23" s="205"/>
      <c r="P23" s="205"/>
      <c r="Q23" s="205"/>
      <c r="R23" s="205"/>
      <c r="S23" s="205"/>
      <c r="T23" s="205"/>
      <c r="U23" s="205"/>
      <c r="V23" s="205"/>
      <c r="W23" s="205"/>
      <c r="X23" s="205"/>
      <c r="Y23" s="205"/>
      <c r="Z23" s="205"/>
      <c r="AA23" s="205"/>
      <c r="AB23" s="205"/>
      <c r="AC23" s="205"/>
      <c r="AD23" s="205"/>
      <c r="AE23" s="205"/>
      <c r="AF23" s="205"/>
      <c r="AG23" s="205"/>
      <c r="AH23" s="205"/>
      <c r="AI23" s="205"/>
      <c r="AJ23" s="205"/>
      <c r="AK23" s="205"/>
      <c r="AL23" s="205"/>
      <c r="AM23" s="205"/>
      <c r="AN23" s="206"/>
    </row>
    <row r="24" spans="1:40" ht="33.75" customHeight="1" x14ac:dyDescent="0.15">
      <c r="A24" s="135"/>
      <c r="B24" s="205"/>
      <c r="C24" s="205"/>
      <c r="D24" s="205"/>
      <c r="E24" s="205"/>
      <c r="F24" s="205"/>
      <c r="G24" s="205"/>
      <c r="H24" s="205"/>
      <c r="I24" s="205"/>
      <c r="J24" s="205"/>
      <c r="K24" s="205"/>
      <c r="L24" s="205"/>
      <c r="M24" s="205"/>
      <c r="N24" s="205"/>
      <c r="O24" s="205"/>
      <c r="P24" s="205"/>
      <c r="Q24" s="205"/>
      <c r="R24" s="205"/>
      <c r="S24" s="205"/>
      <c r="T24" s="205"/>
      <c r="U24" s="205"/>
      <c r="V24" s="205"/>
      <c r="W24" s="205"/>
      <c r="X24" s="205"/>
      <c r="Y24" s="205"/>
      <c r="Z24" s="205"/>
      <c r="AA24" s="205"/>
      <c r="AB24" s="205"/>
      <c r="AC24" s="205"/>
      <c r="AD24" s="205"/>
      <c r="AE24" s="205"/>
      <c r="AF24" s="205"/>
      <c r="AG24" s="205"/>
      <c r="AH24" s="205"/>
      <c r="AI24" s="205"/>
      <c r="AJ24" s="205"/>
      <c r="AK24" s="205"/>
      <c r="AL24" s="205"/>
      <c r="AM24" s="205"/>
      <c r="AN24" s="206"/>
    </row>
    <row r="25" spans="1:40" ht="33.75" customHeight="1" x14ac:dyDescent="0.15">
      <c r="A25" s="135"/>
      <c r="B25" s="205"/>
      <c r="C25" s="205"/>
      <c r="D25" s="205"/>
      <c r="E25" s="205"/>
      <c r="F25" s="205"/>
      <c r="G25" s="205"/>
      <c r="H25" s="205"/>
      <c r="I25" s="205"/>
      <c r="J25" s="205"/>
      <c r="K25" s="205"/>
      <c r="L25" s="205"/>
      <c r="M25" s="205"/>
      <c r="N25" s="205"/>
      <c r="O25" s="205"/>
      <c r="P25" s="205"/>
      <c r="Q25" s="205"/>
      <c r="R25" s="205"/>
      <c r="S25" s="205"/>
      <c r="T25" s="205"/>
      <c r="U25" s="205"/>
      <c r="V25" s="205"/>
      <c r="W25" s="205"/>
      <c r="X25" s="205"/>
      <c r="Y25" s="205"/>
      <c r="Z25" s="205"/>
      <c r="AA25" s="205"/>
      <c r="AB25" s="205"/>
      <c r="AC25" s="205"/>
      <c r="AD25" s="205"/>
      <c r="AE25" s="205"/>
      <c r="AF25" s="205"/>
      <c r="AG25" s="205"/>
      <c r="AH25" s="205"/>
      <c r="AI25" s="205"/>
      <c r="AJ25" s="205"/>
      <c r="AK25" s="205"/>
      <c r="AL25" s="205"/>
      <c r="AM25" s="205"/>
      <c r="AN25" s="206"/>
    </row>
    <row r="26" spans="1:40" ht="33.75" customHeight="1" x14ac:dyDescent="0.15">
      <c r="A26" s="135"/>
      <c r="B26" s="205"/>
      <c r="C26" s="205"/>
      <c r="D26" s="205"/>
      <c r="E26" s="205"/>
      <c r="F26" s="205"/>
      <c r="G26" s="205"/>
      <c r="H26" s="205"/>
      <c r="I26" s="205"/>
      <c r="J26" s="205"/>
      <c r="K26" s="205"/>
      <c r="L26" s="205"/>
      <c r="M26" s="205"/>
      <c r="N26" s="205"/>
      <c r="O26" s="205"/>
      <c r="P26" s="205"/>
      <c r="Q26" s="205"/>
      <c r="R26" s="205"/>
      <c r="S26" s="205"/>
      <c r="T26" s="205"/>
      <c r="U26" s="205"/>
      <c r="V26" s="205"/>
      <c r="W26" s="205"/>
      <c r="X26" s="205"/>
      <c r="Y26" s="205"/>
      <c r="Z26" s="205"/>
      <c r="AA26" s="205"/>
      <c r="AB26" s="205"/>
      <c r="AC26" s="205"/>
      <c r="AD26" s="205"/>
      <c r="AE26" s="205"/>
      <c r="AF26" s="205"/>
      <c r="AG26" s="205"/>
      <c r="AH26" s="205"/>
      <c r="AI26" s="205"/>
      <c r="AJ26" s="205"/>
      <c r="AK26" s="205"/>
      <c r="AL26" s="205"/>
      <c r="AM26" s="205"/>
      <c r="AN26" s="206"/>
    </row>
    <row r="27" spans="1:40" ht="33.75" customHeight="1" x14ac:dyDescent="0.15">
      <c r="A27" s="135"/>
      <c r="B27" s="205"/>
      <c r="C27" s="205"/>
      <c r="D27" s="205"/>
      <c r="E27" s="205"/>
      <c r="F27" s="205"/>
      <c r="G27" s="205"/>
      <c r="H27" s="205"/>
      <c r="I27" s="205"/>
      <c r="J27" s="205"/>
      <c r="K27" s="205"/>
      <c r="L27" s="205"/>
      <c r="M27" s="205"/>
      <c r="N27" s="205"/>
      <c r="O27" s="205"/>
      <c r="P27" s="205"/>
      <c r="Q27" s="205"/>
      <c r="R27" s="205"/>
      <c r="S27" s="205"/>
      <c r="T27" s="205"/>
      <c r="U27" s="205"/>
      <c r="V27" s="205"/>
      <c r="W27" s="205"/>
      <c r="X27" s="205"/>
      <c r="Y27" s="205"/>
      <c r="Z27" s="205"/>
      <c r="AA27" s="205"/>
      <c r="AB27" s="205"/>
      <c r="AC27" s="205"/>
      <c r="AD27" s="205"/>
      <c r="AE27" s="205"/>
      <c r="AF27" s="205"/>
      <c r="AG27" s="205"/>
      <c r="AH27" s="205"/>
      <c r="AI27" s="205"/>
      <c r="AJ27" s="205"/>
      <c r="AK27" s="205"/>
      <c r="AL27" s="205"/>
      <c r="AM27" s="205"/>
      <c r="AN27" s="206"/>
    </row>
    <row r="28" spans="1:40" ht="33.75" customHeight="1" x14ac:dyDescent="0.15">
      <c r="A28" s="135"/>
      <c r="B28" s="205"/>
      <c r="C28" s="205"/>
      <c r="D28" s="205"/>
      <c r="E28" s="205"/>
      <c r="F28" s="205"/>
      <c r="G28" s="205"/>
      <c r="H28" s="205"/>
      <c r="I28" s="205"/>
      <c r="J28" s="205"/>
      <c r="K28" s="205"/>
      <c r="L28" s="205"/>
      <c r="M28" s="205"/>
      <c r="N28" s="205"/>
      <c r="O28" s="205"/>
      <c r="P28" s="205"/>
      <c r="Q28" s="205"/>
      <c r="R28" s="205"/>
      <c r="S28" s="205"/>
      <c r="T28" s="205"/>
      <c r="U28" s="205"/>
      <c r="V28" s="205"/>
      <c r="W28" s="205"/>
      <c r="X28" s="205"/>
      <c r="Y28" s="205"/>
      <c r="Z28" s="205"/>
      <c r="AA28" s="205"/>
      <c r="AB28" s="205"/>
      <c r="AC28" s="205"/>
      <c r="AD28" s="205"/>
      <c r="AE28" s="205"/>
      <c r="AF28" s="205"/>
      <c r="AG28" s="205"/>
      <c r="AH28" s="205"/>
      <c r="AI28" s="205"/>
      <c r="AJ28" s="205"/>
      <c r="AK28" s="205"/>
      <c r="AL28" s="205"/>
      <c r="AM28" s="205"/>
      <c r="AN28" s="206"/>
    </row>
    <row r="29" spans="1:40" ht="33.75" customHeight="1" x14ac:dyDescent="0.15">
      <c r="A29" s="135"/>
      <c r="B29" s="205"/>
      <c r="C29" s="205"/>
      <c r="D29" s="205"/>
      <c r="E29" s="205"/>
      <c r="F29" s="205"/>
      <c r="G29" s="205"/>
      <c r="H29" s="205"/>
      <c r="I29" s="205"/>
      <c r="J29" s="205"/>
      <c r="K29" s="205"/>
      <c r="L29" s="205"/>
      <c r="M29" s="205"/>
      <c r="N29" s="205"/>
      <c r="O29" s="205"/>
      <c r="P29" s="205"/>
      <c r="Q29" s="205"/>
      <c r="R29" s="205"/>
      <c r="S29" s="205"/>
      <c r="T29" s="205"/>
      <c r="U29" s="205"/>
      <c r="V29" s="205"/>
      <c r="W29" s="205"/>
      <c r="X29" s="205"/>
      <c r="Y29" s="205"/>
      <c r="Z29" s="205"/>
      <c r="AA29" s="205"/>
      <c r="AB29" s="205"/>
      <c r="AC29" s="205"/>
      <c r="AD29" s="205"/>
      <c r="AE29" s="205"/>
      <c r="AF29" s="205"/>
      <c r="AG29" s="205"/>
      <c r="AH29" s="205"/>
      <c r="AI29" s="205"/>
      <c r="AJ29" s="205"/>
      <c r="AK29" s="205"/>
      <c r="AL29" s="205"/>
      <c r="AM29" s="205"/>
      <c r="AN29" s="206"/>
    </row>
    <row r="30" spans="1:40" ht="33.75" customHeight="1" x14ac:dyDescent="0.15">
      <c r="A30" s="135"/>
      <c r="B30" s="205"/>
      <c r="C30" s="205"/>
      <c r="D30" s="205"/>
      <c r="E30" s="205"/>
      <c r="F30" s="205"/>
      <c r="G30" s="205"/>
      <c r="H30" s="205"/>
      <c r="I30" s="205"/>
      <c r="J30" s="205"/>
      <c r="K30" s="205"/>
      <c r="L30" s="205"/>
      <c r="M30" s="205"/>
      <c r="N30" s="205"/>
      <c r="O30" s="205"/>
      <c r="P30" s="205"/>
      <c r="Q30" s="205"/>
      <c r="R30" s="205"/>
      <c r="S30" s="205"/>
      <c r="T30" s="205"/>
      <c r="U30" s="205"/>
      <c r="V30" s="205"/>
      <c r="W30" s="205"/>
      <c r="X30" s="205"/>
      <c r="Y30" s="205"/>
      <c r="Z30" s="205"/>
      <c r="AA30" s="205"/>
      <c r="AB30" s="205"/>
      <c r="AC30" s="205"/>
      <c r="AD30" s="205"/>
      <c r="AE30" s="205"/>
      <c r="AF30" s="205"/>
      <c r="AG30" s="205"/>
      <c r="AH30" s="205"/>
      <c r="AI30" s="205"/>
      <c r="AJ30" s="205"/>
      <c r="AK30" s="205"/>
      <c r="AL30" s="205"/>
      <c r="AM30" s="205"/>
      <c r="AN30" s="206"/>
    </row>
    <row r="31" spans="1:40" ht="33.75" customHeight="1" x14ac:dyDescent="0.15">
      <c r="A31" s="135"/>
      <c r="B31" s="205"/>
      <c r="C31" s="205"/>
      <c r="D31" s="205"/>
      <c r="E31" s="205"/>
      <c r="F31" s="205"/>
      <c r="G31" s="205"/>
      <c r="H31" s="205"/>
      <c r="I31" s="205"/>
      <c r="J31" s="205"/>
      <c r="K31" s="205"/>
      <c r="L31" s="205"/>
      <c r="M31" s="205"/>
      <c r="N31" s="205"/>
      <c r="O31" s="205"/>
      <c r="P31" s="205"/>
      <c r="Q31" s="205"/>
      <c r="R31" s="205"/>
      <c r="S31" s="205"/>
      <c r="T31" s="205"/>
      <c r="U31" s="205"/>
      <c r="V31" s="205"/>
      <c r="W31" s="205"/>
      <c r="X31" s="205"/>
      <c r="Y31" s="205"/>
      <c r="Z31" s="205"/>
      <c r="AA31" s="205"/>
      <c r="AB31" s="205"/>
      <c r="AC31" s="205"/>
      <c r="AD31" s="205"/>
      <c r="AE31" s="205"/>
      <c r="AF31" s="205"/>
      <c r="AG31" s="205"/>
      <c r="AH31" s="205"/>
      <c r="AI31" s="205"/>
      <c r="AJ31" s="205"/>
      <c r="AK31" s="205"/>
      <c r="AL31" s="205"/>
      <c r="AM31" s="205"/>
      <c r="AN31" s="206"/>
    </row>
    <row r="32" spans="1:40" ht="33.75" customHeight="1" x14ac:dyDescent="0.15">
      <c r="A32" s="135"/>
      <c r="B32" s="207"/>
      <c r="C32" s="207"/>
      <c r="D32" s="207"/>
      <c r="E32" s="207"/>
      <c r="F32" s="207"/>
      <c r="G32" s="207"/>
      <c r="H32" s="207"/>
      <c r="I32" s="207"/>
      <c r="J32" s="207"/>
      <c r="K32" s="207"/>
      <c r="L32" s="207"/>
      <c r="M32" s="207"/>
      <c r="N32" s="207"/>
      <c r="O32" s="207"/>
      <c r="P32" s="207"/>
      <c r="Q32" s="207"/>
      <c r="R32" s="207"/>
      <c r="S32" s="207"/>
      <c r="T32" s="207"/>
      <c r="U32" s="207"/>
      <c r="V32" s="207"/>
      <c r="W32" s="207"/>
      <c r="X32" s="207"/>
      <c r="Y32" s="207"/>
      <c r="Z32" s="207"/>
      <c r="AA32" s="207"/>
      <c r="AB32" s="207"/>
      <c r="AC32" s="207"/>
      <c r="AD32" s="207"/>
      <c r="AE32" s="207"/>
      <c r="AF32" s="207"/>
      <c r="AG32" s="207"/>
      <c r="AH32" s="207"/>
      <c r="AI32" s="207"/>
      <c r="AJ32" s="207"/>
      <c r="AK32" s="207"/>
      <c r="AL32" s="207"/>
      <c r="AM32" s="207"/>
      <c r="AN32" s="208"/>
    </row>
    <row r="33" spans="1:40" ht="33.75" customHeight="1" x14ac:dyDescent="0.15">
      <c r="A33" s="135"/>
      <c r="B33" s="203" t="s">
        <v>269</v>
      </c>
      <c r="C33" s="203"/>
      <c r="D33" s="203"/>
      <c r="E33" s="203"/>
      <c r="F33" s="203"/>
      <c r="G33" s="203"/>
      <c r="H33" s="203"/>
      <c r="I33" s="203"/>
      <c r="J33" s="203"/>
      <c r="K33" s="203"/>
      <c r="L33" s="203"/>
      <c r="M33" s="203"/>
      <c r="N33" s="203"/>
      <c r="O33" s="203"/>
      <c r="P33" s="203"/>
      <c r="Q33" s="203"/>
      <c r="R33" s="203"/>
      <c r="S33" s="203"/>
      <c r="T33" s="203"/>
      <c r="U33" s="203"/>
      <c r="V33" s="203"/>
      <c r="W33" s="203"/>
      <c r="X33" s="203"/>
      <c r="Y33" s="203"/>
      <c r="Z33" s="203"/>
      <c r="AA33" s="203"/>
      <c r="AB33" s="203"/>
      <c r="AC33" s="203"/>
      <c r="AD33" s="203"/>
      <c r="AE33" s="203"/>
      <c r="AF33" s="203"/>
      <c r="AG33" s="203"/>
      <c r="AH33" s="203"/>
      <c r="AI33" s="203"/>
      <c r="AJ33" s="203"/>
      <c r="AK33" s="203"/>
      <c r="AL33" s="203"/>
      <c r="AM33" s="203"/>
      <c r="AN33" s="204"/>
    </row>
    <row r="34" spans="1:40" ht="33.75" customHeight="1" x14ac:dyDescent="0.15">
      <c r="A34" s="135"/>
      <c r="B34" s="205"/>
      <c r="C34" s="205"/>
      <c r="D34" s="205"/>
      <c r="E34" s="205"/>
      <c r="F34" s="205"/>
      <c r="G34" s="205"/>
      <c r="H34" s="205"/>
      <c r="I34" s="205"/>
      <c r="J34" s="205"/>
      <c r="K34" s="205"/>
      <c r="L34" s="205"/>
      <c r="M34" s="205"/>
      <c r="N34" s="205"/>
      <c r="O34" s="205"/>
      <c r="P34" s="205"/>
      <c r="Q34" s="205"/>
      <c r="R34" s="205"/>
      <c r="S34" s="205"/>
      <c r="T34" s="205"/>
      <c r="U34" s="205"/>
      <c r="V34" s="205"/>
      <c r="W34" s="205"/>
      <c r="X34" s="205"/>
      <c r="Y34" s="205"/>
      <c r="Z34" s="205"/>
      <c r="AA34" s="205"/>
      <c r="AB34" s="205"/>
      <c r="AC34" s="205"/>
      <c r="AD34" s="205"/>
      <c r="AE34" s="205"/>
      <c r="AF34" s="205"/>
      <c r="AG34" s="205"/>
      <c r="AH34" s="205"/>
      <c r="AI34" s="205"/>
      <c r="AJ34" s="205"/>
      <c r="AK34" s="205"/>
      <c r="AL34" s="205"/>
      <c r="AM34" s="205"/>
      <c r="AN34" s="206"/>
    </row>
    <row r="35" spans="1:40" ht="33.75" customHeight="1" x14ac:dyDescent="0.15">
      <c r="A35" s="135"/>
      <c r="B35" s="205"/>
      <c r="C35" s="205"/>
      <c r="D35" s="205"/>
      <c r="E35" s="205"/>
      <c r="F35" s="205"/>
      <c r="G35" s="205"/>
      <c r="H35" s="205"/>
      <c r="I35" s="205"/>
      <c r="J35" s="205"/>
      <c r="K35" s="205"/>
      <c r="L35" s="205"/>
      <c r="M35" s="205"/>
      <c r="N35" s="205"/>
      <c r="O35" s="205"/>
      <c r="P35" s="205"/>
      <c r="Q35" s="205"/>
      <c r="R35" s="205"/>
      <c r="S35" s="205"/>
      <c r="T35" s="205"/>
      <c r="U35" s="205"/>
      <c r="V35" s="205"/>
      <c r="W35" s="205"/>
      <c r="X35" s="205"/>
      <c r="Y35" s="205"/>
      <c r="Z35" s="205"/>
      <c r="AA35" s="205"/>
      <c r="AB35" s="205"/>
      <c r="AC35" s="205"/>
      <c r="AD35" s="205"/>
      <c r="AE35" s="205"/>
      <c r="AF35" s="205"/>
      <c r="AG35" s="205"/>
      <c r="AH35" s="205"/>
      <c r="AI35" s="205"/>
      <c r="AJ35" s="205"/>
      <c r="AK35" s="205"/>
      <c r="AL35" s="205"/>
      <c r="AM35" s="205"/>
      <c r="AN35" s="206"/>
    </row>
    <row r="36" spans="1:40" ht="33.75" customHeight="1" x14ac:dyDescent="0.15">
      <c r="A36" s="135"/>
      <c r="B36" s="205"/>
      <c r="C36" s="205"/>
      <c r="D36" s="205"/>
      <c r="E36" s="205"/>
      <c r="F36" s="205"/>
      <c r="G36" s="205"/>
      <c r="H36" s="205"/>
      <c r="I36" s="205"/>
      <c r="J36" s="205"/>
      <c r="K36" s="205"/>
      <c r="L36" s="205"/>
      <c r="M36" s="205"/>
      <c r="N36" s="205"/>
      <c r="O36" s="205"/>
      <c r="P36" s="205"/>
      <c r="Q36" s="205"/>
      <c r="R36" s="205"/>
      <c r="S36" s="205"/>
      <c r="T36" s="205"/>
      <c r="U36" s="205"/>
      <c r="V36" s="205"/>
      <c r="W36" s="205"/>
      <c r="X36" s="205"/>
      <c r="Y36" s="205"/>
      <c r="Z36" s="205"/>
      <c r="AA36" s="205"/>
      <c r="AB36" s="205"/>
      <c r="AC36" s="205"/>
      <c r="AD36" s="205"/>
      <c r="AE36" s="205"/>
      <c r="AF36" s="205"/>
      <c r="AG36" s="205"/>
      <c r="AH36" s="205"/>
      <c r="AI36" s="205"/>
      <c r="AJ36" s="205"/>
      <c r="AK36" s="205"/>
      <c r="AL36" s="205"/>
      <c r="AM36" s="205"/>
      <c r="AN36" s="206"/>
    </row>
    <row r="37" spans="1:40" ht="33.75" customHeight="1" x14ac:dyDescent="0.15">
      <c r="A37" s="135"/>
      <c r="B37" s="205"/>
      <c r="C37" s="205"/>
      <c r="D37" s="205"/>
      <c r="E37" s="205"/>
      <c r="F37" s="205"/>
      <c r="G37" s="205"/>
      <c r="H37" s="205"/>
      <c r="I37" s="205"/>
      <c r="J37" s="205"/>
      <c r="K37" s="205"/>
      <c r="L37" s="205"/>
      <c r="M37" s="205"/>
      <c r="N37" s="205"/>
      <c r="O37" s="205"/>
      <c r="P37" s="205"/>
      <c r="Q37" s="205"/>
      <c r="R37" s="205"/>
      <c r="S37" s="205"/>
      <c r="T37" s="205"/>
      <c r="U37" s="205"/>
      <c r="V37" s="205"/>
      <c r="W37" s="205"/>
      <c r="X37" s="205"/>
      <c r="Y37" s="205"/>
      <c r="Z37" s="205"/>
      <c r="AA37" s="205"/>
      <c r="AB37" s="205"/>
      <c r="AC37" s="205"/>
      <c r="AD37" s="205"/>
      <c r="AE37" s="205"/>
      <c r="AF37" s="205"/>
      <c r="AG37" s="205"/>
      <c r="AH37" s="205"/>
      <c r="AI37" s="205"/>
      <c r="AJ37" s="205"/>
      <c r="AK37" s="205"/>
      <c r="AL37" s="205"/>
      <c r="AM37" s="205"/>
      <c r="AN37" s="206"/>
    </row>
    <row r="38" spans="1:40" ht="33.75" customHeight="1" x14ac:dyDescent="0.15">
      <c r="A38" s="135"/>
      <c r="B38" s="207"/>
      <c r="C38" s="207"/>
      <c r="D38" s="207"/>
      <c r="E38" s="207"/>
      <c r="F38" s="207"/>
      <c r="G38" s="207"/>
      <c r="H38" s="207"/>
      <c r="I38" s="207"/>
      <c r="J38" s="207"/>
      <c r="K38" s="207"/>
      <c r="L38" s="207"/>
      <c r="M38" s="207"/>
      <c r="N38" s="207"/>
      <c r="O38" s="207"/>
      <c r="P38" s="207"/>
      <c r="Q38" s="207"/>
      <c r="R38" s="207"/>
      <c r="S38" s="207"/>
      <c r="T38" s="207"/>
      <c r="U38" s="207"/>
      <c r="V38" s="207"/>
      <c r="W38" s="207"/>
      <c r="X38" s="207"/>
      <c r="Y38" s="207"/>
      <c r="Z38" s="207"/>
      <c r="AA38" s="207"/>
      <c r="AB38" s="207"/>
      <c r="AC38" s="207"/>
      <c r="AD38" s="207"/>
      <c r="AE38" s="207"/>
      <c r="AF38" s="207"/>
      <c r="AG38" s="207"/>
      <c r="AH38" s="207"/>
      <c r="AI38" s="207"/>
      <c r="AJ38" s="207"/>
      <c r="AK38" s="207"/>
      <c r="AL38" s="207"/>
      <c r="AM38" s="207"/>
      <c r="AN38" s="208"/>
    </row>
    <row r="39" spans="1:40" ht="33.75" customHeight="1" x14ac:dyDescent="0.15">
      <c r="A39" s="135"/>
      <c r="B39" s="203" t="s">
        <v>204</v>
      </c>
      <c r="C39" s="203"/>
      <c r="D39" s="203"/>
      <c r="E39" s="203"/>
      <c r="F39" s="203"/>
      <c r="G39" s="203"/>
      <c r="H39" s="203"/>
      <c r="I39" s="203"/>
      <c r="J39" s="203"/>
      <c r="K39" s="203"/>
      <c r="L39" s="203"/>
      <c r="M39" s="203"/>
      <c r="N39" s="203"/>
      <c r="O39" s="203"/>
      <c r="P39" s="203"/>
      <c r="Q39" s="203"/>
      <c r="R39" s="203"/>
      <c r="S39" s="203"/>
      <c r="T39" s="203"/>
      <c r="U39" s="203"/>
      <c r="V39" s="203"/>
      <c r="W39" s="203"/>
      <c r="X39" s="203"/>
      <c r="Y39" s="203"/>
      <c r="Z39" s="203"/>
      <c r="AA39" s="203"/>
      <c r="AB39" s="203"/>
      <c r="AC39" s="203"/>
      <c r="AD39" s="203"/>
      <c r="AE39" s="203"/>
      <c r="AF39" s="203"/>
      <c r="AG39" s="203"/>
      <c r="AH39" s="203"/>
      <c r="AI39" s="203"/>
      <c r="AJ39" s="203"/>
      <c r="AK39" s="203"/>
      <c r="AL39" s="203"/>
      <c r="AM39" s="203"/>
      <c r="AN39" s="204"/>
    </row>
    <row r="40" spans="1:40" ht="33.75" customHeight="1" x14ac:dyDescent="0.15">
      <c r="A40" s="135"/>
      <c r="B40" s="205"/>
      <c r="C40" s="205"/>
      <c r="D40" s="205"/>
      <c r="E40" s="205"/>
      <c r="F40" s="205"/>
      <c r="G40" s="205"/>
      <c r="H40" s="205"/>
      <c r="I40" s="205"/>
      <c r="J40" s="205"/>
      <c r="K40" s="205"/>
      <c r="L40" s="205"/>
      <c r="M40" s="205"/>
      <c r="N40" s="205"/>
      <c r="O40" s="205"/>
      <c r="P40" s="205"/>
      <c r="Q40" s="205"/>
      <c r="R40" s="205"/>
      <c r="S40" s="205"/>
      <c r="T40" s="205"/>
      <c r="U40" s="205"/>
      <c r="V40" s="205"/>
      <c r="W40" s="205"/>
      <c r="X40" s="205"/>
      <c r="Y40" s="205"/>
      <c r="Z40" s="205"/>
      <c r="AA40" s="205"/>
      <c r="AB40" s="205"/>
      <c r="AC40" s="205"/>
      <c r="AD40" s="205"/>
      <c r="AE40" s="205"/>
      <c r="AF40" s="205"/>
      <c r="AG40" s="205"/>
      <c r="AH40" s="205"/>
      <c r="AI40" s="205"/>
      <c r="AJ40" s="205"/>
      <c r="AK40" s="205"/>
      <c r="AL40" s="205"/>
      <c r="AM40" s="205"/>
      <c r="AN40" s="206"/>
    </row>
    <row r="41" spans="1:40" ht="33.75" customHeight="1" x14ac:dyDescent="0.15">
      <c r="A41" s="135"/>
      <c r="B41" s="205"/>
      <c r="C41" s="205"/>
      <c r="D41" s="205"/>
      <c r="E41" s="205"/>
      <c r="F41" s="205"/>
      <c r="G41" s="205"/>
      <c r="H41" s="205"/>
      <c r="I41" s="205"/>
      <c r="J41" s="205"/>
      <c r="K41" s="205"/>
      <c r="L41" s="205"/>
      <c r="M41" s="205"/>
      <c r="N41" s="205"/>
      <c r="O41" s="205"/>
      <c r="P41" s="205"/>
      <c r="Q41" s="205"/>
      <c r="R41" s="205"/>
      <c r="S41" s="205"/>
      <c r="T41" s="205"/>
      <c r="U41" s="205"/>
      <c r="V41" s="205"/>
      <c r="W41" s="205"/>
      <c r="X41" s="205"/>
      <c r="Y41" s="205"/>
      <c r="Z41" s="205"/>
      <c r="AA41" s="205"/>
      <c r="AB41" s="205"/>
      <c r="AC41" s="205"/>
      <c r="AD41" s="205"/>
      <c r="AE41" s="205"/>
      <c r="AF41" s="205"/>
      <c r="AG41" s="205"/>
      <c r="AH41" s="205"/>
      <c r="AI41" s="205"/>
      <c r="AJ41" s="205"/>
      <c r="AK41" s="205"/>
      <c r="AL41" s="205"/>
      <c r="AM41" s="205"/>
      <c r="AN41" s="206"/>
    </row>
    <row r="42" spans="1:40" ht="33.75" customHeight="1" x14ac:dyDescent="0.15">
      <c r="A42" s="135"/>
      <c r="B42" s="205"/>
      <c r="C42" s="205"/>
      <c r="D42" s="205"/>
      <c r="E42" s="205"/>
      <c r="F42" s="205"/>
      <c r="G42" s="205"/>
      <c r="H42" s="205"/>
      <c r="I42" s="205"/>
      <c r="J42" s="205"/>
      <c r="K42" s="205"/>
      <c r="L42" s="205"/>
      <c r="M42" s="205"/>
      <c r="N42" s="205"/>
      <c r="O42" s="205"/>
      <c r="P42" s="205"/>
      <c r="Q42" s="205"/>
      <c r="R42" s="205"/>
      <c r="S42" s="205"/>
      <c r="T42" s="205"/>
      <c r="U42" s="205"/>
      <c r="V42" s="205"/>
      <c r="W42" s="205"/>
      <c r="X42" s="205"/>
      <c r="Y42" s="205"/>
      <c r="Z42" s="205"/>
      <c r="AA42" s="205"/>
      <c r="AB42" s="205"/>
      <c r="AC42" s="205"/>
      <c r="AD42" s="205"/>
      <c r="AE42" s="205"/>
      <c r="AF42" s="205"/>
      <c r="AG42" s="205"/>
      <c r="AH42" s="205"/>
      <c r="AI42" s="205"/>
      <c r="AJ42" s="205"/>
      <c r="AK42" s="205"/>
      <c r="AL42" s="205"/>
      <c r="AM42" s="205"/>
      <c r="AN42" s="206"/>
    </row>
    <row r="43" spans="1:40" ht="33.75" customHeight="1" x14ac:dyDescent="0.15">
      <c r="A43" s="135"/>
      <c r="B43" s="205"/>
      <c r="C43" s="205"/>
      <c r="D43" s="205"/>
      <c r="E43" s="205"/>
      <c r="F43" s="205"/>
      <c r="G43" s="205"/>
      <c r="H43" s="205"/>
      <c r="I43" s="205"/>
      <c r="J43" s="205"/>
      <c r="K43" s="205"/>
      <c r="L43" s="205"/>
      <c r="M43" s="205"/>
      <c r="N43" s="205"/>
      <c r="O43" s="205"/>
      <c r="P43" s="205"/>
      <c r="Q43" s="205"/>
      <c r="R43" s="205"/>
      <c r="S43" s="205"/>
      <c r="T43" s="205"/>
      <c r="U43" s="205"/>
      <c r="V43" s="205"/>
      <c r="W43" s="205"/>
      <c r="X43" s="205"/>
      <c r="Y43" s="205"/>
      <c r="Z43" s="205"/>
      <c r="AA43" s="205"/>
      <c r="AB43" s="205"/>
      <c r="AC43" s="205"/>
      <c r="AD43" s="205"/>
      <c r="AE43" s="205"/>
      <c r="AF43" s="205"/>
      <c r="AG43" s="205"/>
      <c r="AH43" s="205"/>
      <c r="AI43" s="205"/>
      <c r="AJ43" s="205"/>
      <c r="AK43" s="205"/>
      <c r="AL43" s="205"/>
      <c r="AM43" s="205"/>
      <c r="AN43" s="206"/>
    </row>
    <row r="44" spans="1:40" ht="33.75" customHeight="1" x14ac:dyDescent="0.15">
      <c r="A44" s="135"/>
      <c r="B44" s="205"/>
      <c r="C44" s="205"/>
      <c r="D44" s="205"/>
      <c r="E44" s="205"/>
      <c r="F44" s="205"/>
      <c r="G44" s="205"/>
      <c r="H44" s="205"/>
      <c r="I44" s="205"/>
      <c r="J44" s="205"/>
      <c r="K44" s="205"/>
      <c r="L44" s="205"/>
      <c r="M44" s="205"/>
      <c r="N44" s="205"/>
      <c r="O44" s="205"/>
      <c r="P44" s="205"/>
      <c r="Q44" s="205"/>
      <c r="R44" s="205"/>
      <c r="S44" s="205"/>
      <c r="T44" s="205"/>
      <c r="U44" s="205"/>
      <c r="V44" s="205"/>
      <c r="W44" s="205"/>
      <c r="X44" s="205"/>
      <c r="Y44" s="205"/>
      <c r="Z44" s="205"/>
      <c r="AA44" s="205"/>
      <c r="AB44" s="205"/>
      <c r="AC44" s="205"/>
      <c r="AD44" s="205"/>
      <c r="AE44" s="205"/>
      <c r="AF44" s="205"/>
      <c r="AG44" s="205"/>
      <c r="AH44" s="205"/>
      <c r="AI44" s="205"/>
      <c r="AJ44" s="205"/>
      <c r="AK44" s="205"/>
      <c r="AL44" s="205"/>
      <c r="AM44" s="205"/>
      <c r="AN44" s="206"/>
    </row>
    <row r="45" spans="1:40" ht="33.75" customHeight="1" x14ac:dyDescent="0.15">
      <c r="A45" s="135"/>
      <c r="B45" s="205"/>
      <c r="C45" s="205"/>
      <c r="D45" s="205"/>
      <c r="E45" s="205"/>
      <c r="F45" s="205"/>
      <c r="G45" s="205"/>
      <c r="H45" s="205"/>
      <c r="I45" s="205"/>
      <c r="J45" s="205"/>
      <c r="K45" s="205"/>
      <c r="L45" s="205"/>
      <c r="M45" s="205"/>
      <c r="N45" s="205"/>
      <c r="O45" s="205"/>
      <c r="P45" s="205"/>
      <c r="Q45" s="205"/>
      <c r="R45" s="205"/>
      <c r="S45" s="205"/>
      <c r="T45" s="205"/>
      <c r="U45" s="205"/>
      <c r="V45" s="205"/>
      <c r="W45" s="205"/>
      <c r="X45" s="205"/>
      <c r="Y45" s="205"/>
      <c r="Z45" s="205"/>
      <c r="AA45" s="205"/>
      <c r="AB45" s="205"/>
      <c r="AC45" s="205"/>
      <c r="AD45" s="205"/>
      <c r="AE45" s="205"/>
      <c r="AF45" s="205"/>
      <c r="AG45" s="205"/>
      <c r="AH45" s="205"/>
      <c r="AI45" s="205"/>
      <c r="AJ45" s="205"/>
      <c r="AK45" s="205"/>
      <c r="AL45" s="205"/>
      <c r="AM45" s="205"/>
      <c r="AN45" s="206"/>
    </row>
    <row r="46" spans="1:40" ht="33.75" customHeight="1" x14ac:dyDescent="0.15">
      <c r="A46" s="135"/>
      <c r="B46" s="205"/>
      <c r="C46" s="205"/>
      <c r="D46" s="205"/>
      <c r="E46" s="205"/>
      <c r="F46" s="205"/>
      <c r="G46" s="205"/>
      <c r="H46" s="205"/>
      <c r="I46" s="205"/>
      <c r="J46" s="205"/>
      <c r="K46" s="205"/>
      <c r="L46" s="205"/>
      <c r="M46" s="205"/>
      <c r="N46" s="205"/>
      <c r="O46" s="205"/>
      <c r="P46" s="205"/>
      <c r="Q46" s="205"/>
      <c r="R46" s="205"/>
      <c r="S46" s="205"/>
      <c r="T46" s="205"/>
      <c r="U46" s="205"/>
      <c r="V46" s="205"/>
      <c r="W46" s="205"/>
      <c r="X46" s="205"/>
      <c r="Y46" s="205"/>
      <c r="Z46" s="205"/>
      <c r="AA46" s="205"/>
      <c r="AB46" s="205"/>
      <c r="AC46" s="205"/>
      <c r="AD46" s="205"/>
      <c r="AE46" s="205"/>
      <c r="AF46" s="205"/>
      <c r="AG46" s="205"/>
      <c r="AH46" s="205"/>
      <c r="AI46" s="205"/>
      <c r="AJ46" s="205"/>
      <c r="AK46" s="205"/>
      <c r="AL46" s="205"/>
      <c r="AM46" s="205"/>
      <c r="AN46" s="206"/>
    </row>
    <row r="47" spans="1:40" ht="33.75" customHeight="1" x14ac:dyDescent="0.15">
      <c r="A47" s="135"/>
      <c r="B47" s="205"/>
      <c r="C47" s="205"/>
      <c r="D47" s="205"/>
      <c r="E47" s="205"/>
      <c r="F47" s="205"/>
      <c r="G47" s="205"/>
      <c r="H47" s="205"/>
      <c r="I47" s="205"/>
      <c r="J47" s="205"/>
      <c r="K47" s="205"/>
      <c r="L47" s="205"/>
      <c r="M47" s="205"/>
      <c r="N47" s="205"/>
      <c r="O47" s="205"/>
      <c r="P47" s="205"/>
      <c r="Q47" s="205"/>
      <c r="R47" s="205"/>
      <c r="S47" s="205"/>
      <c r="T47" s="205"/>
      <c r="U47" s="205"/>
      <c r="V47" s="205"/>
      <c r="W47" s="205"/>
      <c r="X47" s="205"/>
      <c r="Y47" s="205"/>
      <c r="Z47" s="205"/>
      <c r="AA47" s="205"/>
      <c r="AB47" s="205"/>
      <c r="AC47" s="205"/>
      <c r="AD47" s="205"/>
      <c r="AE47" s="205"/>
      <c r="AF47" s="205"/>
      <c r="AG47" s="205"/>
      <c r="AH47" s="205"/>
      <c r="AI47" s="205"/>
      <c r="AJ47" s="205"/>
      <c r="AK47" s="205"/>
      <c r="AL47" s="205"/>
      <c r="AM47" s="205"/>
      <c r="AN47" s="206"/>
    </row>
    <row r="48" spans="1:40" ht="33.75" customHeight="1" x14ac:dyDescent="0.15">
      <c r="A48" s="135"/>
      <c r="B48" s="205"/>
      <c r="C48" s="205"/>
      <c r="D48" s="205"/>
      <c r="E48" s="205"/>
      <c r="F48" s="205"/>
      <c r="G48" s="205"/>
      <c r="H48" s="205"/>
      <c r="I48" s="205"/>
      <c r="J48" s="205"/>
      <c r="K48" s="205"/>
      <c r="L48" s="205"/>
      <c r="M48" s="205"/>
      <c r="N48" s="205"/>
      <c r="O48" s="205"/>
      <c r="P48" s="205"/>
      <c r="Q48" s="205"/>
      <c r="R48" s="205"/>
      <c r="S48" s="205"/>
      <c r="T48" s="205"/>
      <c r="U48" s="205"/>
      <c r="V48" s="205"/>
      <c r="W48" s="205"/>
      <c r="X48" s="205"/>
      <c r="Y48" s="205"/>
      <c r="Z48" s="205"/>
      <c r="AA48" s="205"/>
      <c r="AB48" s="205"/>
      <c r="AC48" s="205"/>
      <c r="AD48" s="205"/>
      <c r="AE48" s="205"/>
      <c r="AF48" s="205"/>
      <c r="AG48" s="205"/>
      <c r="AH48" s="205"/>
      <c r="AI48" s="205"/>
      <c r="AJ48" s="205"/>
      <c r="AK48" s="205"/>
      <c r="AL48" s="205"/>
      <c r="AM48" s="205"/>
      <c r="AN48" s="206"/>
    </row>
    <row r="49" spans="1:40" ht="33.75" customHeight="1" thickBot="1" x14ac:dyDescent="0.2">
      <c r="A49" s="140"/>
      <c r="B49" s="209"/>
      <c r="C49" s="209"/>
      <c r="D49" s="209"/>
      <c r="E49" s="209"/>
      <c r="F49" s="209"/>
      <c r="G49" s="209"/>
      <c r="H49" s="209"/>
      <c r="I49" s="209"/>
      <c r="J49" s="209"/>
      <c r="K49" s="209"/>
      <c r="L49" s="209"/>
      <c r="M49" s="209"/>
      <c r="N49" s="209"/>
      <c r="O49" s="209"/>
      <c r="P49" s="209"/>
      <c r="Q49" s="209"/>
      <c r="R49" s="209"/>
      <c r="S49" s="209"/>
      <c r="T49" s="209"/>
      <c r="U49" s="209"/>
      <c r="V49" s="209"/>
      <c r="W49" s="209"/>
      <c r="X49" s="209"/>
      <c r="Y49" s="209"/>
      <c r="Z49" s="209"/>
      <c r="AA49" s="209"/>
      <c r="AB49" s="209"/>
      <c r="AC49" s="209"/>
      <c r="AD49" s="209"/>
      <c r="AE49" s="209"/>
      <c r="AF49" s="209"/>
      <c r="AG49" s="209"/>
      <c r="AH49" s="209"/>
      <c r="AI49" s="209"/>
      <c r="AJ49" s="209"/>
      <c r="AK49" s="209"/>
      <c r="AL49" s="209"/>
      <c r="AM49" s="209"/>
      <c r="AN49" s="210"/>
    </row>
    <row r="50" spans="1:40" ht="23.25" customHeight="1" thickBot="1" x14ac:dyDescent="0.2">
      <c r="B50" s="157"/>
      <c r="C50" s="157"/>
      <c r="D50" s="157"/>
      <c r="E50" s="157"/>
      <c r="F50" s="157"/>
      <c r="G50" s="157"/>
      <c r="H50" s="157"/>
      <c r="I50" s="157"/>
      <c r="J50" s="157"/>
      <c r="K50" s="157"/>
      <c r="L50" s="157"/>
      <c r="M50" s="157"/>
      <c r="N50" s="157"/>
      <c r="O50" s="157"/>
      <c r="P50" s="157"/>
      <c r="Q50" s="157"/>
      <c r="R50" s="157"/>
      <c r="S50" s="157"/>
      <c r="T50" s="157"/>
      <c r="U50" s="157"/>
      <c r="V50" s="157"/>
      <c r="W50" s="157"/>
      <c r="X50" s="157"/>
      <c r="Y50" s="157"/>
      <c r="Z50" s="157"/>
      <c r="AA50" s="157"/>
      <c r="AB50" s="157"/>
      <c r="AC50" s="157"/>
      <c r="AD50" s="157"/>
      <c r="AE50" s="157"/>
      <c r="AF50" s="157"/>
      <c r="AG50" s="157"/>
      <c r="AH50" s="157"/>
      <c r="AI50" s="157"/>
      <c r="AJ50" s="157"/>
      <c r="AK50" s="157"/>
      <c r="AL50" s="157"/>
      <c r="AM50" s="157"/>
      <c r="AN50" s="157"/>
    </row>
    <row r="51" spans="1:40" ht="39.75" customHeight="1" thickBot="1" x14ac:dyDescent="0.2">
      <c r="A51" s="158"/>
      <c r="B51" s="192" t="s">
        <v>148</v>
      </c>
      <c r="C51" s="192"/>
      <c r="D51" s="192"/>
      <c r="E51" s="192"/>
      <c r="F51" s="192"/>
      <c r="G51" s="192"/>
      <c r="H51" s="192"/>
      <c r="I51" s="192"/>
      <c r="J51" s="192"/>
      <c r="K51" s="192"/>
      <c r="L51" s="192"/>
      <c r="M51" s="192"/>
      <c r="N51" s="192"/>
      <c r="O51" s="192"/>
      <c r="P51" s="192"/>
      <c r="Q51" s="192"/>
      <c r="R51" s="192"/>
      <c r="S51" s="192"/>
      <c r="T51" s="192"/>
      <c r="U51" s="192"/>
      <c r="V51" s="192"/>
      <c r="W51" s="192"/>
      <c r="X51" s="192"/>
      <c r="Y51" s="192"/>
      <c r="Z51" s="192"/>
      <c r="AA51" s="192"/>
      <c r="AB51" s="192"/>
      <c r="AC51" s="192"/>
      <c r="AD51" s="192"/>
      <c r="AE51" s="192"/>
      <c r="AF51" s="192"/>
      <c r="AG51" s="192"/>
      <c r="AH51" s="192"/>
      <c r="AI51" s="192"/>
      <c r="AJ51" s="192"/>
      <c r="AK51" s="192"/>
      <c r="AL51" s="192"/>
      <c r="AM51" s="192"/>
      <c r="AN51" s="193"/>
    </row>
    <row r="52" spans="1:40" ht="23.25" customHeight="1" thickBot="1" x14ac:dyDescent="0.2"/>
    <row r="53" spans="1:40" ht="36" customHeight="1" x14ac:dyDescent="0.15">
      <c r="A53" s="151"/>
      <c r="B53" s="155" t="s">
        <v>134</v>
      </c>
      <c r="C53" s="155"/>
      <c r="D53" s="155"/>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32"/>
      <c r="AM53" s="32"/>
      <c r="AN53" s="156"/>
    </row>
    <row r="54" spans="1:40" ht="29.25" customHeight="1" x14ac:dyDescent="0.15">
      <c r="A54" s="12"/>
      <c r="B54" s="228" t="s">
        <v>37</v>
      </c>
      <c r="C54" s="228"/>
      <c r="D54" s="228"/>
      <c r="E54" s="228"/>
      <c r="F54" s="228"/>
      <c r="G54" s="228"/>
      <c r="H54" s="228"/>
      <c r="I54" s="228"/>
      <c r="J54" s="229" t="s">
        <v>135</v>
      </c>
      <c r="K54" s="230"/>
      <c r="L54" s="230"/>
      <c r="M54" s="230"/>
      <c r="N54" s="230"/>
      <c r="O54" s="230"/>
      <c r="P54" s="230"/>
      <c r="Q54" s="230"/>
      <c r="R54" s="230"/>
      <c r="S54" s="230"/>
      <c r="T54" s="230"/>
      <c r="U54" s="230"/>
      <c r="V54" s="230"/>
      <c r="W54" s="230"/>
      <c r="X54" s="230"/>
      <c r="Y54" s="230"/>
      <c r="Z54" s="230"/>
      <c r="AA54" s="230"/>
      <c r="AB54" s="230"/>
      <c r="AC54" s="230"/>
      <c r="AD54" s="230"/>
      <c r="AE54" s="230"/>
      <c r="AF54" s="230"/>
      <c r="AG54" s="230"/>
      <c r="AH54" s="230"/>
      <c r="AI54" s="230"/>
      <c r="AJ54" s="230"/>
      <c r="AK54" s="230"/>
      <c r="AL54" s="230"/>
      <c r="AM54" s="230"/>
      <c r="AN54" s="231"/>
    </row>
    <row r="55" spans="1:40" ht="33.75" customHeight="1" x14ac:dyDescent="0.15">
      <c r="A55" s="12"/>
      <c r="B55" s="211" t="s">
        <v>15</v>
      </c>
      <c r="C55" s="212"/>
      <c r="D55" s="212"/>
      <c r="E55" s="212"/>
      <c r="F55" s="212"/>
      <c r="G55" s="212"/>
      <c r="H55" s="212"/>
      <c r="I55" s="213"/>
      <c r="J55" s="211" t="s">
        <v>250</v>
      </c>
      <c r="K55" s="212"/>
      <c r="L55" s="212"/>
      <c r="M55" s="212"/>
      <c r="N55" s="212"/>
      <c r="O55" s="212"/>
      <c r="P55" s="212"/>
      <c r="Q55" s="212"/>
      <c r="R55" s="212"/>
      <c r="S55" s="212"/>
      <c r="T55" s="212"/>
      <c r="U55" s="212"/>
      <c r="V55" s="212"/>
      <c r="W55" s="212"/>
      <c r="X55" s="212"/>
      <c r="Y55" s="212"/>
      <c r="Z55" s="212"/>
      <c r="AA55" s="212"/>
      <c r="AB55" s="212"/>
      <c r="AC55" s="212"/>
      <c r="AD55" s="212"/>
      <c r="AE55" s="212"/>
      <c r="AF55" s="212"/>
      <c r="AG55" s="212"/>
      <c r="AH55" s="212"/>
      <c r="AI55" s="212"/>
      <c r="AJ55" s="212"/>
      <c r="AK55" s="212"/>
      <c r="AL55" s="212"/>
      <c r="AM55" s="212"/>
      <c r="AN55" s="220"/>
    </row>
    <row r="56" spans="1:40" ht="33.75" customHeight="1" x14ac:dyDescent="0.15">
      <c r="A56" s="12"/>
      <c r="B56" s="214"/>
      <c r="C56" s="215"/>
      <c r="D56" s="215"/>
      <c r="E56" s="215"/>
      <c r="F56" s="215"/>
      <c r="G56" s="215"/>
      <c r="H56" s="215"/>
      <c r="I56" s="216"/>
      <c r="J56" s="214"/>
      <c r="K56" s="215"/>
      <c r="L56" s="215"/>
      <c r="M56" s="215"/>
      <c r="N56" s="215"/>
      <c r="O56" s="215"/>
      <c r="P56" s="215"/>
      <c r="Q56" s="215"/>
      <c r="R56" s="215"/>
      <c r="S56" s="215"/>
      <c r="T56" s="215"/>
      <c r="U56" s="215"/>
      <c r="V56" s="215"/>
      <c r="W56" s="215"/>
      <c r="X56" s="215"/>
      <c r="Y56" s="215"/>
      <c r="Z56" s="215"/>
      <c r="AA56" s="215"/>
      <c r="AB56" s="215"/>
      <c r="AC56" s="215"/>
      <c r="AD56" s="215"/>
      <c r="AE56" s="215"/>
      <c r="AF56" s="215"/>
      <c r="AG56" s="215"/>
      <c r="AH56" s="215"/>
      <c r="AI56" s="215"/>
      <c r="AJ56" s="215"/>
      <c r="AK56" s="215"/>
      <c r="AL56" s="215"/>
      <c r="AM56" s="215"/>
      <c r="AN56" s="221"/>
    </row>
    <row r="57" spans="1:40" ht="33.75" customHeight="1" x14ac:dyDescent="0.15">
      <c r="A57" s="12"/>
      <c r="B57" s="214"/>
      <c r="C57" s="215"/>
      <c r="D57" s="215"/>
      <c r="E57" s="215"/>
      <c r="F57" s="215"/>
      <c r="G57" s="215"/>
      <c r="H57" s="215"/>
      <c r="I57" s="216"/>
      <c r="J57" s="214"/>
      <c r="K57" s="215"/>
      <c r="L57" s="215"/>
      <c r="M57" s="215"/>
      <c r="N57" s="215"/>
      <c r="O57" s="215"/>
      <c r="P57" s="215"/>
      <c r="Q57" s="215"/>
      <c r="R57" s="215"/>
      <c r="S57" s="215"/>
      <c r="T57" s="215"/>
      <c r="U57" s="215"/>
      <c r="V57" s="215"/>
      <c r="W57" s="215"/>
      <c r="X57" s="215"/>
      <c r="Y57" s="215"/>
      <c r="Z57" s="215"/>
      <c r="AA57" s="215"/>
      <c r="AB57" s="215"/>
      <c r="AC57" s="215"/>
      <c r="AD57" s="215"/>
      <c r="AE57" s="215"/>
      <c r="AF57" s="215"/>
      <c r="AG57" s="215"/>
      <c r="AH57" s="215"/>
      <c r="AI57" s="215"/>
      <c r="AJ57" s="215"/>
      <c r="AK57" s="215"/>
      <c r="AL57" s="215"/>
      <c r="AM57" s="215"/>
      <c r="AN57" s="221"/>
    </row>
    <row r="58" spans="1:40" ht="33.75" customHeight="1" x14ac:dyDescent="0.15">
      <c r="A58" s="12"/>
      <c r="B58" s="211" t="s">
        <v>16</v>
      </c>
      <c r="C58" s="212"/>
      <c r="D58" s="212"/>
      <c r="E58" s="212"/>
      <c r="F58" s="212"/>
      <c r="G58" s="212"/>
      <c r="H58" s="212"/>
      <c r="I58" s="213"/>
      <c r="J58" s="211" t="s">
        <v>223</v>
      </c>
      <c r="K58" s="212"/>
      <c r="L58" s="212"/>
      <c r="M58" s="212"/>
      <c r="N58" s="212"/>
      <c r="O58" s="212"/>
      <c r="P58" s="212"/>
      <c r="Q58" s="212"/>
      <c r="R58" s="212"/>
      <c r="S58" s="212"/>
      <c r="T58" s="212"/>
      <c r="U58" s="212"/>
      <c r="V58" s="212"/>
      <c r="W58" s="212"/>
      <c r="X58" s="212"/>
      <c r="Y58" s="212"/>
      <c r="Z58" s="212"/>
      <c r="AA58" s="212"/>
      <c r="AB58" s="212"/>
      <c r="AC58" s="212"/>
      <c r="AD58" s="212"/>
      <c r="AE58" s="212"/>
      <c r="AF58" s="212"/>
      <c r="AG58" s="212"/>
      <c r="AH58" s="212"/>
      <c r="AI58" s="212"/>
      <c r="AJ58" s="212"/>
      <c r="AK58" s="212"/>
      <c r="AL58" s="212"/>
      <c r="AM58" s="212"/>
      <c r="AN58" s="220"/>
    </row>
    <row r="59" spans="1:40" ht="33.75" customHeight="1" x14ac:dyDescent="0.15">
      <c r="A59" s="12"/>
      <c r="B59" s="214"/>
      <c r="C59" s="215"/>
      <c r="D59" s="215"/>
      <c r="E59" s="215"/>
      <c r="F59" s="215"/>
      <c r="G59" s="215"/>
      <c r="H59" s="215"/>
      <c r="I59" s="216"/>
      <c r="J59" s="214"/>
      <c r="K59" s="215"/>
      <c r="L59" s="215"/>
      <c r="M59" s="215"/>
      <c r="N59" s="215"/>
      <c r="O59" s="215"/>
      <c r="P59" s="215"/>
      <c r="Q59" s="215"/>
      <c r="R59" s="215"/>
      <c r="S59" s="215"/>
      <c r="T59" s="215"/>
      <c r="U59" s="215"/>
      <c r="V59" s="215"/>
      <c r="W59" s="215"/>
      <c r="X59" s="215"/>
      <c r="Y59" s="215"/>
      <c r="Z59" s="215"/>
      <c r="AA59" s="215"/>
      <c r="AB59" s="215"/>
      <c r="AC59" s="215"/>
      <c r="AD59" s="215"/>
      <c r="AE59" s="215"/>
      <c r="AF59" s="215"/>
      <c r="AG59" s="215"/>
      <c r="AH59" s="215"/>
      <c r="AI59" s="215"/>
      <c r="AJ59" s="215"/>
      <c r="AK59" s="215"/>
      <c r="AL59" s="215"/>
      <c r="AM59" s="215"/>
      <c r="AN59" s="221"/>
    </row>
    <row r="60" spans="1:40" ht="33.75" customHeight="1" x14ac:dyDescent="0.15">
      <c r="A60" s="12"/>
      <c r="B60" s="214"/>
      <c r="C60" s="215"/>
      <c r="D60" s="215"/>
      <c r="E60" s="215"/>
      <c r="F60" s="215"/>
      <c r="G60" s="215"/>
      <c r="H60" s="215"/>
      <c r="I60" s="216"/>
      <c r="J60" s="214"/>
      <c r="K60" s="215"/>
      <c r="L60" s="215"/>
      <c r="M60" s="215"/>
      <c r="N60" s="215"/>
      <c r="O60" s="215"/>
      <c r="P60" s="215"/>
      <c r="Q60" s="215"/>
      <c r="R60" s="215"/>
      <c r="S60" s="215"/>
      <c r="T60" s="215"/>
      <c r="U60" s="215"/>
      <c r="V60" s="215"/>
      <c r="W60" s="215"/>
      <c r="X60" s="215"/>
      <c r="Y60" s="215"/>
      <c r="Z60" s="215"/>
      <c r="AA60" s="215"/>
      <c r="AB60" s="215"/>
      <c r="AC60" s="215"/>
      <c r="AD60" s="215"/>
      <c r="AE60" s="215"/>
      <c r="AF60" s="215"/>
      <c r="AG60" s="215"/>
      <c r="AH60" s="215"/>
      <c r="AI60" s="215"/>
      <c r="AJ60" s="215"/>
      <c r="AK60" s="215"/>
      <c r="AL60" s="215"/>
      <c r="AM60" s="215"/>
      <c r="AN60" s="221"/>
    </row>
    <row r="61" spans="1:40" ht="33.75" customHeight="1" x14ac:dyDescent="0.15">
      <c r="A61" s="12"/>
      <c r="B61" s="217"/>
      <c r="C61" s="218"/>
      <c r="D61" s="218"/>
      <c r="E61" s="218"/>
      <c r="F61" s="218"/>
      <c r="G61" s="218"/>
      <c r="H61" s="218"/>
      <c r="I61" s="219"/>
      <c r="J61" s="217"/>
      <c r="K61" s="218"/>
      <c r="L61" s="218"/>
      <c r="M61" s="218"/>
      <c r="N61" s="218"/>
      <c r="O61" s="218"/>
      <c r="P61" s="218"/>
      <c r="Q61" s="218"/>
      <c r="R61" s="218"/>
      <c r="S61" s="218"/>
      <c r="T61" s="218"/>
      <c r="U61" s="218"/>
      <c r="V61" s="218"/>
      <c r="W61" s="218"/>
      <c r="X61" s="218"/>
      <c r="Y61" s="218"/>
      <c r="Z61" s="218"/>
      <c r="AA61" s="218"/>
      <c r="AB61" s="218"/>
      <c r="AC61" s="218"/>
      <c r="AD61" s="218"/>
      <c r="AE61" s="218"/>
      <c r="AF61" s="218"/>
      <c r="AG61" s="218"/>
      <c r="AH61" s="218"/>
      <c r="AI61" s="218"/>
      <c r="AJ61" s="218"/>
      <c r="AK61" s="218"/>
      <c r="AL61" s="218"/>
      <c r="AM61" s="218"/>
      <c r="AN61" s="222"/>
    </row>
    <row r="62" spans="1:40" ht="33.75" customHeight="1" x14ac:dyDescent="0.15">
      <c r="A62" s="12"/>
      <c r="B62" s="211" t="s">
        <v>152</v>
      </c>
      <c r="C62" s="212"/>
      <c r="D62" s="212"/>
      <c r="E62" s="212"/>
      <c r="F62" s="212"/>
      <c r="G62" s="212"/>
      <c r="H62" s="212"/>
      <c r="I62" s="213"/>
      <c r="J62" s="211" t="s">
        <v>251</v>
      </c>
      <c r="K62" s="212"/>
      <c r="L62" s="212"/>
      <c r="M62" s="212"/>
      <c r="N62" s="212"/>
      <c r="O62" s="212"/>
      <c r="P62" s="212"/>
      <c r="Q62" s="212"/>
      <c r="R62" s="212"/>
      <c r="S62" s="212"/>
      <c r="T62" s="212"/>
      <c r="U62" s="212"/>
      <c r="V62" s="212"/>
      <c r="W62" s="212"/>
      <c r="X62" s="212"/>
      <c r="Y62" s="212"/>
      <c r="Z62" s="212"/>
      <c r="AA62" s="212"/>
      <c r="AB62" s="212"/>
      <c r="AC62" s="212"/>
      <c r="AD62" s="212"/>
      <c r="AE62" s="212"/>
      <c r="AF62" s="212"/>
      <c r="AG62" s="212"/>
      <c r="AH62" s="212"/>
      <c r="AI62" s="212"/>
      <c r="AJ62" s="212"/>
      <c r="AK62" s="212"/>
      <c r="AL62" s="212"/>
      <c r="AM62" s="212"/>
      <c r="AN62" s="220"/>
    </row>
    <row r="63" spans="1:40" ht="33.75" customHeight="1" x14ac:dyDescent="0.15">
      <c r="A63" s="12"/>
      <c r="B63" s="214"/>
      <c r="C63" s="215"/>
      <c r="D63" s="215"/>
      <c r="E63" s="215"/>
      <c r="F63" s="215"/>
      <c r="G63" s="215"/>
      <c r="H63" s="215"/>
      <c r="I63" s="216"/>
      <c r="J63" s="214"/>
      <c r="K63" s="215"/>
      <c r="L63" s="215"/>
      <c r="M63" s="215"/>
      <c r="N63" s="215"/>
      <c r="O63" s="215"/>
      <c r="P63" s="215"/>
      <c r="Q63" s="215"/>
      <c r="R63" s="215"/>
      <c r="S63" s="215"/>
      <c r="T63" s="215"/>
      <c r="U63" s="215"/>
      <c r="V63" s="215"/>
      <c r="W63" s="215"/>
      <c r="X63" s="215"/>
      <c r="Y63" s="215"/>
      <c r="Z63" s="215"/>
      <c r="AA63" s="215"/>
      <c r="AB63" s="215"/>
      <c r="AC63" s="215"/>
      <c r="AD63" s="215"/>
      <c r="AE63" s="215"/>
      <c r="AF63" s="215"/>
      <c r="AG63" s="215"/>
      <c r="AH63" s="215"/>
      <c r="AI63" s="215"/>
      <c r="AJ63" s="215"/>
      <c r="AK63" s="215"/>
      <c r="AL63" s="215"/>
      <c r="AM63" s="215"/>
      <c r="AN63" s="221"/>
    </row>
    <row r="64" spans="1:40" ht="33.75" customHeight="1" x14ac:dyDescent="0.15">
      <c r="A64" s="12"/>
      <c r="B64" s="214"/>
      <c r="C64" s="215"/>
      <c r="D64" s="215"/>
      <c r="E64" s="215"/>
      <c r="F64" s="215"/>
      <c r="G64" s="215"/>
      <c r="H64" s="215"/>
      <c r="I64" s="216"/>
      <c r="J64" s="214"/>
      <c r="K64" s="215"/>
      <c r="L64" s="215"/>
      <c r="M64" s="215"/>
      <c r="N64" s="215"/>
      <c r="O64" s="215"/>
      <c r="P64" s="215"/>
      <c r="Q64" s="215"/>
      <c r="R64" s="215"/>
      <c r="S64" s="215"/>
      <c r="T64" s="215"/>
      <c r="U64" s="215"/>
      <c r="V64" s="215"/>
      <c r="W64" s="215"/>
      <c r="X64" s="215"/>
      <c r="Y64" s="215"/>
      <c r="Z64" s="215"/>
      <c r="AA64" s="215"/>
      <c r="AB64" s="215"/>
      <c r="AC64" s="215"/>
      <c r="AD64" s="215"/>
      <c r="AE64" s="215"/>
      <c r="AF64" s="215"/>
      <c r="AG64" s="215"/>
      <c r="AH64" s="215"/>
      <c r="AI64" s="215"/>
      <c r="AJ64" s="215"/>
      <c r="AK64" s="215"/>
      <c r="AL64" s="215"/>
      <c r="AM64" s="215"/>
      <c r="AN64" s="221"/>
    </row>
    <row r="65" spans="1:40" ht="33.75" customHeight="1" x14ac:dyDescent="0.15">
      <c r="A65" s="12"/>
      <c r="B65" s="214"/>
      <c r="C65" s="215"/>
      <c r="D65" s="215"/>
      <c r="E65" s="215"/>
      <c r="F65" s="215"/>
      <c r="G65" s="215"/>
      <c r="H65" s="215"/>
      <c r="I65" s="216"/>
      <c r="J65" s="214"/>
      <c r="K65" s="215"/>
      <c r="L65" s="215"/>
      <c r="M65" s="215"/>
      <c r="N65" s="215"/>
      <c r="O65" s="215"/>
      <c r="P65" s="215"/>
      <c r="Q65" s="215"/>
      <c r="R65" s="215"/>
      <c r="S65" s="215"/>
      <c r="T65" s="215"/>
      <c r="U65" s="215"/>
      <c r="V65" s="215"/>
      <c r="W65" s="215"/>
      <c r="X65" s="215"/>
      <c r="Y65" s="215"/>
      <c r="Z65" s="215"/>
      <c r="AA65" s="215"/>
      <c r="AB65" s="215"/>
      <c r="AC65" s="215"/>
      <c r="AD65" s="215"/>
      <c r="AE65" s="215"/>
      <c r="AF65" s="215"/>
      <c r="AG65" s="215"/>
      <c r="AH65" s="215"/>
      <c r="AI65" s="215"/>
      <c r="AJ65" s="215"/>
      <c r="AK65" s="215"/>
      <c r="AL65" s="215"/>
      <c r="AM65" s="215"/>
      <c r="AN65" s="221"/>
    </row>
    <row r="66" spans="1:40" ht="33.75" customHeight="1" x14ac:dyDescent="0.15">
      <c r="A66" s="12"/>
      <c r="B66" s="214"/>
      <c r="C66" s="215"/>
      <c r="D66" s="215"/>
      <c r="E66" s="215"/>
      <c r="F66" s="215"/>
      <c r="G66" s="215"/>
      <c r="H66" s="215"/>
      <c r="I66" s="216"/>
      <c r="J66" s="214"/>
      <c r="K66" s="215"/>
      <c r="L66" s="215"/>
      <c r="M66" s="215"/>
      <c r="N66" s="215"/>
      <c r="O66" s="215"/>
      <c r="P66" s="215"/>
      <c r="Q66" s="215"/>
      <c r="R66" s="215"/>
      <c r="S66" s="215"/>
      <c r="T66" s="215"/>
      <c r="U66" s="215"/>
      <c r="V66" s="215"/>
      <c r="W66" s="215"/>
      <c r="X66" s="215"/>
      <c r="Y66" s="215"/>
      <c r="Z66" s="215"/>
      <c r="AA66" s="215"/>
      <c r="AB66" s="215"/>
      <c r="AC66" s="215"/>
      <c r="AD66" s="215"/>
      <c r="AE66" s="215"/>
      <c r="AF66" s="215"/>
      <c r="AG66" s="215"/>
      <c r="AH66" s="215"/>
      <c r="AI66" s="215"/>
      <c r="AJ66" s="215"/>
      <c r="AK66" s="215"/>
      <c r="AL66" s="215"/>
      <c r="AM66" s="215"/>
      <c r="AN66" s="221"/>
    </row>
    <row r="67" spans="1:40" ht="33.75" customHeight="1" x14ac:dyDescent="0.15">
      <c r="A67" s="12"/>
      <c r="B67" s="214"/>
      <c r="C67" s="215"/>
      <c r="D67" s="215"/>
      <c r="E67" s="215"/>
      <c r="F67" s="215"/>
      <c r="G67" s="215"/>
      <c r="H67" s="215"/>
      <c r="I67" s="216"/>
      <c r="J67" s="214"/>
      <c r="K67" s="215"/>
      <c r="L67" s="215"/>
      <c r="M67" s="215"/>
      <c r="N67" s="215"/>
      <c r="O67" s="215"/>
      <c r="P67" s="215"/>
      <c r="Q67" s="215"/>
      <c r="R67" s="215"/>
      <c r="S67" s="215"/>
      <c r="T67" s="215"/>
      <c r="U67" s="215"/>
      <c r="V67" s="215"/>
      <c r="W67" s="215"/>
      <c r="X67" s="215"/>
      <c r="Y67" s="215"/>
      <c r="Z67" s="215"/>
      <c r="AA67" s="215"/>
      <c r="AB67" s="215"/>
      <c r="AC67" s="215"/>
      <c r="AD67" s="215"/>
      <c r="AE67" s="215"/>
      <c r="AF67" s="215"/>
      <c r="AG67" s="215"/>
      <c r="AH67" s="215"/>
      <c r="AI67" s="215"/>
      <c r="AJ67" s="215"/>
      <c r="AK67" s="215"/>
      <c r="AL67" s="215"/>
      <c r="AM67" s="215"/>
      <c r="AN67" s="221"/>
    </row>
    <row r="68" spans="1:40" ht="33.75" customHeight="1" x14ac:dyDescent="0.15">
      <c r="A68" s="12"/>
      <c r="B68" s="214"/>
      <c r="C68" s="215"/>
      <c r="D68" s="215"/>
      <c r="E68" s="215"/>
      <c r="F68" s="215"/>
      <c r="G68" s="215"/>
      <c r="H68" s="215"/>
      <c r="I68" s="216"/>
      <c r="J68" s="214"/>
      <c r="K68" s="215"/>
      <c r="L68" s="215"/>
      <c r="M68" s="215"/>
      <c r="N68" s="215"/>
      <c r="O68" s="215"/>
      <c r="P68" s="215"/>
      <c r="Q68" s="215"/>
      <c r="R68" s="215"/>
      <c r="S68" s="215"/>
      <c r="T68" s="215"/>
      <c r="U68" s="215"/>
      <c r="V68" s="215"/>
      <c r="W68" s="215"/>
      <c r="X68" s="215"/>
      <c r="Y68" s="215"/>
      <c r="Z68" s="215"/>
      <c r="AA68" s="215"/>
      <c r="AB68" s="215"/>
      <c r="AC68" s="215"/>
      <c r="AD68" s="215"/>
      <c r="AE68" s="215"/>
      <c r="AF68" s="215"/>
      <c r="AG68" s="215"/>
      <c r="AH68" s="215"/>
      <c r="AI68" s="215"/>
      <c r="AJ68" s="215"/>
      <c r="AK68" s="215"/>
      <c r="AL68" s="215"/>
      <c r="AM68" s="215"/>
      <c r="AN68" s="221"/>
    </row>
    <row r="69" spans="1:40" ht="33.75" customHeight="1" x14ac:dyDescent="0.15">
      <c r="A69" s="12"/>
      <c r="B69" s="217"/>
      <c r="C69" s="218"/>
      <c r="D69" s="218"/>
      <c r="E69" s="218"/>
      <c r="F69" s="218"/>
      <c r="G69" s="218"/>
      <c r="H69" s="218"/>
      <c r="I69" s="219"/>
      <c r="J69" s="217"/>
      <c r="K69" s="218"/>
      <c r="L69" s="218"/>
      <c r="M69" s="218"/>
      <c r="N69" s="218"/>
      <c r="O69" s="218"/>
      <c r="P69" s="218"/>
      <c r="Q69" s="218"/>
      <c r="R69" s="218"/>
      <c r="S69" s="218"/>
      <c r="T69" s="218"/>
      <c r="U69" s="218"/>
      <c r="V69" s="218"/>
      <c r="W69" s="218"/>
      <c r="X69" s="218"/>
      <c r="Y69" s="218"/>
      <c r="Z69" s="218"/>
      <c r="AA69" s="218"/>
      <c r="AB69" s="218"/>
      <c r="AC69" s="218"/>
      <c r="AD69" s="218"/>
      <c r="AE69" s="218"/>
      <c r="AF69" s="218"/>
      <c r="AG69" s="218"/>
      <c r="AH69" s="218"/>
      <c r="AI69" s="218"/>
      <c r="AJ69" s="218"/>
      <c r="AK69" s="218"/>
      <c r="AL69" s="218"/>
      <c r="AM69" s="218"/>
      <c r="AN69" s="222"/>
    </row>
    <row r="70" spans="1:40" ht="33.75" customHeight="1" x14ac:dyDescent="0.15">
      <c r="A70" s="12"/>
      <c r="B70" s="211" t="s">
        <v>106</v>
      </c>
      <c r="C70" s="212"/>
      <c r="D70" s="212"/>
      <c r="E70" s="212"/>
      <c r="F70" s="212"/>
      <c r="G70" s="212"/>
      <c r="H70" s="212"/>
      <c r="I70" s="213"/>
      <c r="J70" s="211" t="s">
        <v>208</v>
      </c>
      <c r="K70" s="212"/>
      <c r="L70" s="212"/>
      <c r="M70" s="212"/>
      <c r="N70" s="212"/>
      <c r="O70" s="212"/>
      <c r="P70" s="212"/>
      <c r="Q70" s="212"/>
      <c r="R70" s="212"/>
      <c r="S70" s="212"/>
      <c r="T70" s="212"/>
      <c r="U70" s="212"/>
      <c r="V70" s="212"/>
      <c r="W70" s="212"/>
      <c r="X70" s="212"/>
      <c r="Y70" s="212"/>
      <c r="Z70" s="212"/>
      <c r="AA70" s="212"/>
      <c r="AB70" s="212"/>
      <c r="AC70" s="212"/>
      <c r="AD70" s="212"/>
      <c r="AE70" s="212"/>
      <c r="AF70" s="212"/>
      <c r="AG70" s="212"/>
      <c r="AH70" s="212"/>
      <c r="AI70" s="212"/>
      <c r="AJ70" s="212"/>
      <c r="AK70" s="212"/>
      <c r="AL70" s="212"/>
      <c r="AM70" s="212"/>
      <c r="AN70" s="220"/>
    </row>
    <row r="71" spans="1:40" ht="33.75" customHeight="1" x14ac:dyDescent="0.15">
      <c r="A71" s="12"/>
      <c r="B71" s="214"/>
      <c r="C71" s="215"/>
      <c r="D71" s="215"/>
      <c r="E71" s="215"/>
      <c r="F71" s="215"/>
      <c r="G71" s="215"/>
      <c r="H71" s="215"/>
      <c r="I71" s="216"/>
      <c r="J71" s="214"/>
      <c r="K71" s="215"/>
      <c r="L71" s="215"/>
      <c r="M71" s="215"/>
      <c r="N71" s="215"/>
      <c r="O71" s="215"/>
      <c r="P71" s="215"/>
      <c r="Q71" s="215"/>
      <c r="R71" s="215"/>
      <c r="S71" s="215"/>
      <c r="T71" s="215"/>
      <c r="U71" s="215"/>
      <c r="V71" s="215"/>
      <c r="W71" s="215"/>
      <c r="X71" s="215"/>
      <c r="Y71" s="215"/>
      <c r="Z71" s="215"/>
      <c r="AA71" s="215"/>
      <c r="AB71" s="215"/>
      <c r="AC71" s="215"/>
      <c r="AD71" s="215"/>
      <c r="AE71" s="215"/>
      <c r="AF71" s="215"/>
      <c r="AG71" s="215"/>
      <c r="AH71" s="215"/>
      <c r="AI71" s="215"/>
      <c r="AJ71" s="215"/>
      <c r="AK71" s="215"/>
      <c r="AL71" s="215"/>
      <c r="AM71" s="215"/>
      <c r="AN71" s="221"/>
    </row>
    <row r="72" spans="1:40" ht="33.75" customHeight="1" x14ac:dyDescent="0.15">
      <c r="A72" s="12"/>
      <c r="B72" s="214"/>
      <c r="C72" s="215"/>
      <c r="D72" s="215"/>
      <c r="E72" s="215"/>
      <c r="F72" s="215"/>
      <c r="G72" s="215"/>
      <c r="H72" s="215"/>
      <c r="I72" s="216"/>
      <c r="J72" s="214"/>
      <c r="K72" s="215"/>
      <c r="L72" s="215"/>
      <c r="M72" s="215"/>
      <c r="N72" s="215"/>
      <c r="O72" s="215"/>
      <c r="P72" s="215"/>
      <c r="Q72" s="215"/>
      <c r="R72" s="215"/>
      <c r="S72" s="215"/>
      <c r="T72" s="215"/>
      <c r="U72" s="215"/>
      <c r="V72" s="215"/>
      <c r="W72" s="215"/>
      <c r="X72" s="215"/>
      <c r="Y72" s="215"/>
      <c r="Z72" s="215"/>
      <c r="AA72" s="215"/>
      <c r="AB72" s="215"/>
      <c r="AC72" s="215"/>
      <c r="AD72" s="215"/>
      <c r="AE72" s="215"/>
      <c r="AF72" s="215"/>
      <c r="AG72" s="215"/>
      <c r="AH72" s="215"/>
      <c r="AI72" s="215"/>
      <c r="AJ72" s="215"/>
      <c r="AK72" s="215"/>
      <c r="AL72" s="215"/>
      <c r="AM72" s="215"/>
      <c r="AN72" s="221"/>
    </row>
    <row r="73" spans="1:40" ht="33.75" customHeight="1" thickBot="1" x14ac:dyDescent="0.2">
      <c r="A73" s="71"/>
      <c r="B73" s="223"/>
      <c r="C73" s="224"/>
      <c r="D73" s="224"/>
      <c r="E73" s="224"/>
      <c r="F73" s="224"/>
      <c r="G73" s="224"/>
      <c r="H73" s="224"/>
      <c r="I73" s="226"/>
      <c r="J73" s="223"/>
      <c r="K73" s="224"/>
      <c r="L73" s="224"/>
      <c r="M73" s="224"/>
      <c r="N73" s="224"/>
      <c r="O73" s="224"/>
      <c r="P73" s="224"/>
      <c r="Q73" s="224"/>
      <c r="R73" s="224"/>
      <c r="S73" s="224"/>
      <c r="T73" s="224"/>
      <c r="U73" s="224"/>
      <c r="V73" s="224"/>
      <c r="W73" s="224"/>
      <c r="X73" s="224"/>
      <c r="Y73" s="224"/>
      <c r="Z73" s="224"/>
      <c r="AA73" s="224"/>
      <c r="AB73" s="224"/>
      <c r="AC73" s="224"/>
      <c r="AD73" s="224"/>
      <c r="AE73" s="224"/>
      <c r="AF73" s="224"/>
      <c r="AG73" s="224"/>
      <c r="AH73" s="224"/>
      <c r="AI73" s="224"/>
      <c r="AJ73" s="224"/>
      <c r="AK73" s="224"/>
      <c r="AL73" s="224"/>
      <c r="AM73" s="224"/>
      <c r="AN73" s="225"/>
    </row>
    <row r="74" spans="1:40" ht="15" customHeight="1" x14ac:dyDescent="0.15"/>
    <row r="75" spans="1:40" s="98" customFormat="1" ht="20.25" customHeight="1" x14ac:dyDescent="0.15">
      <c r="B75" s="182" t="s">
        <v>146</v>
      </c>
      <c r="C75" s="182"/>
      <c r="D75" s="182"/>
      <c r="E75" s="182"/>
      <c r="F75" s="227" t="s">
        <v>273</v>
      </c>
      <c r="G75" s="227"/>
      <c r="H75" s="227"/>
      <c r="I75" s="227"/>
      <c r="J75" s="227"/>
      <c r="K75" s="227"/>
    </row>
    <row r="76" spans="1:40" s="98" customFormat="1" ht="20.25" customHeight="1" x14ac:dyDescent="0.15">
      <c r="B76" s="182" t="s">
        <v>147</v>
      </c>
      <c r="C76" s="182"/>
      <c r="D76" s="182"/>
      <c r="E76" s="182"/>
      <c r="F76" s="182" t="s">
        <v>270</v>
      </c>
      <c r="G76" s="182"/>
      <c r="H76" s="182"/>
      <c r="I76" s="182"/>
      <c r="J76" s="182"/>
      <c r="K76" s="182"/>
    </row>
    <row r="77" spans="1:40" ht="29.25" customHeight="1" x14ac:dyDescent="0.15"/>
    <row r="78" spans="1:40" ht="29.25" customHeight="1" x14ac:dyDescent="0.15"/>
    <row r="79" spans="1:40" ht="29.25" customHeight="1" x14ac:dyDescent="0.15"/>
    <row r="80" spans="1:40" ht="29.25" customHeight="1" x14ac:dyDescent="0.15"/>
    <row r="81" ht="29.25" customHeight="1" x14ac:dyDescent="0.15"/>
    <row r="82" ht="29.25" customHeight="1" x14ac:dyDescent="0.15"/>
    <row r="83" ht="29.25" customHeight="1" x14ac:dyDescent="0.15"/>
    <row r="84" ht="29.25" customHeight="1" x14ac:dyDescent="0.15"/>
    <row r="85" ht="29.25" customHeight="1" x14ac:dyDescent="0.15"/>
  </sheetData>
  <sheetProtection algorithmName="SHA-512" hashValue="qorOfu+QxkJ5XiGFhG0Z8LawTm4bRGPMmZ4+b9h75NZeeoORHz1iQC11odvi8wbuFbriz8Ll+iXKuna7ZbTTmQ==" saltValue="T/6iQBQ2JrOpPCmZ1giwZQ==" spinCount="100000" sheet="1" objects="1" scenarios="1"/>
  <mergeCells count="22">
    <mergeCell ref="B54:I54"/>
    <mergeCell ref="B55:I57"/>
    <mergeCell ref="J55:AN57"/>
    <mergeCell ref="B58:I61"/>
    <mergeCell ref="J58:AN61"/>
    <mergeCell ref="J54:AN54"/>
    <mergeCell ref="B62:I69"/>
    <mergeCell ref="J62:AN69"/>
    <mergeCell ref="J70:AN73"/>
    <mergeCell ref="B70:I73"/>
    <mergeCell ref="F75:K75"/>
    <mergeCell ref="B1:AN1"/>
    <mergeCell ref="B51:AN51"/>
    <mergeCell ref="A6:AN6"/>
    <mergeCell ref="A7:AN7"/>
    <mergeCell ref="W2:AB2"/>
    <mergeCell ref="AC2:AH2"/>
    <mergeCell ref="AI2:AN2"/>
    <mergeCell ref="B12:AN32"/>
    <mergeCell ref="B33:AN38"/>
    <mergeCell ref="B39:AN49"/>
    <mergeCell ref="B8:AN11"/>
  </mergeCells>
  <hyperlinks>
    <hyperlink ref="B51:AN51" location="'Einzellektionen-Meldung'!A11" display="Einzellektionen-Meldungen" xr:uid="{00000000-0004-0000-0000-000000000000}"/>
    <hyperlink ref="AI2:AN2" location="Personaldaten!A1" display="Personaldaten" xr:uid="{00000000-0004-0000-0000-000001000000}"/>
    <hyperlink ref="W2:AB2" location="Anleitung!A1" display="Anleitung" xr:uid="{00000000-0004-0000-0000-000002000000}"/>
    <hyperlink ref="AC2:AH2" location="'Einzellektionen-Meldung'!AQ2" display="Einzellektionen-Meldung" xr:uid="{00000000-0004-0000-0000-000003000000}"/>
  </hyperlinks>
  <pageMargins left="0.7" right="0.7" top="0.78740157499999996" bottom="0.78740157499999996" header="0.3" footer="0.3"/>
  <pageSetup paperSize="9"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9">
    <outlinePr summaryBelow="0"/>
    <pageSetUpPr fitToPage="1"/>
  </sheetPr>
  <dimension ref="A1:BU70"/>
  <sheetViews>
    <sheetView tabSelected="1" topLeftCell="A45" zoomScaleNormal="100" workbookViewId="0">
      <selection activeCell="AD57" sqref="AD57:AH57"/>
    </sheetView>
  </sheetViews>
  <sheetFormatPr baseColWidth="10" defaultColWidth="11" defaultRowHeight="14" x14ac:dyDescent="0.15"/>
  <cols>
    <col min="1" max="5" width="4.33203125" style="22" customWidth="1"/>
    <col min="6" max="8" width="5" style="22" customWidth="1"/>
    <col min="9" max="38" width="4.33203125" style="22" customWidth="1"/>
    <col min="39" max="39" width="4.1640625" style="22" customWidth="1"/>
    <col min="40" max="58" width="4.33203125" style="22" customWidth="1"/>
    <col min="59" max="59" width="3.5" style="100" customWidth="1"/>
    <col min="60" max="73" width="4.33203125" style="100" customWidth="1"/>
    <col min="74" max="16384" width="11" style="22"/>
  </cols>
  <sheetData>
    <row r="1" spans="1:73" ht="24.75" customHeight="1" x14ac:dyDescent="0.15">
      <c r="A1" s="33"/>
      <c r="B1" s="32"/>
      <c r="C1" s="32"/>
      <c r="D1" s="34"/>
      <c r="E1" s="34"/>
      <c r="F1" s="34"/>
      <c r="G1" s="34"/>
      <c r="H1" s="34"/>
      <c r="I1" s="34"/>
      <c r="J1" s="34"/>
      <c r="K1" s="34"/>
      <c r="L1" s="34"/>
      <c r="M1" s="34"/>
      <c r="N1" s="35"/>
      <c r="O1" s="35"/>
      <c r="P1" s="32"/>
      <c r="Q1" s="32"/>
      <c r="R1" s="334"/>
      <c r="S1" s="334"/>
      <c r="T1" s="334"/>
      <c r="U1" s="334"/>
      <c r="V1" s="334"/>
      <c r="W1" s="334"/>
      <c r="X1" s="334"/>
      <c r="Y1" s="334"/>
      <c r="Z1" s="334"/>
      <c r="AA1" s="334"/>
      <c r="AB1" s="103"/>
      <c r="AC1" s="36"/>
      <c r="AD1" s="36"/>
      <c r="AE1" s="32"/>
      <c r="AF1" s="32"/>
      <c r="AG1" s="32"/>
      <c r="AH1" s="32"/>
      <c r="AI1" s="37"/>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65"/>
      <c r="BP1" s="65"/>
      <c r="BQ1" s="65"/>
      <c r="BR1" s="65"/>
      <c r="BS1" s="65"/>
      <c r="BT1" s="65"/>
      <c r="BU1" s="66"/>
    </row>
    <row r="2" spans="1:73" ht="24.75" customHeight="1" thickBot="1" x14ac:dyDescent="0.2">
      <c r="A2" s="12"/>
      <c r="B2" s="1"/>
      <c r="C2" s="1"/>
      <c r="D2" s="38"/>
      <c r="E2" s="38"/>
      <c r="F2" s="38"/>
      <c r="G2" s="38"/>
      <c r="H2" s="38"/>
      <c r="I2" s="38"/>
      <c r="J2" s="38"/>
      <c r="K2" s="38"/>
      <c r="L2" s="38"/>
      <c r="M2" s="38"/>
      <c r="N2" s="39"/>
      <c r="O2" s="39"/>
      <c r="P2" s="1"/>
      <c r="Q2" s="1"/>
      <c r="R2" s="148"/>
      <c r="S2" s="148"/>
      <c r="T2" s="148"/>
      <c r="U2" s="148"/>
      <c r="V2" s="148"/>
      <c r="W2" s="148"/>
      <c r="X2" s="148"/>
      <c r="Y2" s="148"/>
      <c r="Z2" s="148"/>
      <c r="AA2" s="148"/>
      <c r="AB2" s="148"/>
      <c r="AC2" s="148"/>
      <c r="AD2" s="148"/>
      <c r="AE2" s="148"/>
      <c r="AF2" s="148"/>
      <c r="AG2" s="171"/>
      <c r="AH2" s="171"/>
      <c r="AI2" s="171"/>
      <c r="AJ2" s="201" t="s">
        <v>165</v>
      </c>
      <c r="AK2" s="201"/>
      <c r="AL2" s="201"/>
      <c r="AM2" s="201"/>
      <c r="AN2" s="201"/>
      <c r="AO2" s="201"/>
      <c r="AP2" s="200" t="s">
        <v>122</v>
      </c>
      <c r="AQ2" s="200"/>
      <c r="AR2" s="200"/>
      <c r="AS2" s="200"/>
      <c r="AT2" s="200"/>
      <c r="AU2" s="200"/>
      <c r="AV2" s="201" t="s">
        <v>123</v>
      </c>
      <c r="AW2" s="201"/>
      <c r="AX2" s="201"/>
      <c r="AY2" s="201"/>
      <c r="AZ2" s="201"/>
      <c r="BA2" s="201"/>
      <c r="BB2" s="1"/>
      <c r="BC2" s="1"/>
      <c r="BD2" s="1"/>
      <c r="BE2" s="1"/>
      <c r="BF2" s="1"/>
      <c r="BG2" s="143"/>
      <c r="BH2" s="143"/>
      <c r="BI2" s="143"/>
      <c r="BJ2" s="26"/>
      <c r="BK2" s="26"/>
      <c r="BL2" s="26"/>
      <c r="BM2" s="26"/>
      <c r="BN2" s="26"/>
      <c r="BO2" s="26"/>
      <c r="BP2" s="26"/>
      <c r="BQ2" s="26"/>
      <c r="BR2" s="26"/>
      <c r="BS2" s="26"/>
      <c r="BT2" s="26"/>
      <c r="BU2" s="67"/>
    </row>
    <row r="3" spans="1:73" ht="24.75" customHeight="1" x14ac:dyDescent="0.15">
      <c r="A3" s="12"/>
      <c r="B3" s="1"/>
      <c r="C3" s="1"/>
      <c r="D3" s="40"/>
      <c r="E3" s="40"/>
      <c r="F3" s="40"/>
      <c r="G3" s="40"/>
      <c r="H3" s="40"/>
      <c r="I3" s="40"/>
      <c r="J3" s="40"/>
      <c r="K3" s="40"/>
      <c r="L3" s="40"/>
      <c r="M3" s="40"/>
      <c r="N3" s="1"/>
      <c r="O3" s="1"/>
      <c r="P3" s="1"/>
      <c r="Q3" s="1"/>
      <c r="R3" s="148"/>
      <c r="S3" s="148"/>
      <c r="T3" s="148"/>
      <c r="U3" s="148"/>
      <c r="V3" s="148"/>
      <c r="W3" s="148"/>
      <c r="X3" s="148"/>
      <c r="Y3" s="148"/>
      <c r="Z3" s="148"/>
      <c r="AA3" s="148"/>
      <c r="AB3" s="148"/>
      <c r="AC3" s="148"/>
      <c r="AD3" s="148"/>
      <c r="AE3" s="148"/>
      <c r="AF3" s="148"/>
      <c r="AG3" s="171"/>
      <c r="AH3" s="171"/>
      <c r="AI3" s="171"/>
      <c r="AJ3" s="171"/>
      <c r="AK3" s="171"/>
      <c r="AL3" s="171"/>
      <c r="AM3" s="171"/>
      <c r="AN3" s="171"/>
      <c r="AO3" s="1"/>
      <c r="AP3" s="1"/>
      <c r="AQ3" s="1"/>
      <c r="AR3" s="1"/>
      <c r="AS3" s="1"/>
      <c r="AT3" s="1"/>
      <c r="AU3" s="1"/>
      <c r="AV3" s="1"/>
      <c r="AW3" s="1"/>
      <c r="AX3" s="1"/>
      <c r="AY3" s="1"/>
      <c r="AZ3" s="1"/>
      <c r="BA3" s="1"/>
      <c r="BB3" s="1"/>
      <c r="BC3" s="1"/>
      <c r="BD3" s="1"/>
      <c r="BE3" s="1"/>
      <c r="BF3" s="1"/>
      <c r="BG3" s="1"/>
      <c r="BH3" s="1"/>
      <c r="BI3" s="1"/>
      <c r="BJ3" s="1"/>
      <c r="BK3" s="1"/>
      <c r="BL3" s="1"/>
      <c r="BM3" s="1"/>
      <c r="BN3" s="26"/>
      <c r="BO3" s="26"/>
      <c r="BP3" s="26"/>
      <c r="BQ3" s="26"/>
      <c r="BR3" s="26"/>
      <c r="BS3" s="26"/>
      <c r="BT3" s="26"/>
      <c r="BU3" s="67"/>
    </row>
    <row r="4" spans="1:73" ht="24.75" customHeight="1" x14ac:dyDescent="0.15">
      <c r="A4" s="12"/>
      <c r="B4" s="1"/>
      <c r="C4" s="1"/>
      <c r="D4" s="40"/>
      <c r="E4" s="40"/>
      <c r="F4" s="40"/>
      <c r="G4" s="40"/>
      <c r="H4" s="40"/>
      <c r="I4" s="40"/>
      <c r="J4" s="40"/>
      <c r="K4" s="40"/>
      <c r="L4" s="40"/>
      <c r="M4" s="40"/>
      <c r="N4" s="1"/>
      <c r="O4" s="1"/>
      <c r="P4" s="1"/>
      <c r="Q4" s="1"/>
      <c r="R4" s="148"/>
      <c r="S4" s="148"/>
      <c r="T4" s="148"/>
      <c r="U4" s="148"/>
      <c r="V4" s="148"/>
      <c r="W4" s="148"/>
      <c r="X4" s="148"/>
      <c r="Y4" s="148"/>
      <c r="Z4" s="148"/>
      <c r="AA4" s="148"/>
      <c r="AB4" s="148"/>
      <c r="AC4" s="148"/>
      <c r="AD4" s="148"/>
      <c r="AE4" s="148"/>
      <c r="AF4" s="148"/>
      <c r="AG4" s="148"/>
      <c r="AH4" s="148"/>
      <c r="AI4" s="148"/>
      <c r="AJ4" s="148"/>
      <c r="AK4" s="148"/>
      <c r="AL4" s="148"/>
      <c r="AM4" s="148"/>
      <c r="AN4" s="148"/>
      <c r="AO4" s="148"/>
      <c r="AP4" s="148"/>
      <c r="AQ4" s="148"/>
      <c r="AR4" s="148"/>
      <c r="AS4" s="148"/>
      <c r="AT4" s="148"/>
      <c r="AU4" s="148"/>
      <c r="AV4" s="148"/>
      <c r="AW4" s="148"/>
      <c r="AX4" s="148"/>
      <c r="AY4" s="148"/>
      <c r="AZ4" s="148"/>
      <c r="BA4" s="148"/>
      <c r="BB4" s="148"/>
      <c r="BC4" s="148"/>
      <c r="BD4" s="148"/>
      <c r="BE4" s="148"/>
      <c r="BF4" s="148"/>
      <c r="BG4" s="148"/>
      <c r="BH4" s="148"/>
      <c r="BI4" s="148"/>
      <c r="BJ4" s="148"/>
      <c r="BK4" s="148"/>
      <c r="BL4" s="148"/>
      <c r="BM4" s="148"/>
      <c r="BN4" s="148"/>
      <c r="BO4" s="148"/>
      <c r="BP4" s="148"/>
      <c r="BQ4" s="148"/>
      <c r="BR4" s="148"/>
      <c r="BS4" s="148"/>
      <c r="BT4" s="26"/>
      <c r="BU4" s="67"/>
    </row>
    <row r="5" spans="1:73" ht="24.75" customHeight="1" x14ac:dyDescent="0.15">
      <c r="A5" s="12"/>
      <c r="B5" s="1"/>
      <c r="C5" s="1"/>
      <c r="D5" s="40"/>
      <c r="E5" s="40"/>
      <c r="F5" s="40"/>
      <c r="G5" s="40"/>
      <c r="H5" s="40"/>
      <c r="I5" s="40"/>
      <c r="J5" s="40"/>
      <c r="K5" s="40"/>
      <c r="L5" s="40"/>
      <c r="M5" s="40"/>
      <c r="N5" s="1"/>
      <c r="O5" s="1"/>
      <c r="P5" s="1"/>
      <c r="Q5" s="1"/>
      <c r="R5" s="148"/>
      <c r="S5" s="148"/>
      <c r="T5" s="148"/>
      <c r="U5" s="148"/>
      <c r="V5" s="148"/>
      <c r="W5" s="148"/>
      <c r="X5" s="148"/>
      <c r="Y5" s="148"/>
      <c r="Z5" s="148"/>
      <c r="AA5" s="148"/>
      <c r="AB5" s="148"/>
      <c r="AC5" s="148"/>
      <c r="AD5" s="148"/>
      <c r="AE5" s="148"/>
      <c r="AF5" s="148"/>
      <c r="AG5" s="148"/>
      <c r="AH5" s="148"/>
      <c r="AI5" s="148"/>
      <c r="AJ5" s="148"/>
      <c r="AK5" s="148"/>
      <c r="AL5" s="148"/>
      <c r="AM5" s="148"/>
      <c r="AN5" s="148"/>
      <c r="AO5" s="148"/>
      <c r="AP5" s="148"/>
      <c r="AQ5" s="148"/>
      <c r="AR5" s="148"/>
      <c r="AS5" s="148"/>
      <c r="AT5" s="148"/>
      <c r="AU5" s="148"/>
      <c r="AV5" s="148"/>
      <c r="AW5" s="148"/>
      <c r="AX5" s="148"/>
      <c r="AY5" s="148"/>
      <c r="AZ5" s="148"/>
      <c r="BA5" s="148"/>
      <c r="BB5" s="148"/>
      <c r="BC5" s="148"/>
      <c r="BD5" s="148"/>
      <c r="BE5" s="148"/>
      <c r="BF5" s="148"/>
      <c r="BG5" s="148"/>
      <c r="BH5" s="148"/>
      <c r="BI5" s="148"/>
      <c r="BJ5" s="148"/>
      <c r="BK5" s="148"/>
      <c r="BL5" s="148"/>
      <c r="BM5" s="148"/>
      <c r="BN5" s="148"/>
      <c r="BO5" s="148"/>
      <c r="BP5" s="148"/>
      <c r="BQ5" s="148"/>
      <c r="BR5" s="148"/>
      <c r="BS5" s="148"/>
      <c r="BT5" s="26"/>
      <c r="BU5" s="67"/>
    </row>
    <row r="6" spans="1:73" ht="33" customHeight="1" x14ac:dyDescent="0.15">
      <c r="A6" s="360" t="s">
        <v>253</v>
      </c>
      <c r="B6" s="361"/>
      <c r="C6" s="361"/>
      <c r="D6" s="361"/>
      <c r="E6" s="361"/>
      <c r="F6" s="361"/>
      <c r="G6" s="361"/>
      <c r="H6" s="361"/>
      <c r="I6" s="361"/>
      <c r="J6" s="361"/>
      <c r="K6" s="361"/>
      <c r="L6" s="361"/>
      <c r="M6" s="361"/>
      <c r="N6" s="361"/>
      <c r="O6" s="361"/>
      <c r="P6" s="361"/>
      <c r="Q6" s="361"/>
      <c r="R6" s="361"/>
      <c r="S6" s="361"/>
      <c r="T6" s="361"/>
      <c r="U6" s="361"/>
      <c r="V6" s="361"/>
      <c r="W6" s="361"/>
      <c r="X6" s="361"/>
      <c r="Y6" s="361"/>
      <c r="Z6" s="361"/>
      <c r="AA6" s="361"/>
      <c r="AB6" s="361"/>
      <c r="AC6" s="361"/>
      <c r="AD6" s="361"/>
      <c r="AE6" s="361"/>
      <c r="AF6" s="361"/>
      <c r="AG6" s="361"/>
      <c r="AH6" s="361"/>
      <c r="AI6" s="361"/>
      <c r="AJ6" s="361"/>
      <c r="AK6" s="361"/>
      <c r="AL6" s="361"/>
      <c r="AM6" s="361"/>
      <c r="AN6" s="361"/>
      <c r="AO6" s="361"/>
      <c r="AP6" s="361"/>
      <c r="AQ6" s="361"/>
      <c r="AR6" s="361"/>
      <c r="AS6" s="361"/>
      <c r="AT6" s="361"/>
      <c r="AU6" s="361"/>
      <c r="AV6" s="361"/>
      <c r="AW6" s="361"/>
      <c r="AX6" s="361"/>
      <c r="AY6" s="361"/>
      <c r="AZ6" s="361"/>
      <c r="BA6" s="361"/>
      <c r="BB6" s="361"/>
      <c r="BC6" s="361"/>
      <c r="BD6" s="361"/>
      <c r="BE6" s="361"/>
      <c r="BF6" s="361"/>
      <c r="BG6" s="361"/>
      <c r="BH6" s="361"/>
      <c r="BI6" s="361"/>
      <c r="BJ6" s="361"/>
      <c r="BK6" s="361"/>
      <c r="BL6" s="361"/>
      <c r="BM6" s="361"/>
      <c r="BN6" s="361"/>
      <c r="BO6" s="361"/>
      <c r="BP6" s="361"/>
      <c r="BQ6" s="361"/>
      <c r="BR6" s="361"/>
      <c r="BS6" s="361"/>
      <c r="BT6" s="361"/>
      <c r="BU6" s="362"/>
    </row>
    <row r="7" spans="1:73" ht="21.75" customHeight="1" x14ac:dyDescent="0.15">
      <c r="A7" s="306" t="s">
        <v>120</v>
      </c>
      <c r="B7" s="307"/>
      <c r="C7" s="307"/>
      <c r="D7" s="307"/>
      <c r="E7" s="307"/>
      <c r="F7" s="307"/>
      <c r="G7" s="307"/>
      <c r="H7" s="307"/>
      <c r="I7" s="307"/>
      <c r="J7" s="307"/>
      <c r="K7" s="307"/>
      <c r="L7" s="307"/>
      <c r="M7" s="307"/>
      <c r="N7" s="307"/>
      <c r="O7" s="307"/>
      <c r="P7" s="307"/>
      <c r="Q7" s="307"/>
      <c r="R7" s="307"/>
      <c r="S7" s="307"/>
      <c r="T7" s="307"/>
      <c r="U7" s="307"/>
      <c r="V7" s="307"/>
      <c r="W7" s="307"/>
      <c r="X7" s="307"/>
      <c r="Y7" s="307"/>
      <c r="Z7" s="307"/>
      <c r="AA7" s="307"/>
      <c r="AB7" s="307"/>
      <c r="AC7" s="307"/>
      <c r="AD7" s="307"/>
      <c r="AE7" s="307"/>
      <c r="AF7" s="307"/>
      <c r="AG7" s="307"/>
      <c r="AH7" s="307"/>
      <c r="AI7" s="307"/>
      <c r="AJ7" s="307"/>
      <c r="AK7" s="307"/>
      <c r="AL7" s="307"/>
      <c r="AM7" s="307"/>
      <c r="AN7" s="307"/>
      <c r="AO7" s="307"/>
      <c r="AP7" s="307"/>
      <c r="AQ7" s="307"/>
      <c r="AR7" s="307"/>
      <c r="AS7" s="307"/>
      <c r="AT7" s="307"/>
      <c r="AU7" s="307"/>
      <c r="AV7" s="307"/>
      <c r="AW7" s="307"/>
      <c r="AX7" s="307"/>
      <c r="AY7" s="307"/>
      <c r="AZ7" s="307"/>
      <c r="BA7" s="307"/>
      <c r="BB7" s="307"/>
      <c r="BC7" s="307"/>
      <c r="BD7" s="307"/>
      <c r="BE7" s="307"/>
      <c r="BF7" s="307"/>
      <c r="BG7" s="307"/>
      <c r="BH7" s="307"/>
      <c r="BI7" s="307"/>
      <c r="BJ7" s="307"/>
      <c r="BK7" s="307"/>
      <c r="BL7" s="307"/>
      <c r="BM7" s="307"/>
      <c r="BN7" s="307"/>
      <c r="BO7" s="307"/>
      <c r="BP7" s="307"/>
      <c r="BQ7" s="307"/>
      <c r="BR7" s="307"/>
      <c r="BS7" s="307"/>
      <c r="BT7" s="307"/>
      <c r="BU7" s="308"/>
    </row>
    <row r="8" spans="1:73" ht="21.75" customHeight="1" x14ac:dyDescent="0.15">
      <c r="A8" s="303" t="s">
        <v>209</v>
      </c>
      <c r="B8" s="304"/>
      <c r="C8" s="304"/>
      <c r="D8" s="304"/>
      <c r="E8" s="304"/>
      <c r="F8" s="304"/>
      <c r="G8" s="304"/>
      <c r="H8" s="304"/>
      <c r="I8" s="304"/>
      <c r="J8" s="304"/>
      <c r="K8" s="304"/>
      <c r="L8" s="304"/>
      <c r="M8" s="304"/>
      <c r="N8" s="304"/>
      <c r="O8" s="304"/>
      <c r="P8" s="304"/>
      <c r="Q8" s="304"/>
      <c r="R8" s="304"/>
      <c r="S8" s="304"/>
      <c r="T8" s="304"/>
      <c r="U8" s="304"/>
      <c r="V8" s="304"/>
      <c r="W8" s="304"/>
      <c r="X8" s="304"/>
      <c r="Y8" s="304"/>
      <c r="Z8" s="304"/>
      <c r="AA8" s="304"/>
      <c r="AB8" s="304"/>
      <c r="AC8" s="304"/>
      <c r="AD8" s="304"/>
      <c r="AE8" s="304"/>
      <c r="AF8" s="304"/>
      <c r="AG8" s="304"/>
      <c r="AH8" s="304"/>
      <c r="AI8" s="304"/>
      <c r="AJ8" s="304"/>
      <c r="AK8" s="304"/>
      <c r="AL8" s="304"/>
      <c r="AM8" s="304"/>
      <c r="AN8" s="304"/>
      <c r="AO8" s="304"/>
      <c r="AP8" s="304"/>
      <c r="AQ8" s="304"/>
      <c r="AR8" s="304"/>
      <c r="AS8" s="304"/>
      <c r="AT8" s="304"/>
      <c r="AU8" s="304"/>
      <c r="AV8" s="304"/>
      <c r="AW8" s="304"/>
      <c r="AX8" s="304"/>
      <c r="AY8" s="304"/>
      <c r="AZ8" s="304"/>
      <c r="BA8" s="304"/>
      <c r="BB8" s="304"/>
      <c r="BC8" s="304"/>
      <c r="BD8" s="304"/>
      <c r="BE8" s="304"/>
      <c r="BF8" s="304"/>
      <c r="BG8" s="304"/>
      <c r="BH8" s="304"/>
      <c r="BI8" s="304"/>
      <c r="BJ8" s="304"/>
      <c r="BK8" s="304"/>
      <c r="BL8" s="304"/>
      <c r="BM8" s="304"/>
      <c r="BN8" s="304"/>
      <c r="BO8" s="304"/>
      <c r="BP8" s="304"/>
      <c r="BQ8" s="304"/>
      <c r="BR8" s="304"/>
      <c r="BS8" s="304"/>
      <c r="BT8" s="304"/>
      <c r="BU8" s="305"/>
    </row>
    <row r="9" spans="1:73" ht="14.25" customHeight="1" x14ac:dyDescent="0.15">
      <c r="A9" s="13"/>
      <c r="B9" s="14"/>
      <c r="C9" s="14"/>
      <c r="D9" s="14"/>
      <c r="E9" s="14"/>
      <c r="F9" s="14"/>
      <c r="G9" s="14"/>
      <c r="H9" s="14"/>
      <c r="I9" s="14"/>
      <c r="J9" s="14"/>
      <c r="K9" s="27"/>
      <c r="L9" s="27"/>
      <c r="M9" s="27"/>
      <c r="N9" s="27"/>
      <c r="O9" s="14"/>
      <c r="P9" s="14"/>
      <c r="Q9" s="14"/>
      <c r="R9" s="14"/>
      <c r="S9" s="14"/>
      <c r="T9" s="14"/>
      <c r="U9" s="15"/>
      <c r="V9" s="15"/>
      <c r="W9" s="15"/>
      <c r="X9" s="15"/>
      <c r="Y9" s="15"/>
      <c r="Z9" s="15"/>
      <c r="AA9" s="15"/>
      <c r="AB9" s="15"/>
      <c r="AC9" s="15"/>
      <c r="AD9" s="15"/>
      <c r="AE9" s="15"/>
      <c r="AF9" s="1"/>
      <c r="AG9" s="1"/>
      <c r="AH9" s="1"/>
      <c r="AI9" s="1"/>
      <c r="AJ9" s="1"/>
      <c r="AK9" s="1"/>
      <c r="AL9" s="1"/>
      <c r="AM9" s="1"/>
      <c r="AN9" s="1"/>
      <c r="AO9" s="1"/>
      <c r="AP9" s="1"/>
      <c r="AQ9" s="1"/>
      <c r="AR9" s="1"/>
      <c r="AS9" s="1"/>
      <c r="AT9" s="1"/>
      <c r="AU9" s="1"/>
      <c r="AV9" s="1"/>
      <c r="AW9" s="1"/>
      <c r="AX9" s="1"/>
      <c r="AY9" s="1"/>
      <c r="AZ9" s="1"/>
      <c r="BA9" s="1"/>
      <c r="BB9" s="1"/>
      <c r="BC9" s="1"/>
      <c r="BD9" s="1"/>
      <c r="BE9" s="1"/>
      <c r="BF9" s="1"/>
      <c r="BG9" s="26"/>
      <c r="BH9" s="26"/>
      <c r="BI9" s="26"/>
      <c r="BJ9" s="26"/>
      <c r="BK9" s="26"/>
      <c r="BL9" s="26"/>
      <c r="BM9" s="26"/>
      <c r="BN9" s="26"/>
      <c r="BO9" s="26"/>
      <c r="BP9" s="26"/>
      <c r="BQ9" s="26"/>
      <c r="BR9" s="26"/>
      <c r="BS9" s="26"/>
      <c r="BT9" s="26"/>
      <c r="BU9" s="67"/>
    </row>
    <row r="10" spans="1:73" ht="21.75" customHeight="1" x14ac:dyDescent="0.15">
      <c r="A10" s="300" t="s">
        <v>73</v>
      </c>
      <c r="B10" s="301"/>
      <c r="C10" s="301"/>
      <c r="D10" s="301"/>
      <c r="E10" s="301"/>
      <c r="F10" s="301"/>
      <c r="G10" s="301"/>
      <c r="H10" s="301"/>
      <c r="I10" s="31"/>
      <c r="J10" s="11" t="s">
        <v>17</v>
      </c>
      <c r="K10" s="31"/>
      <c r="L10" s="31"/>
      <c r="M10" s="10" t="s">
        <v>20</v>
      </c>
      <c r="N10" s="41"/>
      <c r="O10" s="183"/>
      <c r="P10" s="10" t="str">
        <f>VLOOKUP(J11,Listenwerte!A:B,2,FALSE)</f>
        <v>STID1</v>
      </c>
      <c r="Q10" s="173"/>
      <c r="R10" s="184"/>
      <c r="S10" s="173"/>
      <c r="T10" s="106"/>
      <c r="U10" s="107"/>
      <c r="V10" s="107"/>
      <c r="W10" s="107"/>
      <c r="X10" s="107"/>
      <c r="Y10" s="107"/>
      <c r="Z10" s="107"/>
      <c r="AA10" s="107"/>
      <c r="AB10" s="105"/>
      <c r="AC10" s="105"/>
      <c r="AD10" s="31"/>
      <c r="AE10" s="11"/>
      <c r="AF10" s="26"/>
      <c r="AG10" s="26"/>
      <c r="AH10" s="26"/>
      <c r="AI10" s="26"/>
      <c r="AJ10" s="26"/>
      <c r="AK10" s="26"/>
      <c r="AL10" s="26"/>
      <c r="AM10" s="26"/>
      <c r="AN10" s="11"/>
      <c r="AO10" s="11"/>
      <c r="AP10" s="11"/>
      <c r="AQ10" s="11"/>
      <c r="AR10" s="11"/>
      <c r="AS10" s="26"/>
      <c r="AT10" s="26"/>
      <c r="AU10" s="26"/>
      <c r="AV10" s="26"/>
      <c r="AW10" s="26"/>
      <c r="AX10" s="26"/>
      <c r="AY10" s="11"/>
      <c r="AZ10" s="26"/>
      <c r="BA10" s="26"/>
      <c r="BB10" s="26"/>
      <c r="BC10" s="26"/>
      <c r="BD10" s="26"/>
      <c r="BE10" s="26"/>
      <c r="BF10" s="26"/>
      <c r="BG10" s="26"/>
      <c r="BH10" s="26"/>
      <c r="BI10" s="26"/>
      <c r="BJ10" s="26"/>
      <c r="BK10" s="26"/>
      <c r="BL10" s="26"/>
      <c r="BM10" s="26"/>
      <c r="BN10" s="26"/>
      <c r="BO10" s="26"/>
      <c r="BP10" s="26"/>
      <c r="BQ10" s="26"/>
      <c r="BR10" s="26"/>
      <c r="BS10" s="26"/>
      <c r="BT10" s="26"/>
      <c r="BU10" s="67"/>
    </row>
    <row r="11" spans="1:73" ht="21.75" customHeight="1" x14ac:dyDescent="0.15">
      <c r="A11" s="309" t="s">
        <v>278</v>
      </c>
      <c r="B11" s="310"/>
      <c r="C11" s="310"/>
      <c r="D11" s="310"/>
      <c r="E11" s="310"/>
      <c r="F11" s="310"/>
      <c r="G11" s="310"/>
      <c r="H11" s="311"/>
      <c r="I11" s="1"/>
      <c r="J11" s="338" t="s">
        <v>18</v>
      </c>
      <c r="K11" s="310"/>
      <c r="L11" s="310"/>
      <c r="M11" s="310"/>
      <c r="N11" s="310"/>
      <c r="O11" s="310"/>
      <c r="P11" s="310"/>
      <c r="Q11" s="311"/>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314" t="str">
        <f>VLOOKUP(J11,Listenwerte!A:D,4,FALSE)</f>
        <v>ABG_1</v>
      </c>
      <c r="BQ11" s="314"/>
      <c r="BR11" s="26"/>
      <c r="BS11" s="26"/>
      <c r="BT11" s="26"/>
      <c r="BU11" s="67"/>
    </row>
    <row r="12" spans="1:73" ht="35.25" customHeight="1" x14ac:dyDescent="0.15">
      <c r="A12" s="42"/>
      <c r="B12" s="1"/>
      <c r="C12" s="1"/>
      <c r="D12" s="1"/>
      <c r="E12" s="1"/>
      <c r="F12" s="1"/>
      <c r="G12" s="1"/>
      <c r="H12" s="1"/>
      <c r="I12" s="1"/>
      <c r="J12" s="1"/>
      <c r="K12" s="1"/>
      <c r="L12" s="1"/>
      <c r="M12" s="1"/>
      <c r="N12" s="1"/>
      <c r="O12" s="1"/>
      <c r="P12" s="1"/>
      <c r="Q12" s="1"/>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67"/>
    </row>
    <row r="13" spans="1:73" ht="21.75" customHeight="1" x14ac:dyDescent="0.15">
      <c r="A13" s="306" t="s">
        <v>4</v>
      </c>
      <c r="B13" s="307"/>
      <c r="C13" s="307"/>
      <c r="D13" s="307"/>
      <c r="E13" s="307"/>
      <c r="F13" s="307"/>
      <c r="G13" s="307"/>
      <c r="H13" s="307"/>
      <c r="I13" s="307"/>
      <c r="J13" s="307"/>
      <c r="K13" s="307"/>
      <c r="L13" s="307"/>
      <c r="M13" s="307"/>
      <c r="N13" s="307"/>
      <c r="O13" s="307"/>
      <c r="P13" s="307"/>
      <c r="Q13" s="307"/>
      <c r="R13" s="307"/>
      <c r="S13" s="307"/>
      <c r="T13" s="307"/>
      <c r="U13" s="307"/>
      <c r="V13" s="307"/>
      <c r="W13" s="307"/>
      <c r="X13" s="307"/>
      <c r="Y13" s="307"/>
      <c r="Z13" s="307"/>
      <c r="AA13" s="307"/>
      <c r="AB13" s="307"/>
      <c r="AC13" s="307"/>
      <c r="AD13" s="307"/>
      <c r="AE13" s="307"/>
      <c r="AF13" s="307"/>
      <c r="AG13" s="307"/>
      <c r="AH13" s="307"/>
      <c r="AI13" s="307"/>
      <c r="AJ13" s="307"/>
      <c r="AK13" s="307"/>
      <c r="AL13" s="307"/>
      <c r="AM13" s="307"/>
      <c r="AN13" s="307"/>
      <c r="AO13" s="307"/>
      <c r="AP13" s="307"/>
      <c r="AQ13" s="307"/>
      <c r="AR13" s="307"/>
      <c r="AS13" s="307"/>
      <c r="AT13" s="307"/>
      <c r="AU13" s="307"/>
      <c r="AV13" s="307"/>
      <c r="AW13" s="307"/>
      <c r="AX13" s="307"/>
      <c r="AY13" s="307"/>
      <c r="AZ13" s="307"/>
      <c r="BA13" s="307"/>
      <c r="BB13" s="307"/>
      <c r="BC13" s="307"/>
      <c r="BD13" s="307"/>
      <c r="BE13" s="307"/>
      <c r="BF13" s="307"/>
      <c r="BG13" s="307"/>
      <c r="BH13" s="307"/>
      <c r="BI13" s="307"/>
      <c r="BJ13" s="307"/>
      <c r="BK13" s="307"/>
      <c r="BL13" s="307"/>
      <c r="BM13" s="307"/>
      <c r="BN13" s="307"/>
      <c r="BO13" s="307"/>
      <c r="BP13" s="307"/>
      <c r="BQ13" s="307"/>
      <c r="BR13" s="307"/>
      <c r="BS13" s="307"/>
      <c r="BT13" s="307"/>
      <c r="BU13" s="308"/>
    </row>
    <row r="14" spans="1:73" ht="21.75" customHeight="1" x14ac:dyDescent="0.15">
      <c r="A14" s="303" t="s">
        <v>209</v>
      </c>
      <c r="B14" s="304"/>
      <c r="C14" s="304"/>
      <c r="D14" s="304"/>
      <c r="E14" s="304"/>
      <c r="F14" s="304"/>
      <c r="G14" s="304"/>
      <c r="H14" s="304"/>
      <c r="I14" s="304"/>
      <c r="J14" s="304"/>
      <c r="K14" s="304"/>
      <c r="L14" s="304"/>
      <c r="M14" s="304"/>
      <c r="N14" s="304"/>
      <c r="O14" s="304"/>
      <c r="P14" s="304"/>
      <c r="Q14" s="304"/>
      <c r="R14" s="304"/>
      <c r="S14" s="304"/>
      <c r="T14" s="304"/>
      <c r="U14" s="304"/>
      <c r="V14" s="304"/>
      <c r="W14" s="304"/>
      <c r="X14" s="304"/>
      <c r="Y14" s="304"/>
      <c r="Z14" s="304"/>
      <c r="AA14" s="304"/>
      <c r="AB14" s="304"/>
      <c r="AC14" s="304"/>
      <c r="AD14" s="304"/>
      <c r="AE14" s="304"/>
      <c r="AF14" s="304"/>
      <c r="AG14" s="304"/>
      <c r="AH14" s="304"/>
      <c r="AI14" s="304"/>
      <c r="AJ14" s="304"/>
      <c r="AK14" s="304"/>
      <c r="AL14" s="304"/>
      <c r="AM14" s="304"/>
      <c r="AN14" s="304"/>
      <c r="AO14" s="304"/>
      <c r="AP14" s="304"/>
      <c r="AQ14" s="304"/>
      <c r="AR14" s="304"/>
      <c r="AS14" s="304"/>
      <c r="AT14" s="304"/>
      <c r="AU14" s="304"/>
      <c r="AV14" s="304"/>
      <c r="AW14" s="304"/>
      <c r="AX14" s="304"/>
      <c r="AY14" s="304"/>
      <c r="AZ14" s="304"/>
      <c r="BA14" s="304"/>
      <c r="BB14" s="304"/>
      <c r="BC14" s="304"/>
      <c r="BD14" s="304"/>
      <c r="BE14" s="304"/>
      <c r="BF14" s="304"/>
      <c r="BG14" s="304"/>
      <c r="BH14" s="304"/>
      <c r="BI14" s="304"/>
      <c r="BJ14" s="304"/>
      <c r="BK14" s="304"/>
      <c r="BL14" s="304"/>
      <c r="BM14" s="304"/>
      <c r="BN14" s="304"/>
      <c r="BO14" s="304"/>
      <c r="BP14" s="304"/>
      <c r="BQ14" s="304"/>
      <c r="BR14" s="304"/>
      <c r="BS14" s="304"/>
      <c r="BT14" s="304"/>
      <c r="BU14" s="305"/>
    </row>
    <row r="15" spans="1:73" ht="14.25" customHeight="1" x14ac:dyDescent="0.15">
      <c r="A15" s="13"/>
      <c r="B15" s="14"/>
      <c r="C15" s="14"/>
      <c r="D15" s="14"/>
      <c r="E15" s="14"/>
      <c r="F15" s="14"/>
      <c r="G15" s="14"/>
      <c r="H15" s="14"/>
      <c r="I15" s="14"/>
      <c r="J15" s="14"/>
      <c r="K15" s="27"/>
      <c r="L15" s="27"/>
      <c r="M15" s="27"/>
      <c r="N15" s="27"/>
      <c r="O15" s="14"/>
      <c r="P15" s="14"/>
      <c r="Q15" s="14"/>
      <c r="R15" s="14"/>
      <c r="S15" s="14"/>
      <c r="T15" s="14"/>
      <c r="U15" s="15"/>
      <c r="V15" s="15"/>
      <c r="W15" s="15"/>
      <c r="X15" s="15"/>
      <c r="Y15" s="15"/>
      <c r="Z15" s="15"/>
      <c r="AA15" s="15"/>
      <c r="AB15" s="15"/>
      <c r="AC15" s="15"/>
      <c r="AD15" s="15"/>
      <c r="AE15" s="15"/>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26"/>
      <c r="BH15" s="26"/>
      <c r="BI15" s="26"/>
      <c r="BJ15" s="26"/>
      <c r="BK15" s="26"/>
      <c r="BL15" s="26"/>
      <c r="BM15" s="26"/>
      <c r="BN15" s="26"/>
      <c r="BO15" s="26"/>
      <c r="BP15" s="26"/>
      <c r="BQ15" s="26"/>
      <c r="BR15" s="26"/>
      <c r="BS15" s="26"/>
      <c r="BT15" s="26"/>
      <c r="BU15" s="67"/>
    </row>
    <row r="16" spans="1:73" ht="21" customHeight="1" x14ac:dyDescent="0.15">
      <c r="A16" s="300" t="s">
        <v>75</v>
      </c>
      <c r="B16" s="301"/>
      <c r="C16" s="301"/>
      <c r="D16" s="301"/>
      <c r="E16" s="301"/>
      <c r="F16" s="301"/>
      <c r="G16" s="1"/>
      <c r="H16" s="365" t="s">
        <v>74</v>
      </c>
      <c r="I16" s="365"/>
      <c r="J16" s="365"/>
      <c r="K16" s="365"/>
      <c r="L16" s="365"/>
      <c r="M16" s="365"/>
      <c r="N16" s="1"/>
      <c r="O16" s="133" t="s">
        <v>0</v>
      </c>
      <c r="P16" s="133"/>
      <c r="Q16" s="133"/>
      <c r="R16" s="133"/>
      <c r="S16" s="133"/>
      <c r="T16" s="133"/>
      <c r="U16" s="9"/>
      <c r="V16" s="133" t="s">
        <v>2</v>
      </c>
      <c r="W16" s="133"/>
      <c r="X16" s="133"/>
      <c r="Y16" s="133"/>
      <c r="Z16" s="133"/>
      <c r="AA16" s="133"/>
      <c r="AB16" s="1"/>
      <c r="AC16" s="133" t="s">
        <v>5</v>
      </c>
      <c r="AD16" s="133"/>
      <c r="AE16" s="133"/>
      <c r="AF16" s="133"/>
      <c r="AG16" s="133"/>
      <c r="AH16" s="133"/>
      <c r="AI16" s="1"/>
      <c r="AJ16" s="1"/>
      <c r="AK16" s="1"/>
      <c r="AL16" s="1"/>
      <c r="AM16" s="1"/>
      <c r="AN16" s="1"/>
      <c r="AO16" s="1"/>
      <c r="AP16" s="1"/>
      <c r="AQ16" s="1"/>
      <c r="AR16" s="86"/>
      <c r="AS16" s="86"/>
      <c r="AT16" s="1"/>
      <c r="AU16" s="1"/>
      <c r="AV16" s="1"/>
      <c r="AW16" s="1"/>
      <c r="AX16" s="1"/>
      <c r="AY16" s="1"/>
      <c r="AZ16" s="1"/>
      <c r="BA16" s="335"/>
      <c r="BB16" s="1"/>
      <c r="BC16" s="1"/>
      <c r="BD16" s="1"/>
      <c r="BE16" s="1"/>
      <c r="BF16" s="1"/>
      <c r="BG16" s="26"/>
      <c r="BH16" s="26"/>
      <c r="BI16" s="26"/>
      <c r="BJ16" s="26"/>
      <c r="BK16" s="26"/>
      <c r="BL16" s="26"/>
      <c r="BM16" s="26"/>
      <c r="BN16" s="26"/>
      <c r="BO16" s="26"/>
      <c r="BP16" s="26"/>
      <c r="BQ16" s="26"/>
      <c r="BR16" s="26"/>
      <c r="BS16" s="26"/>
      <c r="BT16" s="26"/>
      <c r="BU16" s="67"/>
    </row>
    <row r="17" spans="1:73" ht="21.75" customHeight="1" x14ac:dyDescent="0.15">
      <c r="A17" s="312"/>
      <c r="B17" s="313"/>
      <c r="C17" s="313"/>
      <c r="D17" s="313"/>
      <c r="E17" s="313"/>
      <c r="F17" s="313"/>
      <c r="G17" s="1"/>
      <c r="H17" s="339"/>
      <c r="I17" s="340"/>
      <c r="J17" s="340"/>
      <c r="K17" s="340"/>
      <c r="L17" s="340"/>
      <c r="M17" s="341"/>
      <c r="N17" s="1"/>
      <c r="O17" s="329"/>
      <c r="P17" s="330"/>
      <c r="Q17" s="330"/>
      <c r="R17" s="330"/>
      <c r="S17" s="330"/>
      <c r="T17" s="331"/>
      <c r="U17" s="9"/>
      <c r="V17" s="329"/>
      <c r="W17" s="330"/>
      <c r="X17" s="330"/>
      <c r="Y17" s="330"/>
      <c r="Z17" s="330"/>
      <c r="AA17" s="331"/>
      <c r="AB17" s="1"/>
      <c r="AC17" s="342"/>
      <c r="AD17" s="343"/>
      <c r="AE17" s="343"/>
      <c r="AF17" s="343"/>
      <c r="AG17" s="343"/>
      <c r="AH17" s="344"/>
      <c r="AI17" s="1"/>
      <c r="AJ17" s="1"/>
      <c r="AK17" s="1"/>
      <c r="AL17" s="1"/>
      <c r="AM17" s="1"/>
      <c r="AN17" s="1"/>
      <c r="AO17" s="1"/>
      <c r="AP17" s="1"/>
      <c r="AQ17" s="1"/>
      <c r="AR17" s="1"/>
      <c r="AS17" s="1"/>
      <c r="AT17" s="1"/>
      <c r="AU17" s="1"/>
      <c r="AV17" s="1"/>
      <c r="AW17" s="1"/>
      <c r="AX17" s="1"/>
      <c r="AY17" s="1"/>
      <c r="AZ17" s="1"/>
      <c r="BA17" s="335"/>
      <c r="BB17" s="1"/>
      <c r="BC17" s="1"/>
      <c r="BD17" s="1"/>
      <c r="BE17" s="1"/>
      <c r="BF17" s="1"/>
      <c r="BG17" s="26"/>
      <c r="BH17" s="26"/>
      <c r="BI17" s="26"/>
      <c r="BJ17" s="26"/>
      <c r="BK17" s="26"/>
      <c r="BL17" s="26"/>
      <c r="BM17" s="26"/>
      <c r="BN17" s="26"/>
      <c r="BO17" s="26"/>
      <c r="BP17" s="26"/>
      <c r="BQ17" s="26"/>
      <c r="BR17" s="26"/>
      <c r="BS17" s="26"/>
      <c r="BT17" s="26"/>
      <c r="BU17" s="67"/>
    </row>
    <row r="18" spans="1:73" ht="18" customHeight="1" x14ac:dyDescent="0.3">
      <c r="A18" s="12"/>
      <c r="B18" s="1"/>
      <c r="C18" s="1"/>
      <c r="D18" s="1"/>
      <c r="E18" s="1"/>
      <c r="F18" s="1"/>
      <c r="G18" s="1"/>
      <c r="H18" s="1"/>
      <c r="I18" s="1"/>
      <c r="J18" s="1"/>
      <c r="K18" s="27"/>
      <c r="L18" s="27"/>
      <c r="M18" s="27"/>
      <c r="N18" s="27"/>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25"/>
      <c r="BA18" s="104"/>
      <c r="BB18" s="1"/>
      <c r="BC18" s="1"/>
      <c r="BD18" s="1"/>
      <c r="BE18" s="1"/>
      <c r="BF18" s="1"/>
      <c r="BG18" s="26"/>
      <c r="BH18" s="26"/>
      <c r="BI18" s="26"/>
      <c r="BJ18" s="26"/>
      <c r="BK18" s="26"/>
      <c r="BL18" s="26"/>
      <c r="BM18" s="26"/>
      <c r="BN18" s="26"/>
      <c r="BO18" s="26"/>
      <c r="BP18" s="26"/>
      <c r="BQ18" s="26"/>
      <c r="BR18" s="26"/>
      <c r="BS18" s="26"/>
      <c r="BT18" s="26"/>
      <c r="BU18" s="67"/>
    </row>
    <row r="19" spans="1:73" ht="21" customHeight="1" x14ac:dyDescent="0.15">
      <c r="A19" s="108"/>
      <c r="B19" s="27"/>
      <c r="C19" s="27"/>
      <c r="D19" s="27"/>
      <c r="E19" s="27"/>
      <c r="F19" s="27"/>
      <c r="G19" s="27"/>
      <c r="H19" s="27"/>
      <c r="I19" s="27"/>
      <c r="J19" s="27"/>
      <c r="K19" s="27"/>
      <c r="L19" s="27"/>
      <c r="M19" s="27"/>
      <c r="N19" s="27"/>
      <c r="O19" s="27"/>
      <c r="P19" s="27"/>
      <c r="Q19" s="27"/>
      <c r="R19" s="27"/>
      <c r="S19" s="1"/>
      <c r="T19" s="28"/>
      <c r="U19" s="1"/>
      <c r="V19" s="1"/>
      <c r="W19" s="1"/>
      <c r="X19" s="1"/>
      <c r="Y19" s="1"/>
      <c r="Z19" s="9" t="s">
        <v>168</v>
      </c>
      <c r="AA19" s="1"/>
      <c r="AB19" s="1"/>
      <c r="AC19" s="86"/>
      <c r="AD19" s="86"/>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26"/>
      <c r="BH19" s="26"/>
      <c r="BI19" s="26"/>
      <c r="BJ19" s="26"/>
      <c r="BK19" s="26"/>
      <c r="BL19" s="26"/>
      <c r="BM19" s="26"/>
      <c r="BN19" s="26"/>
      <c r="BO19" s="26"/>
      <c r="BP19" s="26"/>
      <c r="BQ19" s="26"/>
      <c r="BR19" s="26"/>
      <c r="BS19" s="26"/>
      <c r="BT19" s="26"/>
      <c r="BU19" s="67"/>
    </row>
    <row r="20" spans="1:73" ht="37.5" customHeight="1" x14ac:dyDescent="0.15">
      <c r="A20" s="363" t="s">
        <v>258</v>
      </c>
      <c r="B20" s="364"/>
      <c r="C20" s="364"/>
      <c r="D20" s="364"/>
      <c r="E20" s="364"/>
      <c r="F20" s="364"/>
      <c r="G20" s="364"/>
      <c r="H20" s="364"/>
      <c r="I20" s="364"/>
      <c r="J20" s="364"/>
      <c r="K20" s="364"/>
      <c r="L20" s="364"/>
      <c r="M20" s="364"/>
      <c r="N20" s="364"/>
      <c r="O20" s="364"/>
      <c r="P20" s="364"/>
      <c r="Q20" s="364"/>
      <c r="R20" s="364"/>
      <c r="S20" s="364"/>
      <c r="T20" s="364"/>
      <c r="U20" s="364"/>
      <c r="V20" s="364"/>
      <c r="W20" s="364"/>
      <c r="X20" s="364"/>
      <c r="Y20" s="11"/>
      <c r="Z20" s="322" t="s">
        <v>9</v>
      </c>
      <c r="AA20" s="323"/>
      <c r="AB20" s="324"/>
      <c r="AC20" s="86"/>
      <c r="AD20" s="302" t="str">
        <f>IF(Z20=Listenwerte!$K$2,Listenwerte!K4,"")</f>
        <v>Bitte ergänzen Sie die Angaben in der Registerkarte "Personaldaten"</v>
      </c>
      <c r="AE20" s="302"/>
      <c r="AF20" s="302"/>
      <c r="AG20" s="302"/>
      <c r="AH20" s="302"/>
      <c r="AI20" s="302"/>
      <c r="AJ20" s="302"/>
      <c r="AK20" s="302"/>
      <c r="AL20" s="302"/>
      <c r="AM20" s="302"/>
      <c r="AN20" s="302"/>
      <c r="AO20" s="302"/>
      <c r="AP20" s="302"/>
      <c r="AQ20" s="302"/>
      <c r="AR20" s="302"/>
      <c r="AS20" s="59"/>
      <c r="AT20" s="1"/>
      <c r="AU20" s="1"/>
      <c r="AV20" s="1"/>
      <c r="AW20" s="1"/>
      <c r="AX20" s="1"/>
      <c r="AY20" s="1"/>
      <c r="AZ20" s="1"/>
      <c r="BA20" s="1"/>
      <c r="BB20" s="1"/>
      <c r="BC20" s="1"/>
      <c r="BD20" s="1"/>
      <c r="BE20" s="1"/>
      <c r="BF20" s="1"/>
      <c r="BG20" s="26"/>
      <c r="BH20" s="26"/>
      <c r="BI20" s="26"/>
      <c r="BJ20" s="26"/>
      <c r="BK20" s="26"/>
      <c r="BL20" s="26"/>
      <c r="BM20" s="26"/>
      <c r="BN20" s="26"/>
      <c r="BO20" s="26"/>
      <c r="BP20" s="26"/>
      <c r="BQ20" s="26"/>
      <c r="BR20" s="26"/>
      <c r="BS20" s="26"/>
      <c r="BT20" s="26"/>
      <c r="BU20" s="67"/>
    </row>
    <row r="21" spans="1:73" ht="35.25" customHeight="1" x14ac:dyDescent="0.15">
      <c r="A21" s="102"/>
      <c r="B21" s="86"/>
      <c r="C21" s="86"/>
      <c r="D21" s="86"/>
      <c r="E21" s="86"/>
      <c r="F21" s="86"/>
      <c r="G21" s="86"/>
      <c r="H21" s="86"/>
      <c r="I21" s="86"/>
      <c r="J21" s="86"/>
      <c r="K21" s="86"/>
      <c r="L21" s="86"/>
      <c r="M21" s="86"/>
      <c r="N21" s="86"/>
      <c r="O21" s="86"/>
      <c r="P21" s="86"/>
      <c r="Q21" s="86"/>
      <c r="R21" s="86"/>
      <c r="S21" s="86"/>
      <c r="T21" s="86"/>
      <c r="U21" s="86"/>
      <c r="V21" s="86"/>
      <c r="W21" s="86"/>
      <c r="X21" s="86"/>
      <c r="Y21" s="86"/>
      <c r="Z21" s="86"/>
      <c r="AA21" s="86"/>
      <c r="AB21" s="86"/>
      <c r="AC21" s="86"/>
      <c r="AD21" s="86"/>
      <c r="AE21" s="86"/>
      <c r="AF21" s="86"/>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26"/>
      <c r="BH21" s="26"/>
      <c r="BI21" s="26"/>
      <c r="BJ21" s="26"/>
      <c r="BK21" s="26"/>
      <c r="BL21" s="26"/>
      <c r="BM21" s="26"/>
      <c r="BN21" s="26"/>
      <c r="BO21" s="26"/>
      <c r="BP21" s="26"/>
      <c r="BQ21" s="26"/>
      <c r="BR21" s="26"/>
      <c r="BS21" s="26"/>
      <c r="BT21" s="26"/>
      <c r="BU21" s="67"/>
    </row>
    <row r="22" spans="1:73" ht="21.75" customHeight="1" x14ac:dyDescent="0.15">
      <c r="A22" s="306" t="s">
        <v>169</v>
      </c>
      <c r="B22" s="307"/>
      <c r="C22" s="307"/>
      <c r="D22" s="307"/>
      <c r="E22" s="307"/>
      <c r="F22" s="307"/>
      <c r="G22" s="307"/>
      <c r="H22" s="307"/>
      <c r="I22" s="307"/>
      <c r="J22" s="307"/>
      <c r="K22" s="307"/>
      <c r="L22" s="307"/>
      <c r="M22" s="307"/>
      <c r="N22" s="307"/>
      <c r="O22" s="307"/>
      <c r="P22" s="307"/>
      <c r="Q22" s="307"/>
      <c r="R22" s="307"/>
      <c r="S22" s="307"/>
      <c r="T22" s="307"/>
      <c r="U22" s="307"/>
      <c r="V22" s="307"/>
      <c r="W22" s="307"/>
      <c r="X22" s="307"/>
      <c r="Y22" s="307"/>
      <c r="Z22" s="307"/>
      <c r="AA22" s="307"/>
      <c r="AB22" s="307"/>
      <c r="AC22" s="307"/>
      <c r="AD22" s="307"/>
      <c r="AE22" s="307"/>
      <c r="AF22" s="307"/>
      <c r="AG22" s="307"/>
      <c r="AH22" s="307"/>
      <c r="AI22" s="307"/>
      <c r="AJ22" s="307"/>
      <c r="AK22" s="307"/>
      <c r="AL22" s="307"/>
      <c r="AM22" s="307"/>
      <c r="AN22" s="307"/>
      <c r="AO22" s="307"/>
      <c r="AP22" s="307"/>
      <c r="AQ22" s="307"/>
      <c r="AR22" s="307"/>
      <c r="AS22" s="307"/>
      <c r="AT22" s="307"/>
      <c r="AU22" s="307"/>
      <c r="AV22" s="307"/>
      <c r="AW22" s="307"/>
      <c r="AX22" s="307"/>
      <c r="AY22" s="307"/>
      <c r="AZ22" s="307"/>
      <c r="BA22" s="307"/>
      <c r="BB22" s="307"/>
      <c r="BC22" s="307"/>
      <c r="BD22" s="307"/>
      <c r="BE22" s="307"/>
      <c r="BF22" s="307"/>
      <c r="BG22" s="307"/>
      <c r="BH22" s="307"/>
      <c r="BI22" s="307"/>
      <c r="BJ22" s="307"/>
      <c r="BK22" s="307"/>
      <c r="BL22" s="307"/>
      <c r="BM22" s="307"/>
      <c r="BN22" s="307"/>
      <c r="BO22" s="307"/>
      <c r="BP22" s="307"/>
      <c r="BQ22" s="307"/>
      <c r="BR22" s="307"/>
      <c r="BS22" s="307"/>
      <c r="BT22" s="307"/>
      <c r="BU22" s="308"/>
    </row>
    <row r="23" spans="1:73" ht="19.5" customHeight="1" x14ac:dyDescent="0.15">
      <c r="A23" s="303" t="s">
        <v>209</v>
      </c>
      <c r="B23" s="304"/>
      <c r="C23" s="304"/>
      <c r="D23" s="304"/>
      <c r="E23" s="304"/>
      <c r="F23" s="304"/>
      <c r="G23" s="304"/>
      <c r="H23" s="304"/>
      <c r="I23" s="304"/>
      <c r="J23" s="304"/>
      <c r="K23" s="304"/>
      <c r="L23" s="304"/>
      <c r="M23" s="304"/>
      <c r="N23" s="304"/>
      <c r="O23" s="304"/>
      <c r="P23" s="304"/>
      <c r="Q23" s="304"/>
      <c r="R23" s="304"/>
      <c r="S23" s="304"/>
      <c r="T23" s="304"/>
      <c r="U23" s="304"/>
      <c r="V23" s="304"/>
      <c r="W23" s="304"/>
      <c r="X23" s="304"/>
      <c r="Y23" s="304"/>
      <c r="Z23" s="358"/>
      <c r="AA23" s="358"/>
      <c r="AB23" s="358"/>
      <c r="AC23" s="358"/>
      <c r="AD23" s="358"/>
      <c r="AE23" s="358"/>
      <c r="AF23" s="358"/>
      <c r="AG23" s="358"/>
      <c r="AH23" s="358"/>
      <c r="AI23" s="358"/>
      <c r="AJ23" s="358"/>
      <c r="AK23" s="358"/>
      <c r="AL23" s="358"/>
      <c r="AM23" s="358"/>
      <c r="AN23" s="358"/>
      <c r="AO23" s="358"/>
      <c r="AP23" s="359"/>
      <c r="AQ23" s="315" t="s">
        <v>260</v>
      </c>
      <c r="AR23" s="268"/>
      <c r="AS23" s="268"/>
      <c r="AT23" s="268"/>
      <c r="AU23" s="268"/>
      <c r="AV23" s="268"/>
      <c r="AW23" s="268"/>
      <c r="AX23" s="268"/>
      <c r="AY23" s="268"/>
      <c r="AZ23" s="316"/>
      <c r="BA23" s="317" t="s">
        <v>271</v>
      </c>
      <c r="BB23" s="318"/>
      <c r="BC23" s="318"/>
      <c r="BD23" s="318"/>
      <c r="BE23" s="318"/>
      <c r="BF23" s="318"/>
      <c r="BG23" s="318"/>
      <c r="BH23" s="318"/>
      <c r="BI23" s="319"/>
      <c r="BJ23" s="370" t="s">
        <v>210</v>
      </c>
      <c r="BK23" s="370"/>
      <c r="BL23" s="370"/>
      <c r="BM23" s="370"/>
      <c r="BN23" s="370"/>
      <c r="BO23" s="370"/>
      <c r="BP23" s="370"/>
      <c r="BQ23" s="370"/>
      <c r="BR23" s="370"/>
      <c r="BS23" s="370"/>
      <c r="BT23" s="370"/>
      <c r="BU23" s="370"/>
    </row>
    <row r="24" spans="1:73" s="99" customFormat="1" ht="27" customHeight="1" x14ac:dyDescent="0.15">
      <c r="A24" s="371" t="s">
        <v>14</v>
      </c>
      <c r="B24" s="325"/>
      <c r="C24" s="325"/>
      <c r="D24" s="325"/>
      <c r="E24" s="354" t="s">
        <v>201</v>
      </c>
      <c r="F24" s="332" t="s">
        <v>175</v>
      </c>
      <c r="G24" s="325"/>
      <c r="H24" s="354"/>
      <c r="I24" s="347" t="s">
        <v>39</v>
      </c>
      <c r="J24" s="347"/>
      <c r="K24" s="347"/>
      <c r="L24" s="347"/>
      <c r="M24" s="347"/>
      <c r="N24" s="347"/>
      <c r="O24" s="347"/>
      <c r="P24" s="347"/>
      <c r="Q24" s="347"/>
      <c r="R24" s="347"/>
      <c r="S24" s="347"/>
      <c r="T24" s="347"/>
      <c r="U24" s="345" t="s">
        <v>201</v>
      </c>
      <c r="V24" s="366" t="s">
        <v>226</v>
      </c>
      <c r="W24" s="367"/>
      <c r="X24" s="367"/>
      <c r="Y24" s="354" t="s">
        <v>201</v>
      </c>
      <c r="Z24" s="325" t="s">
        <v>119</v>
      </c>
      <c r="AA24" s="325"/>
      <c r="AB24" s="325"/>
      <c r="AC24" s="325"/>
      <c r="AD24" s="325"/>
      <c r="AE24" s="326"/>
      <c r="AF24" s="332" t="s">
        <v>187</v>
      </c>
      <c r="AG24" s="325"/>
      <c r="AH24" s="326"/>
      <c r="AI24" s="336" t="s">
        <v>126</v>
      </c>
      <c r="AJ24" s="336"/>
      <c r="AK24" s="336"/>
      <c r="AL24" s="336"/>
      <c r="AM24" s="336"/>
      <c r="AN24" s="336"/>
      <c r="AO24" s="336"/>
      <c r="AP24" s="337"/>
      <c r="AQ24" s="332" t="s">
        <v>268</v>
      </c>
      <c r="AR24" s="325"/>
      <c r="AS24" s="325"/>
      <c r="AT24" s="325"/>
      <c r="AU24" s="325"/>
      <c r="AV24" s="325"/>
      <c r="AW24" s="325"/>
      <c r="AX24" s="325"/>
      <c r="AY24" s="325"/>
      <c r="AZ24" s="320" t="s">
        <v>201</v>
      </c>
      <c r="BA24" s="357" t="s">
        <v>200</v>
      </c>
      <c r="BB24" s="336"/>
      <c r="BC24" s="336"/>
      <c r="BD24" s="336" t="s">
        <v>136</v>
      </c>
      <c r="BE24" s="336"/>
      <c r="BF24" s="336"/>
      <c r="BG24" s="336"/>
      <c r="BH24" s="336"/>
      <c r="BI24" s="336"/>
      <c r="BJ24" s="336" t="s">
        <v>244</v>
      </c>
      <c r="BK24" s="336"/>
      <c r="BL24" s="336"/>
      <c r="BM24" s="336" t="s">
        <v>29</v>
      </c>
      <c r="BN24" s="336"/>
      <c r="BO24" s="336"/>
      <c r="BP24" s="336"/>
      <c r="BQ24" s="336"/>
      <c r="BR24" s="336"/>
      <c r="BS24" s="336"/>
      <c r="BT24" s="336"/>
      <c r="BU24" s="356"/>
    </row>
    <row r="25" spans="1:73" s="99" customFormat="1" ht="27" customHeight="1" x14ac:dyDescent="0.15">
      <c r="A25" s="372"/>
      <c r="B25" s="327"/>
      <c r="C25" s="327"/>
      <c r="D25" s="327"/>
      <c r="E25" s="355"/>
      <c r="F25" s="333"/>
      <c r="G25" s="327"/>
      <c r="H25" s="355"/>
      <c r="I25" s="348"/>
      <c r="J25" s="348"/>
      <c r="K25" s="348"/>
      <c r="L25" s="348"/>
      <c r="M25" s="348"/>
      <c r="N25" s="348"/>
      <c r="O25" s="348"/>
      <c r="P25" s="348"/>
      <c r="Q25" s="348"/>
      <c r="R25" s="348"/>
      <c r="S25" s="348"/>
      <c r="T25" s="348"/>
      <c r="U25" s="346"/>
      <c r="V25" s="368"/>
      <c r="W25" s="369"/>
      <c r="X25" s="369"/>
      <c r="Y25" s="355"/>
      <c r="Z25" s="327"/>
      <c r="AA25" s="327"/>
      <c r="AB25" s="327"/>
      <c r="AC25" s="327"/>
      <c r="AD25" s="327"/>
      <c r="AE25" s="328"/>
      <c r="AF25" s="333"/>
      <c r="AG25" s="327"/>
      <c r="AH25" s="328"/>
      <c r="AI25" s="336" t="s">
        <v>0</v>
      </c>
      <c r="AJ25" s="336"/>
      <c r="AK25" s="336"/>
      <c r="AL25" s="336"/>
      <c r="AM25" s="336" t="s">
        <v>2</v>
      </c>
      <c r="AN25" s="336"/>
      <c r="AO25" s="336"/>
      <c r="AP25" s="337"/>
      <c r="AQ25" s="333"/>
      <c r="AR25" s="327"/>
      <c r="AS25" s="327"/>
      <c r="AT25" s="327"/>
      <c r="AU25" s="327"/>
      <c r="AV25" s="327"/>
      <c r="AW25" s="327"/>
      <c r="AX25" s="327"/>
      <c r="AY25" s="327"/>
      <c r="AZ25" s="321"/>
      <c r="BA25" s="357"/>
      <c r="BB25" s="336"/>
      <c r="BC25" s="336"/>
      <c r="BD25" s="336"/>
      <c r="BE25" s="336"/>
      <c r="BF25" s="336"/>
      <c r="BG25" s="336"/>
      <c r="BH25" s="336"/>
      <c r="BI25" s="336"/>
      <c r="BJ25" s="336"/>
      <c r="BK25" s="336"/>
      <c r="BL25" s="336"/>
      <c r="BM25" s="336"/>
      <c r="BN25" s="336"/>
      <c r="BO25" s="336"/>
      <c r="BP25" s="336"/>
      <c r="BQ25" s="336"/>
      <c r="BR25" s="336"/>
      <c r="BS25" s="336"/>
      <c r="BT25" s="336"/>
      <c r="BU25" s="356"/>
    </row>
    <row r="26" spans="1:73" s="99" customFormat="1" ht="36" customHeight="1" x14ac:dyDescent="0.15">
      <c r="A26" s="240" t="s">
        <v>16</v>
      </c>
      <c r="B26" s="241"/>
      <c r="C26" s="241"/>
      <c r="D26" s="241"/>
      <c r="E26" s="241"/>
      <c r="F26" s="242">
        <v>45880</v>
      </c>
      <c r="G26" s="243"/>
      <c r="H26" s="244"/>
      <c r="I26" s="241" t="s">
        <v>230</v>
      </c>
      <c r="J26" s="241"/>
      <c r="K26" s="241"/>
      <c r="L26" s="241"/>
      <c r="M26" s="241"/>
      <c r="N26" s="241"/>
      <c r="O26" s="241"/>
      <c r="P26" s="241"/>
      <c r="Q26" s="241"/>
      <c r="R26" s="241"/>
      <c r="S26" s="241"/>
      <c r="T26" s="241"/>
      <c r="U26" s="241"/>
      <c r="V26" s="234"/>
      <c r="W26" s="235"/>
      <c r="X26" s="235"/>
      <c r="Y26" s="236"/>
      <c r="Z26" s="233" t="s">
        <v>274</v>
      </c>
      <c r="AA26" s="233"/>
      <c r="AB26" s="233"/>
      <c r="AC26" s="233"/>
      <c r="AD26" s="233"/>
      <c r="AE26" s="233"/>
      <c r="AF26" s="246">
        <v>12</v>
      </c>
      <c r="AG26" s="246"/>
      <c r="AH26" s="246"/>
      <c r="AI26" s="233"/>
      <c r="AJ26" s="233"/>
      <c r="AK26" s="233"/>
      <c r="AL26" s="233"/>
      <c r="AM26" s="233"/>
      <c r="AN26" s="233"/>
      <c r="AO26" s="233"/>
      <c r="AP26" s="233"/>
      <c r="AQ26" s="239"/>
      <c r="AR26" s="239"/>
      <c r="AS26" s="239"/>
      <c r="AT26" s="239"/>
      <c r="AU26" s="239"/>
      <c r="AV26" s="239"/>
      <c r="AW26" s="239"/>
      <c r="AX26" s="239"/>
      <c r="AY26" s="239"/>
      <c r="AZ26" s="239"/>
      <c r="BA26" s="237"/>
      <c r="BB26" s="237"/>
      <c r="BC26" s="237"/>
      <c r="BD26" s="238" t="s">
        <v>277</v>
      </c>
      <c r="BE26" s="238"/>
      <c r="BF26" s="238"/>
      <c r="BG26" s="238"/>
      <c r="BH26" s="238"/>
      <c r="BI26" s="238"/>
      <c r="BJ26" s="245"/>
      <c r="BK26" s="245"/>
      <c r="BL26" s="245"/>
      <c r="BM26" s="295"/>
      <c r="BN26" s="295"/>
      <c r="BO26" s="295"/>
      <c r="BP26" s="295"/>
      <c r="BQ26" s="295"/>
      <c r="BR26" s="295"/>
      <c r="BS26" s="295"/>
      <c r="BT26" s="295"/>
      <c r="BU26" s="296"/>
    </row>
    <row r="27" spans="1:73" s="99" customFormat="1" ht="36" customHeight="1" x14ac:dyDescent="0.15">
      <c r="A27" s="240" t="s">
        <v>16</v>
      </c>
      <c r="B27" s="241"/>
      <c r="C27" s="241"/>
      <c r="D27" s="241"/>
      <c r="E27" s="241"/>
      <c r="F27" s="242">
        <v>45887</v>
      </c>
      <c r="G27" s="243"/>
      <c r="H27" s="244"/>
      <c r="I27" s="241" t="s">
        <v>230</v>
      </c>
      <c r="J27" s="241"/>
      <c r="K27" s="241"/>
      <c r="L27" s="241"/>
      <c r="M27" s="241"/>
      <c r="N27" s="241"/>
      <c r="O27" s="241"/>
      <c r="P27" s="241"/>
      <c r="Q27" s="241"/>
      <c r="R27" s="241"/>
      <c r="S27" s="241"/>
      <c r="T27" s="241"/>
      <c r="U27" s="241"/>
      <c r="V27" s="234"/>
      <c r="W27" s="235"/>
      <c r="X27" s="235"/>
      <c r="Y27" s="236"/>
      <c r="Z27" s="233" t="s">
        <v>275</v>
      </c>
      <c r="AA27" s="233"/>
      <c r="AB27" s="233"/>
      <c r="AC27" s="233"/>
      <c r="AD27" s="233"/>
      <c r="AE27" s="233"/>
      <c r="AF27" s="246">
        <v>12</v>
      </c>
      <c r="AG27" s="246"/>
      <c r="AH27" s="246"/>
      <c r="AI27" s="233"/>
      <c r="AJ27" s="233"/>
      <c r="AK27" s="233"/>
      <c r="AL27" s="233"/>
      <c r="AM27" s="233"/>
      <c r="AN27" s="233"/>
      <c r="AO27" s="233"/>
      <c r="AP27" s="233"/>
      <c r="AQ27" s="239"/>
      <c r="AR27" s="239"/>
      <c r="AS27" s="239"/>
      <c r="AT27" s="239"/>
      <c r="AU27" s="239"/>
      <c r="AV27" s="239"/>
      <c r="AW27" s="239"/>
      <c r="AX27" s="239"/>
      <c r="AY27" s="239"/>
      <c r="AZ27" s="239"/>
      <c r="BA27" s="237"/>
      <c r="BB27" s="237"/>
      <c r="BC27" s="237"/>
      <c r="BD27" s="238" t="s">
        <v>277</v>
      </c>
      <c r="BE27" s="238"/>
      <c r="BF27" s="238"/>
      <c r="BG27" s="238"/>
      <c r="BH27" s="238"/>
      <c r="BI27" s="238"/>
      <c r="BJ27" s="245"/>
      <c r="BK27" s="245"/>
      <c r="BL27" s="245"/>
      <c r="BM27" s="295"/>
      <c r="BN27" s="295"/>
      <c r="BO27" s="295"/>
      <c r="BP27" s="295"/>
      <c r="BQ27" s="295"/>
      <c r="BR27" s="295"/>
      <c r="BS27" s="295"/>
      <c r="BT27" s="295"/>
      <c r="BU27" s="296"/>
    </row>
    <row r="28" spans="1:73" s="99" customFormat="1" ht="36" customHeight="1" x14ac:dyDescent="0.15">
      <c r="A28" s="240" t="s">
        <v>16</v>
      </c>
      <c r="B28" s="241"/>
      <c r="C28" s="241"/>
      <c r="D28" s="241"/>
      <c r="E28" s="241"/>
      <c r="F28" s="242">
        <v>45894</v>
      </c>
      <c r="G28" s="243"/>
      <c r="H28" s="244"/>
      <c r="I28" s="241" t="s">
        <v>230</v>
      </c>
      <c r="J28" s="241"/>
      <c r="K28" s="241"/>
      <c r="L28" s="241"/>
      <c r="M28" s="241"/>
      <c r="N28" s="241"/>
      <c r="O28" s="241"/>
      <c r="P28" s="241"/>
      <c r="Q28" s="241"/>
      <c r="R28" s="241"/>
      <c r="S28" s="241"/>
      <c r="T28" s="241"/>
      <c r="U28" s="241"/>
      <c r="V28" s="234"/>
      <c r="W28" s="235"/>
      <c r="X28" s="235"/>
      <c r="Y28" s="236"/>
      <c r="Z28" s="233" t="s">
        <v>276</v>
      </c>
      <c r="AA28" s="233"/>
      <c r="AB28" s="233"/>
      <c r="AC28" s="233"/>
      <c r="AD28" s="233"/>
      <c r="AE28" s="233"/>
      <c r="AF28" s="246">
        <v>12</v>
      </c>
      <c r="AG28" s="246"/>
      <c r="AH28" s="246"/>
      <c r="AI28" s="233"/>
      <c r="AJ28" s="233"/>
      <c r="AK28" s="233"/>
      <c r="AL28" s="233"/>
      <c r="AM28" s="233"/>
      <c r="AN28" s="233"/>
      <c r="AO28" s="233"/>
      <c r="AP28" s="233"/>
      <c r="AQ28" s="239"/>
      <c r="AR28" s="239"/>
      <c r="AS28" s="239"/>
      <c r="AT28" s="239"/>
      <c r="AU28" s="239"/>
      <c r="AV28" s="239"/>
      <c r="AW28" s="239"/>
      <c r="AX28" s="239"/>
      <c r="AY28" s="239"/>
      <c r="AZ28" s="239"/>
      <c r="BA28" s="237"/>
      <c r="BB28" s="237"/>
      <c r="BC28" s="237"/>
      <c r="BD28" s="238" t="s">
        <v>277</v>
      </c>
      <c r="BE28" s="238"/>
      <c r="BF28" s="238"/>
      <c r="BG28" s="238"/>
      <c r="BH28" s="238"/>
      <c r="BI28" s="238"/>
      <c r="BJ28" s="245"/>
      <c r="BK28" s="245"/>
      <c r="BL28" s="245"/>
      <c r="BM28" s="295"/>
      <c r="BN28" s="295"/>
      <c r="BO28" s="295"/>
      <c r="BP28" s="295"/>
      <c r="BQ28" s="295"/>
      <c r="BR28" s="295"/>
      <c r="BS28" s="295"/>
      <c r="BT28" s="295"/>
      <c r="BU28" s="296"/>
    </row>
    <row r="29" spans="1:73" s="99" customFormat="1" ht="36" customHeight="1" x14ac:dyDescent="0.15">
      <c r="A29" s="240"/>
      <c r="B29" s="241"/>
      <c r="C29" s="241"/>
      <c r="D29" s="241"/>
      <c r="E29" s="241"/>
      <c r="F29" s="242"/>
      <c r="G29" s="243"/>
      <c r="H29" s="244"/>
      <c r="I29" s="241"/>
      <c r="J29" s="241"/>
      <c r="K29" s="241"/>
      <c r="L29" s="241"/>
      <c r="M29" s="241"/>
      <c r="N29" s="241"/>
      <c r="O29" s="241"/>
      <c r="P29" s="241"/>
      <c r="Q29" s="241"/>
      <c r="R29" s="241"/>
      <c r="S29" s="241"/>
      <c r="T29" s="241"/>
      <c r="U29" s="241"/>
      <c r="V29" s="234"/>
      <c r="W29" s="235"/>
      <c r="X29" s="235"/>
      <c r="Y29" s="236"/>
      <c r="Z29" s="233"/>
      <c r="AA29" s="233"/>
      <c r="AB29" s="233"/>
      <c r="AC29" s="233"/>
      <c r="AD29" s="233"/>
      <c r="AE29" s="233"/>
      <c r="AF29" s="246"/>
      <c r="AG29" s="246"/>
      <c r="AH29" s="246"/>
      <c r="AI29" s="233"/>
      <c r="AJ29" s="233"/>
      <c r="AK29" s="233"/>
      <c r="AL29" s="233"/>
      <c r="AM29" s="233"/>
      <c r="AN29" s="233"/>
      <c r="AO29" s="233"/>
      <c r="AP29" s="233"/>
      <c r="AQ29" s="239"/>
      <c r="AR29" s="239"/>
      <c r="AS29" s="239"/>
      <c r="AT29" s="239"/>
      <c r="AU29" s="239"/>
      <c r="AV29" s="239"/>
      <c r="AW29" s="239"/>
      <c r="AX29" s="239"/>
      <c r="AY29" s="239"/>
      <c r="AZ29" s="239"/>
      <c r="BA29" s="237"/>
      <c r="BB29" s="237"/>
      <c r="BC29" s="237"/>
      <c r="BD29" s="238"/>
      <c r="BE29" s="238"/>
      <c r="BF29" s="238"/>
      <c r="BG29" s="238"/>
      <c r="BH29" s="238"/>
      <c r="BI29" s="238"/>
      <c r="BJ29" s="245"/>
      <c r="BK29" s="245"/>
      <c r="BL29" s="245"/>
      <c r="BM29" s="295"/>
      <c r="BN29" s="295"/>
      <c r="BO29" s="295"/>
      <c r="BP29" s="295"/>
      <c r="BQ29" s="295"/>
      <c r="BR29" s="295"/>
      <c r="BS29" s="295"/>
      <c r="BT29" s="295"/>
      <c r="BU29" s="296"/>
    </row>
    <row r="30" spans="1:73" s="99" customFormat="1" ht="36" customHeight="1" x14ac:dyDescent="0.15">
      <c r="A30" s="240"/>
      <c r="B30" s="241"/>
      <c r="C30" s="241"/>
      <c r="D30" s="241"/>
      <c r="E30" s="241"/>
      <c r="F30" s="242"/>
      <c r="G30" s="243"/>
      <c r="H30" s="244"/>
      <c r="I30" s="241"/>
      <c r="J30" s="241"/>
      <c r="K30" s="241"/>
      <c r="L30" s="241"/>
      <c r="M30" s="241"/>
      <c r="N30" s="241"/>
      <c r="O30" s="241"/>
      <c r="P30" s="241"/>
      <c r="Q30" s="241"/>
      <c r="R30" s="241"/>
      <c r="S30" s="241"/>
      <c r="T30" s="241"/>
      <c r="U30" s="241"/>
      <c r="V30" s="234"/>
      <c r="W30" s="235"/>
      <c r="X30" s="235"/>
      <c r="Y30" s="236"/>
      <c r="Z30" s="233"/>
      <c r="AA30" s="233"/>
      <c r="AB30" s="233"/>
      <c r="AC30" s="233"/>
      <c r="AD30" s="233"/>
      <c r="AE30" s="233"/>
      <c r="AF30" s="246"/>
      <c r="AG30" s="246"/>
      <c r="AH30" s="246"/>
      <c r="AI30" s="233"/>
      <c r="AJ30" s="233"/>
      <c r="AK30" s="233"/>
      <c r="AL30" s="233"/>
      <c r="AM30" s="233"/>
      <c r="AN30" s="233"/>
      <c r="AO30" s="233"/>
      <c r="AP30" s="233"/>
      <c r="AQ30" s="239"/>
      <c r="AR30" s="239"/>
      <c r="AS30" s="239"/>
      <c r="AT30" s="239"/>
      <c r="AU30" s="239"/>
      <c r="AV30" s="239"/>
      <c r="AW30" s="239"/>
      <c r="AX30" s="239"/>
      <c r="AY30" s="239"/>
      <c r="AZ30" s="239"/>
      <c r="BA30" s="237"/>
      <c r="BB30" s="237"/>
      <c r="BC30" s="237"/>
      <c r="BD30" s="238"/>
      <c r="BE30" s="238"/>
      <c r="BF30" s="238"/>
      <c r="BG30" s="238"/>
      <c r="BH30" s="238"/>
      <c r="BI30" s="238"/>
      <c r="BJ30" s="245"/>
      <c r="BK30" s="245"/>
      <c r="BL30" s="245"/>
      <c r="BM30" s="295"/>
      <c r="BN30" s="295"/>
      <c r="BO30" s="295"/>
      <c r="BP30" s="295"/>
      <c r="BQ30" s="295"/>
      <c r="BR30" s="295"/>
      <c r="BS30" s="295"/>
      <c r="BT30" s="295"/>
      <c r="BU30" s="296"/>
    </row>
    <row r="31" spans="1:73" s="99" customFormat="1" ht="36" customHeight="1" x14ac:dyDescent="0.15">
      <c r="A31" s="240"/>
      <c r="B31" s="241"/>
      <c r="C31" s="241"/>
      <c r="D31" s="241"/>
      <c r="E31" s="241"/>
      <c r="F31" s="242"/>
      <c r="G31" s="243"/>
      <c r="H31" s="244"/>
      <c r="I31" s="241"/>
      <c r="J31" s="241"/>
      <c r="K31" s="241"/>
      <c r="L31" s="241"/>
      <c r="M31" s="241"/>
      <c r="N31" s="241"/>
      <c r="O31" s="241"/>
      <c r="P31" s="241"/>
      <c r="Q31" s="241"/>
      <c r="R31" s="241"/>
      <c r="S31" s="241"/>
      <c r="T31" s="241"/>
      <c r="U31" s="241"/>
      <c r="V31" s="234"/>
      <c r="W31" s="235"/>
      <c r="X31" s="235"/>
      <c r="Y31" s="236"/>
      <c r="Z31" s="233"/>
      <c r="AA31" s="233"/>
      <c r="AB31" s="233"/>
      <c r="AC31" s="233"/>
      <c r="AD31" s="233"/>
      <c r="AE31" s="233"/>
      <c r="AF31" s="246"/>
      <c r="AG31" s="246"/>
      <c r="AH31" s="246"/>
      <c r="AI31" s="233"/>
      <c r="AJ31" s="233"/>
      <c r="AK31" s="233"/>
      <c r="AL31" s="233"/>
      <c r="AM31" s="233"/>
      <c r="AN31" s="233"/>
      <c r="AO31" s="233"/>
      <c r="AP31" s="233"/>
      <c r="AQ31" s="239"/>
      <c r="AR31" s="239"/>
      <c r="AS31" s="239"/>
      <c r="AT31" s="239"/>
      <c r="AU31" s="239"/>
      <c r="AV31" s="239"/>
      <c r="AW31" s="239"/>
      <c r="AX31" s="239"/>
      <c r="AY31" s="239"/>
      <c r="AZ31" s="239"/>
      <c r="BA31" s="237"/>
      <c r="BB31" s="237"/>
      <c r="BC31" s="237"/>
      <c r="BD31" s="238"/>
      <c r="BE31" s="238"/>
      <c r="BF31" s="238"/>
      <c r="BG31" s="238"/>
      <c r="BH31" s="238"/>
      <c r="BI31" s="238"/>
      <c r="BJ31" s="245"/>
      <c r="BK31" s="245"/>
      <c r="BL31" s="245"/>
      <c r="BM31" s="295"/>
      <c r="BN31" s="295"/>
      <c r="BO31" s="295"/>
      <c r="BP31" s="295"/>
      <c r="BQ31" s="295"/>
      <c r="BR31" s="295"/>
      <c r="BS31" s="295"/>
      <c r="BT31" s="295"/>
      <c r="BU31" s="296"/>
    </row>
    <row r="32" spans="1:73" s="99" customFormat="1" ht="36" customHeight="1" x14ac:dyDescent="0.15">
      <c r="A32" s="240"/>
      <c r="B32" s="241"/>
      <c r="C32" s="241"/>
      <c r="D32" s="241"/>
      <c r="E32" s="241"/>
      <c r="F32" s="242"/>
      <c r="G32" s="243"/>
      <c r="H32" s="244"/>
      <c r="I32" s="241"/>
      <c r="J32" s="241"/>
      <c r="K32" s="241"/>
      <c r="L32" s="241"/>
      <c r="M32" s="241"/>
      <c r="N32" s="241"/>
      <c r="O32" s="241"/>
      <c r="P32" s="241"/>
      <c r="Q32" s="241"/>
      <c r="R32" s="241"/>
      <c r="S32" s="241"/>
      <c r="T32" s="241"/>
      <c r="U32" s="241"/>
      <c r="V32" s="234"/>
      <c r="W32" s="235"/>
      <c r="X32" s="235"/>
      <c r="Y32" s="236"/>
      <c r="Z32" s="233"/>
      <c r="AA32" s="233"/>
      <c r="AB32" s="233"/>
      <c r="AC32" s="233"/>
      <c r="AD32" s="233"/>
      <c r="AE32" s="233"/>
      <c r="AF32" s="246"/>
      <c r="AG32" s="246"/>
      <c r="AH32" s="246"/>
      <c r="AI32" s="233"/>
      <c r="AJ32" s="233"/>
      <c r="AK32" s="233"/>
      <c r="AL32" s="233"/>
      <c r="AM32" s="233"/>
      <c r="AN32" s="233"/>
      <c r="AO32" s="233"/>
      <c r="AP32" s="233"/>
      <c r="AQ32" s="239"/>
      <c r="AR32" s="239"/>
      <c r="AS32" s="239"/>
      <c r="AT32" s="239"/>
      <c r="AU32" s="239"/>
      <c r="AV32" s="239"/>
      <c r="AW32" s="239"/>
      <c r="AX32" s="239"/>
      <c r="AY32" s="239"/>
      <c r="AZ32" s="239"/>
      <c r="BA32" s="237"/>
      <c r="BB32" s="237"/>
      <c r="BC32" s="237"/>
      <c r="BD32" s="238"/>
      <c r="BE32" s="238"/>
      <c r="BF32" s="238"/>
      <c r="BG32" s="238"/>
      <c r="BH32" s="238"/>
      <c r="BI32" s="238"/>
      <c r="BJ32" s="245"/>
      <c r="BK32" s="245"/>
      <c r="BL32" s="245"/>
      <c r="BM32" s="295"/>
      <c r="BN32" s="295"/>
      <c r="BO32" s="295"/>
      <c r="BP32" s="295"/>
      <c r="BQ32" s="295"/>
      <c r="BR32" s="295"/>
      <c r="BS32" s="295"/>
      <c r="BT32" s="295"/>
      <c r="BU32" s="296"/>
    </row>
    <row r="33" spans="1:73" s="99" customFormat="1" ht="36" customHeight="1" x14ac:dyDescent="0.15">
      <c r="A33" s="240"/>
      <c r="B33" s="241"/>
      <c r="C33" s="241"/>
      <c r="D33" s="241"/>
      <c r="E33" s="241"/>
      <c r="F33" s="242"/>
      <c r="G33" s="243"/>
      <c r="H33" s="244"/>
      <c r="I33" s="241"/>
      <c r="J33" s="241"/>
      <c r="K33" s="241"/>
      <c r="L33" s="241"/>
      <c r="M33" s="241"/>
      <c r="N33" s="241"/>
      <c r="O33" s="241"/>
      <c r="P33" s="241"/>
      <c r="Q33" s="241"/>
      <c r="R33" s="241"/>
      <c r="S33" s="241"/>
      <c r="T33" s="241"/>
      <c r="U33" s="241"/>
      <c r="V33" s="234"/>
      <c r="W33" s="235"/>
      <c r="X33" s="235"/>
      <c r="Y33" s="236"/>
      <c r="Z33" s="233"/>
      <c r="AA33" s="233"/>
      <c r="AB33" s="233"/>
      <c r="AC33" s="233"/>
      <c r="AD33" s="233"/>
      <c r="AE33" s="233"/>
      <c r="AF33" s="246"/>
      <c r="AG33" s="246"/>
      <c r="AH33" s="246"/>
      <c r="AI33" s="233"/>
      <c r="AJ33" s="233"/>
      <c r="AK33" s="233"/>
      <c r="AL33" s="233"/>
      <c r="AM33" s="233"/>
      <c r="AN33" s="233"/>
      <c r="AO33" s="233"/>
      <c r="AP33" s="233"/>
      <c r="AQ33" s="239"/>
      <c r="AR33" s="239"/>
      <c r="AS33" s="239"/>
      <c r="AT33" s="239"/>
      <c r="AU33" s="239"/>
      <c r="AV33" s="239"/>
      <c r="AW33" s="239"/>
      <c r="AX33" s="239"/>
      <c r="AY33" s="239"/>
      <c r="AZ33" s="239"/>
      <c r="BA33" s="237"/>
      <c r="BB33" s="237"/>
      <c r="BC33" s="237"/>
      <c r="BD33" s="238"/>
      <c r="BE33" s="238"/>
      <c r="BF33" s="238"/>
      <c r="BG33" s="238"/>
      <c r="BH33" s="238"/>
      <c r="BI33" s="238"/>
      <c r="BJ33" s="245"/>
      <c r="BK33" s="245"/>
      <c r="BL33" s="245"/>
      <c r="BM33" s="295"/>
      <c r="BN33" s="295"/>
      <c r="BO33" s="295"/>
      <c r="BP33" s="295"/>
      <c r="BQ33" s="295"/>
      <c r="BR33" s="295"/>
      <c r="BS33" s="295"/>
      <c r="BT33" s="295"/>
      <c r="BU33" s="296"/>
    </row>
    <row r="34" spans="1:73" s="99" customFormat="1" ht="36" customHeight="1" x14ac:dyDescent="0.15">
      <c r="A34" s="240"/>
      <c r="B34" s="241"/>
      <c r="C34" s="241"/>
      <c r="D34" s="241"/>
      <c r="E34" s="241"/>
      <c r="F34" s="242"/>
      <c r="G34" s="243"/>
      <c r="H34" s="244"/>
      <c r="I34" s="241"/>
      <c r="J34" s="241"/>
      <c r="K34" s="241"/>
      <c r="L34" s="241"/>
      <c r="M34" s="241"/>
      <c r="N34" s="241"/>
      <c r="O34" s="241"/>
      <c r="P34" s="241"/>
      <c r="Q34" s="241"/>
      <c r="R34" s="241"/>
      <c r="S34" s="241"/>
      <c r="T34" s="241"/>
      <c r="U34" s="241"/>
      <c r="V34" s="234"/>
      <c r="W34" s="235"/>
      <c r="X34" s="235"/>
      <c r="Y34" s="236"/>
      <c r="Z34" s="233"/>
      <c r="AA34" s="233"/>
      <c r="AB34" s="233"/>
      <c r="AC34" s="233"/>
      <c r="AD34" s="233"/>
      <c r="AE34" s="233"/>
      <c r="AF34" s="246"/>
      <c r="AG34" s="246"/>
      <c r="AH34" s="246"/>
      <c r="AI34" s="233"/>
      <c r="AJ34" s="233"/>
      <c r="AK34" s="233"/>
      <c r="AL34" s="233"/>
      <c r="AM34" s="233"/>
      <c r="AN34" s="233"/>
      <c r="AO34" s="233"/>
      <c r="AP34" s="233"/>
      <c r="AQ34" s="239"/>
      <c r="AR34" s="239"/>
      <c r="AS34" s="239"/>
      <c r="AT34" s="239"/>
      <c r="AU34" s="239"/>
      <c r="AV34" s="239"/>
      <c r="AW34" s="239"/>
      <c r="AX34" s="239"/>
      <c r="AY34" s="239"/>
      <c r="AZ34" s="239"/>
      <c r="BA34" s="237"/>
      <c r="BB34" s="237"/>
      <c r="BC34" s="237"/>
      <c r="BD34" s="238"/>
      <c r="BE34" s="238"/>
      <c r="BF34" s="238"/>
      <c r="BG34" s="238"/>
      <c r="BH34" s="238"/>
      <c r="BI34" s="238"/>
      <c r="BJ34" s="245"/>
      <c r="BK34" s="245"/>
      <c r="BL34" s="245"/>
      <c r="BM34" s="295"/>
      <c r="BN34" s="295"/>
      <c r="BO34" s="295"/>
      <c r="BP34" s="295"/>
      <c r="BQ34" s="295"/>
      <c r="BR34" s="295"/>
      <c r="BS34" s="295"/>
      <c r="BT34" s="295"/>
      <c r="BU34" s="296"/>
    </row>
    <row r="35" spans="1:73" s="99" customFormat="1" ht="36" customHeight="1" x14ac:dyDescent="0.15">
      <c r="A35" s="240"/>
      <c r="B35" s="241"/>
      <c r="C35" s="241"/>
      <c r="D35" s="241"/>
      <c r="E35" s="241"/>
      <c r="F35" s="242"/>
      <c r="G35" s="243"/>
      <c r="H35" s="244"/>
      <c r="I35" s="241"/>
      <c r="J35" s="241"/>
      <c r="K35" s="241"/>
      <c r="L35" s="241"/>
      <c r="M35" s="241"/>
      <c r="N35" s="241"/>
      <c r="O35" s="241"/>
      <c r="P35" s="241"/>
      <c r="Q35" s="241"/>
      <c r="R35" s="241"/>
      <c r="S35" s="241"/>
      <c r="T35" s="241"/>
      <c r="U35" s="241"/>
      <c r="V35" s="234"/>
      <c r="W35" s="235"/>
      <c r="X35" s="235"/>
      <c r="Y35" s="236"/>
      <c r="Z35" s="233"/>
      <c r="AA35" s="233"/>
      <c r="AB35" s="233"/>
      <c r="AC35" s="233"/>
      <c r="AD35" s="233"/>
      <c r="AE35" s="233"/>
      <c r="AF35" s="246"/>
      <c r="AG35" s="246"/>
      <c r="AH35" s="246"/>
      <c r="AI35" s="233"/>
      <c r="AJ35" s="233"/>
      <c r="AK35" s="233"/>
      <c r="AL35" s="233"/>
      <c r="AM35" s="233"/>
      <c r="AN35" s="233"/>
      <c r="AO35" s="233"/>
      <c r="AP35" s="233"/>
      <c r="AQ35" s="239"/>
      <c r="AR35" s="239"/>
      <c r="AS35" s="239"/>
      <c r="AT35" s="239"/>
      <c r="AU35" s="239"/>
      <c r="AV35" s="239"/>
      <c r="AW35" s="239"/>
      <c r="AX35" s="239"/>
      <c r="AY35" s="239"/>
      <c r="AZ35" s="239"/>
      <c r="BA35" s="237"/>
      <c r="BB35" s="237"/>
      <c r="BC35" s="237"/>
      <c r="BD35" s="238"/>
      <c r="BE35" s="238"/>
      <c r="BF35" s="238"/>
      <c r="BG35" s="238"/>
      <c r="BH35" s="238"/>
      <c r="BI35" s="238"/>
      <c r="BJ35" s="245"/>
      <c r="BK35" s="245"/>
      <c r="BL35" s="245"/>
      <c r="BM35" s="295"/>
      <c r="BN35" s="295"/>
      <c r="BO35" s="295"/>
      <c r="BP35" s="295"/>
      <c r="BQ35" s="295"/>
      <c r="BR35" s="295"/>
      <c r="BS35" s="295"/>
      <c r="BT35" s="295"/>
      <c r="BU35" s="296"/>
    </row>
    <row r="36" spans="1:73" s="99" customFormat="1" ht="36" customHeight="1" x14ac:dyDescent="0.15">
      <c r="A36" s="240"/>
      <c r="B36" s="241"/>
      <c r="C36" s="241"/>
      <c r="D36" s="241"/>
      <c r="E36" s="241"/>
      <c r="F36" s="242"/>
      <c r="G36" s="243"/>
      <c r="H36" s="244"/>
      <c r="I36" s="232"/>
      <c r="J36" s="232"/>
      <c r="K36" s="232"/>
      <c r="L36" s="232"/>
      <c r="M36" s="232"/>
      <c r="N36" s="232"/>
      <c r="O36" s="232"/>
      <c r="P36" s="232"/>
      <c r="Q36" s="232"/>
      <c r="R36" s="232"/>
      <c r="S36" s="232"/>
      <c r="T36" s="232"/>
      <c r="U36" s="232"/>
      <c r="V36" s="234"/>
      <c r="W36" s="235"/>
      <c r="X36" s="235"/>
      <c r="Y36" s="236"/>
      <c r="Z36" s="233"/>
      <c r="AA36" s="233"/>
      <c r="AB36" s="233"/>
      <c r="AC36" s="233"/>
      <c r="AD36" s="233"/>
      <c r="AE36" s="233"/>
      <c r="AF36" s="246"/>
      <c r="AG36" s="246"/>
      <c r="AH36" s="246"/>
      <c r="AI36" s="233"/>
      <c r="AJ36" s="233"/>
      <c r="AK36" s="233"/>
      <c r="AL36" s="233"/>
      <c r="AM36" s="233"/>
      <c r="AN36" s="233"/>
      <c r="AO36" s="233"/>
      <c r="AP36" s="233"/>
      <c r="AQ36" s="239"/>
      <c r="AR36" s="239"/>
      <c r="AS36" s="239"/>
      <c r="AT36" s="239"/>
      <c r="AU36" s="239"/>
      <c r="AV36" s="239"/>
      <c r="AW36" s="239"/>
      <c r="AX36" s="239"/>
      <c r="AY36" s="239"/>
      <c r="AZ36" s="239"/>
      <c r="BA36" s="237"/>
      <c r="BB36" s="237"/>
      <c r="BC36" s="237"/>
      <c r="BD36" s="238"/>
      <c r="BE36" s="238"/>
      <c r="BF36" s="238"/>
      <c r="BG36" s="238"/>
      <c r="BH36" s="238"/>
      <c r="BI36" s="238"/>
      <c r="BJ36" s="245"/>
      <c r="BK36" s="245"/>
      <c r="BL36" s="245"/>
      <c r="BM36" s="295"/>
      <c r="BN36" s="295"/>
      <c r="BO36" s="295"/>
      <c r="BP36" s="295"/>
      <c r="BQ36" s="295"/>
      <c r="BR36" s="295"/>
      <c r="BS36" s="295"/>
      <c r="BT36" s="295"/>
      <c r="BU36" s="296"/>
    </row>
    <row r="37" spans="1:73" s="99" customFormat="1" ht="36" customHeight="1" x14ac:dyDescent="0.15">
      <c r="A37" s="240"/>
      <c r="B37" s="241"/>
      <c r="C37" s="241"/>
      <c r="D37" s="241"/>
      <c r="E37" s="241"/>
      <c r="F37" s="242"/>
      <c r="G37" s="243"/>
      <c r="H37" s="244"/>
      <c r="I37" s="232"/>
      <c r="J37" s="232"/>
      <c r="K37" s="232"/>
      <c r="L37" s="232"/>
      <c r="M37" s="232"/>
      <c r="N37" s="232"/>
      <c r="O37" s="232"/>
      <c r="P37" s="232"/>
      <c r="Q37" s="232"/>
      <c r="R37" s="232"/>
      <c r="S37" s="232"/>
      <c r="T37" s="232"/>
      <c r="U37" s="232"/>
      <c r="V37" s="234"/>
      <c r="W37" s="235"/>
      <c r="X37" s="235"/>
      <c r="Y37" s="236"/>
      <c r="Z37" s="233"/>
      <c r="AA37" s="233"/>
      <c r="AB37" s="233"/>
      <c r="AC37" s="233"/>
      <c r="AD37" s="233"/>
      <c r="AE37" s="233"/>
      <c r="AF37" s="246"/>
      <c r="AG37" s="246"/>
      <c r="AH37" s="246"/>
      <c r="AI37" s="233"/>
      <c r="AJ37" s="233"/>
      <c r="AK37" s="233"/>
      <c r="AL37" s="233"/>
      <c r="AM37" s="233"/>
      <c r="AN37" s="233"/>
      <c r="AO37" s="233"/>
      <c r="AP37" s="233"/>
      <c r="AQ37" s="239"/>
      <c r="AR37" s="239"/>
      <c r="AS37" s="239"/>
      <c r="AT37" s="239"/>
      <c r="AU37" s="239"/>
      <c r="AV37" s="239"/>
      <c r="AW37" s="239"/>
      <c r="AX37" s="239"/>
      <c r="AY37" s="239"/>
      <c r="AZ37" s="239"/>
      <c r="BA37" s="237"/>
      <c r="BB37" s="237"/>
      <c r="BC37" s="237"/>
      <c r="BD37" s="238"/>
      <c r="BE37" s="238"/>
      <c r="BF37" s="238"/>
      <c r="BG37" s="238"/>
      <c r="BH37" s="238"/>
      <c r="BI37" s="238"/>
      <c r="BJ37" s="245"/>
      <c r="BK37" s="245"/>
      <c r="BL37" s="245"/>
      <c r="BM37" s="295"/>
      <c r="BN37" s="295"/>
      <c r="BO37" s="295"/>
      <c r="BP37" s="295"/>
      <c r="BQ37" s="295"/>
      <c r="BR37" s="295"/>
      <c r="BS37" s="295"/>
      <c r="BT37" s="295"/>
      <c r="BU37" s="296"/>
    </row>
    <row r="38" spans="1:73" s="99" customFormat="1" ht="36" customHeight="1" x14ac:dyDescent="0.15">
      <c r="A38" s="240"/>
      <c r="B38" s="241"/>
      <c r="C38" s="241"/>
      <c r="D38" s="241"/>
      <c r="E38" s="241"/>
      <c r="F38" s="242"/>
      <c r="G38" s="243"/>
      <c r="H38" s="244"/>
      <c r="I38" s="232"/>
      <c r="J38" s="232"/>
      <c r="K38" s="232"/>
      <c r="L38" s="232"/>
      <c r="M38" s="232"/>
      <c r="N38" s="232"/>
      <c r="O38" s="232"/>
      <c r="P38" s="232"/>
      <c r="Q38" s="232"/>
      <c r="R38" s="232"/>
      <c r="S38" s="232"/>
      <c r="T38" s="232"/>
      <c r="U38" s="232"/>
      <c r="V38" s="234"/>
      <c r="W38" s="235"/>
      <c r="X38" s="235"/>
      <c r="Y38" s="236"/>
      <c r="Z38" s="233"/>
      <c r="AA38" s="233"/>
      <c r="AB38" s="233"/>
      <c r="AC38" s="233"/>
      <c r="AD38" s="233"/>
      <c r="AE38" s="233"/>
      <c r="AF38" s="246"/>
      <c r="AG38" s="246"/>
      <c r="AH38" s="246"/>
      <c r="AI38" s="233"/>
      <c r="AJ38" s="233"/>
      <c r="AK38" s="233"/>
      <c r="AL38" s="233"/>
      <c r="AM38" s="233"/>
      <c r="AN38" s="233"/>
      <c r="AO38" s="233"/>
      <c r="AP38" s="233"/>
      <c r="AQ38" s="239"/>
      <c r="AR38" s="239"/>
      <c r="AS38" s="239"/>
      <c r="AT38" s="239"/>
      <c r="AU38" s="239"/>
      <c r="AV38" s="239"/>
      <c r="AW38" s="239"/>
      <c r="AX38" s="239"/>
      <c r="AY38" s="239"/>
      <c r="AZ38" s="239"/>
      <c r="BA38" s="237"/>
      <c r="BB38" s="237"/>
      <c r="BC38" s="237"/>
      <c r="BD38" s="238"/>
      <c r="BE38" s="238"/>
      <c r="BF38" s="238"/>
      <c r="BG38" s="238"/>
      <c r="BH38" s="238"/>
      <c r="BI38" s="238"/>
      <c r="BJ38" s="245"/>
      <c r="BK38" s="245"/>
      <c r="BL38" s="245"/>
      <c r="BM38" s="295"/>
      <c r="BN38" s="295"/>
      <c r="BO38" s="295"/>
      <c r="BP38" s="295"/>
      <c r="BQ38" s="295"/>
      <c r="BR38" s="295"/>
      <c r="BS38" s="295"/>
      <c r="BT38" s="295"/>
      <c r="BU38" s="296"/>
    </row>
    <row r="39" spans="1:73" s="99" customFormat="1" ht="36" customHeight="1" x14ac:dyDescent="0.15">
      <c r="A39" s="240"/>
      <c r="B39" s="241"/>
      <c r="C39" s="241"/>
      <c r="D39" s="241"/>
      <c r="E39" s="241"/>
      <c r="F39" s="242"/>
      <c r="G39" s="243"/>
      <c r="H39" s="244"/>
      <c r="I39" s="232"/>
      <c r="J39" s="232"/>
      <c r="K39" s="232"/>
      <c r="L39" s="232"/>
      <c r="M39" s="232"/>
      <c r="N39" s="232"/>
      <c r="O39" s="232"/>
      <c r="P39" s="232"/>
      <c r="Q39" s="232"/>
      <c r="R39" s="232"/>
      <c r="S39" s="232"/>
      <c r="T39" s="232"/>
      <c r="U39" s="232"/>
      <c r="V39" s="234"/>
      <c r="W39" s="235"/>
      <c r="X39" s="235"/>
      <c r="Y39" s="236"/>
      <c r="Z39" s="233"/>
      <c r="AA39" s="233"/>
      <c r="AB39" s="233"/>
      <c r="AC39" s="233"/>
      <c r="AD39" s="233"/>
      <c r="AE39" s="233"/>
      <c r="AF39" s="246"/>
      <c r="AG39" s="246"/>
      <c r="AH39" s="246"/>
      <c r="AI39" s="233"/>
      <c r="AJ39" s="233"/>
      <c r="AK39" s="233"/>
      <c r="AL39" s="233"/>
      <c r="AM39" s="233"/>
      <c r="AN39" s="233"/>
      <c r="AO39" s="233"/>
      <c r="AP39" s="233"/>
      <c r="AQ39" s="239"/>
      <c r="AR39" s="239"/>
      <c r="AS39" s="239"/>
      <c r="AT39" s="239"/>
      <c r="AU39" s="239"/>
      <c r="AV39" s="239"/>
      <c r="AW39" s="239"/>
      <c r="AX39" s="239"/>
      <c r="AY39" s="239"/>
      <c r="AZ39" s="239"/>
      <c r="BA39" s="237"/>
      <c r="BB39" s="237"/>
      <c r="BC39" s="237"/>
      <c r="BD39" s="238"/>
      <c r="BE39" s="238"/>
      <c r="BF39" s="238"/>
      <c r="BG39" s="238"/>
      <c r="BH39" s="238"/>
      <c r="BI39" s="238"/>
      <c r="BJ39" s="245"/>
      <c r="BK39" s="245"/>
      <c r="BL39" s="245"/>
      <c r="BM39" s="295"/>
      <c r="BN39" s="295"/>
      <c r="BO39" s="295"/>
      <c r="BP39" s="295"/>
      <c r="BQ39" s="295"/>
      <c r="BR39" s="295"/>
      <c r="BS39" s="295"/>
      <c r="BT39" s="295"/>
      <c r="BU39" s="296"/>
    </row>
    <row r="40" spans="1:73" s="99" customFormat="1" ht="36" customHeight="1" x14ac:dyDescent="0.15">
      <c r="A40" s="240"/>
      <c r="B40" s="241"/>
      <c r="C40" s="241"/>
      <c r="D40" s="241"/>
      <c r="E40" s="241"/>
      <c r="F40" s="242"/>
      <c r="G40" s="243"/>
      <c r="H40" s="244"/>
      <c r="I40" s="232"/>
      <c r="J40" s="232"/>
      <c r="K40" s="232"/>
      <c r="L40" s="232"/>
      <c r="M40" s="232"/>
      <c r="N40" s="232"/>
      <c r="O40" s="232"/>
      <c r="P40" s="232"/>
      <c r="Q40" s="232"/>
      <c r="R40" s="232"/>
      <c r="S40" s="232"/>
      <c r="T40" s="232"/>
      <c r="U40" s="232"/>
      <c r="V40" s="234"/>
      <c r="W40" s="235"/>
      <c r="X40" s="235"/>
      <c r="Y40" s="236"/>
      <c r="Z40" s="233"/>
      <c r="AA40" s="233"/>
      <c r="AB40" s="233"/>
      <c r="AC40" s="233"/>
      <c r="AD40" s="233"/>
      <c r="AE40" s="233"/>
      <c r="AF40" s="246"/>
      <c r="AG40" s="246"/>
      <c r="AH40" s="246"/>
      <c r="AI40" s="233"/>
      <c r="AJ40" s="233"/>
      <c r="AK40" s="233"/>
      <c r="AL40" s="233"/>
      <c r="AM40" s="233"/>
      <c r="AN40" s="233"/>
      <c r="AO40" s="233"/>
      <c r="AP40" s="233"/>
      <c r="AQ40" s="239"/>
      <c r="AR40" s="239"/>
      <c r="AS40" s="239"/>
      <c r="AT40" s="239"/>
      <c r="AU40" s="239"/>
      <c r="AV40" s="239"/>
      <c r="AW40" s="239"/>
      <c r="AX40" s="239"/>
      <c r="AY40" s="239"/>
      <c r="AZ40" s="239"/>
      <c r="BA40" s="237"/>
      <c r="BB40" s="237"/>
      <c r="BC40" s="237"/>
      <c r="BD40" s="238"/>
      <c r="BE40" s="238"/>
      <c r="BF40" s="238"/>
      <c r="BG40" s="238"/>
      <c r="BH40" s="238"/>
      <c r="BI40" s="238"/>
      <c r="BJ40" s="245"/>
      <c r="BK40" s="245"/>
      <c r="BL40" s="245"/>
      <c r="BM40" s="295"/>
      <c r="BN40" s="295"/>
      <c r="BO40" s="295"/>
      <c r="BP40" s="295"/>
      <c r="BQ40" s="295"/>
      <c r="BR40" s="295"/>
      <c r="BS40" s="295"/>
      <c r="BT40" s="295"/>
      <c r="BU40" s="296"/>
    </row>
    <row r="41" spans="1:73" s="99" customFormat="1" ht="36" customHeight="1" x14ac:dyDescent="0.15">
      <c r="A41" s="240"/>
      <c r="B41" s="241"/>
      <c r="C41" s="241"/>
      <c r="D41" s="241"/>
      <c r="E41" s="241"/>
      <c r="F41" s="242"/>
      <c r="G41" s="243"/>
      <c r="H41" s="244"/>
      <c r="I41" s="232"/>
      <c r="J41" s="232"/>
      <c r="K41" s="232"/>
      <c r="L41" s="232"/>
      <c r="M41" s="232"/>
      <c r="N41" s="232"/>
      <c r="O41" s="232"/>
      <c r="P41" s="232"/>
      <c r="Q41" s="232"/>
      <c r="R41" s="232"/>
      <c r="S41" s="232"/>
      <c r="T41" s="232"/>
      <c r="U41" s="232"/>
      <c r="V41" s="234"/>
      <c r="W41" s="235"/>
      <c r="X41" s="235"/>
      <c r="Y41" s="236"/>
      <c r="Z41" s="233"/>
      <c r="AA41" s="233"/>
      <c r="AB41" s="233"/>
      <c r="AC41" s="233"/>
      <c r="AD41" s="233"/>
      <c r="AE41" s="233"/>
      <c r="AF41" s="246"/>
      <c r="AG41" s="246"/>
      <c r="AH41" s="246"/>
      <c r="AI41" s="233"/>
      <c r="AJ41" s="233"/>
      <c r="AK41" s="233"/>
      <c r="AL41" s="233"/>
      <c r="AM41" s="233"/>
      <c r="AN41" s="233"/>
      <c r="AO41" s="233"/>
      <c r="AP41" s="233"/>
      <c r="AQ41" s="239"/>
      <c r="AR41" s="239"/>
      <c r="AS41" s="239"/>
      <c r="AT41" s="239"/>
      <c r="AU41" s="239"/>
      <c r="AV41" s="239"/>
      <c r="AW41" s="239"/>
      <c r="AX41" s="239"/>
      <c r="AY41" s="239"/>
      <c r="AZ41" s="239"/>
      <c r="BA41" s="237"/>
      <c r="BB41" s="237"/>
      <c r="BC41" s="237"/>
      <c r="BD41" s="238"/>
      <c r="BE41" s="238"/>
      <c r="BF41" s="238"/>
      <c r="BG41" s="238"/>
      <c r="BH41" s="238"/>
      <c r="BI41" s="238"/>
      <c r="BJ41" s="245"/>
      <c r="BK41" s="245"/>
      <c r="BL41" s="245"/>
      <c r="BM41" s="295"/>
      <c r="BN41" s="295"/>
      <c r="BO41" s="295"/>
      <c r="BP41" s="295"/>
      <c r="BQ41" s="295"/>
      <c r="BR41" s="295"/>
      <c r="BS41" s="295"/>
      <c r="BT41" s="295"/>
      <c r="BU41" s="296"/>
    </row>
    <row r="42" spans="1:73" s="99" customFormat="1" ht="36" customHeight="1" x14ac:dyDescent="0.15">
      <c r="A42" s="240"/>
      <c r="B42" s="241"/>
      <c r="C42" s="241"/>
      <c r="D42" s="241"/>
      <c r="E42" s="241"/>
      <c r="F42" s="242"/>
      <c r="G42" s="243"/>
      <c r="H42" s="244"/>
      <c r="I42" s="232"/>
      <c r="J42" s="232"/>
      <c r="K42" s="232"/>
      <c r="L42" s="232"/>
      <c r="M42" s="232"/>
      <c r="N42" s="232"/>
      <c r="O42" s="232"/>
      <c r="P42" s="232"/>
      <c r="Q42" s="232"/>
      <c r="R42" s="232"/>
      <c r="S42" s="232"/>
      <c r="T42" s="232"/>
      <c r="U42" s="232"/>
      <c r="V42" s="234"/>
      <c r="W42" s="235"/>
      <c r="X42" s="235"/>
      <c r="Y42" s="236"/>
      <c r="Z42" s="233"/>
      <c r="AA42" s="233"/>
      <c r="AB42" s="233"/>
      <c r="AC42" s="233"/>
      <c r="AD42" s="233"/>
      <c r="AE42" s="233"/>
      <c r="AF42" s="246"/>
      <c r="AG42" s="246"/>
      <c r="AH42" s="246"/>
      <c r="AI42" s="233"/>
      <c r="AJ42" s="233"/>
      <c r="AK42" s="233"/>
      <c r="AL42" s="233"/>
      <c r="AM42" s="233"/>
      <c r="AN42" s="233"/>
      <c r="AO42" s="233"/>
      <c r="AP42" s="233"/>
      <c r="AQ42" s="239"/>
      <c r="AR42" s="239"/>
      <c r="AS42" s="239"/>
      <c r="AT42" s="239"/>
      <c r="AU42" s="239"/>
      <c r="AV42" s="239"/>
      <c r="AW42" s="239"/>
      <c r="AX42" s="239"/>
      <c r="AY42" s="239"/>
      <c r="AZ42" s="239"/>
      <c r="BA42" s="237"/>
      <c r="BB42" s="237"/>
      <c r="BC42" s="237"/>
      <c r="BD42" s="238"/>
      <c r="BE42" s="238"/>
      <c r="BF42" s="238"/>
      <c r="BG42" s="238"/>
      <c r="BH42" s="238"/>
      <c r="BI42" s="238"/>
      <c r="BJ42" s="245"/>
      <c r="BK42" s="245"/>
      <c r="BL42" s="245"/>
      <c r="BM42" s="295"/>
      <c r="BN42" s="295"/>
      <c r="BO42" s="295"/>
      <c r="BP42" s="295"/>
      <c r="BQ42" s="295"/>
      <c r="BR42" s="295"/>
      <c r="BS42" s="295"/>
      <c r="BT42" s="295"/>
      <c r="BU42" s="296"/>
    </row>
    <row r="43" spans="1:73" s="99" customFormat="1" ht="36" customHeight="1" x14ac:dyDescent="0.15">
      <c r="A43" s="240"/>
      <c r="B43" s="241"/>
      <c r="C43" s="241"/>
      <c r="D43" s="241"/>
      <c r="E43" s="241"/>
      <c r="F43" s="242"/>
      <c r="G43" s="243"/>
      <c r="H43" s="244"/>
      <c r="I43" s="232"/>
      <c r="J43" s="232"/>
      <c r="K43" s="232"/>
      <c r="L43" s="232"/>
      <c r="M43" s="232"/>
      <c r="N43" s="232"/>
      <c r="O43" s="232"/>
      <c r="P43" s="232"/>
      <c r="Q43" s="232"/>
      <c r="R43" s="232"/>
      <c r="S43" s="232"/>
      <c r="T43" s="232"/>
      <c r="U43" s="232"/>
      <c r="V43" s="234"/>
      <c r="W43" s="235"/>
      <c r="X43" s="235"/>
      <c r="Y43" s="236"/>
      <c r="Z43" s="233"/>
      <c r="AA43" s="233"/>
      <c r="AB43" s="233"/>
      <c r="AC43" s="233"/>
      <c r="AD43" s="233"/>
      <c r="AE43" s="233"/>
      <c r="AF43" s="246"/>
      <c r="AG43" s="246"/>
      <c r="AH43" s="246"/>
      <c r="AI43" s="233"/>
      <c r="AJ43" s="233"/>
      <c r="AK43" s="233"/>
      <c r="AL43" s="233"/>
      <c r="AM43" s="233"/>
      <c r="AN43" s="233"/>
      <c r="AO43" s="233"/>
      <c r="AP43" s="233"/>
      <c r="AQ43" s="239"/>
      <c r="AR43" s="239"/>
      <c r="AS43" s="239"/>
      <c r="AT43" s="239"/>
      <c r="AU43" s="239"/>
      <c r="AV43" s="239"/>
      <c r="AW43" s="239"/>
      <c r="AX43" s="239"/>
      <c r="AY43" s="239"/>
      <c r="AZ43" s="239"/>
      <c r="BA43" s="237"/>
      <c r="BB43" s="237"/>
      <c r="BC43" s="237"/>
      <c r="BD43" s="238"/>
      <c r="BE43" s="238"/>
      <c r="BF43" s="238"/>
      <c r="BG43" s="238"/>
      <c r="BH43" s="238"/>
      <c r="BI43" s="238"/>
      <c r="BJ43" s="245"/>
      <c r="BK43" s="245"/>
      <c r="BL43" s="245"/>
      <c r="BM43" s="295"/>
      <c r="BN43" s="295"/>
      <c r="BO43" s="295"/>
      <c r="BP43" s="295"/>
      <c r="BQ43" s="295"/>
      <c r="BR43" s="295"/>
      <c r="BS43" s="295"/>
      <c r="BT43" s="295"/>
      <c r="BU43" s="296"/>
    </row>
    <row r="44" spans="1:73" s="99" customFormat="1" ht="36" customHeight="1" x14ac:dyDescent="0.15">
      <c r="A44" s="240"/>
      <c r="B44" s="241"/>
      <c r="C44" s="241"/>
      <c r="D44" s="241"/>
      <c r="E44" s="241"/>
      <c r="F44" s="242"/>
      <c r="G44" s="243"/>
      <c r="H44" s="244"/>
      <c r="I44" s="232"/>
      <c r="J44" s="232"/>
      <c r="K44" s="232"/>
      <c r="L44" s="232"/>
      <c r="M44" s="232"/>
      <c r="N44" s="232"/>
      <c r="O44" s="232"/>
      <c r="P44" s="232"/>
      <c r="Q44" s="232"/>
      <c r="R44" s="232"/>
      <c r="S44" s="232"/>
      <c r="T44" s="232"/>
      <c r="U44" s="232"/>
      <c r="V44" s="234"/>
      <c r="W44" s="235"/>
      <c r="X44" s="235"/>
      <c r="Y44" s="236"/>
      <c r="Z44" s="233"/>
      <c r="AA44" s="233"/>
      <c r="AB44" s="233"/>
      <c r="AC44" s="233"/>
      <c r="AD44" s="233"/>
      <c r="AE44" s="233"/>
      <c r="AF44" s="246"/>
      <c r="AG44" s="246"/>
      <c r="AH44" s="246"/>
      <c r="AI44" s="233"/>
      <c r="AJ44" s="233"/>
      <c r="AK44" s="233"/>
      <c r="AL44" s="233"/>
      <c r="AM44" s="233"/>
      <c r="AN44" s="233"/>
      <c r="AO44" s="233"/>
      <c r="AP44" s="233"/>
      <c r="AQ44" s="239"/>
      <c r="AR44" s="239"/>
      <c r="AS44" s="239"/>
      <c r="AT44" s="239"/>
      <c r="AU44" s="239"/>
      <c r="AV44" s="239"/>
      <c r="AW44" s="239"/>
      <c r="AX44" s="239"/>
      <c r="AY44" s="239"/>
      <c r="AZ44" s="239"/>
      <c r="BA44" s="237"/>
      <c r="BB44" s="237"/>
      <c r="BC44" s="237"/>
      <c r="BD44" s="238"/>
      <c r="BE44" s="238"/>
      <c r="BF44" s="238"/>
      <c r="BG44" s="238"/>
      <c r="BH44" s="238"/>
      <c r="BI44" s="238"/>
      <c r="BJ44" s="245"/>
      <c r="BK44" s="245"/>
      <c r="BL44" s="245"/>
      <c r="BM44" s="295"/>
      <c r="BN44" s="295"/>
      <c r="BO44" s="295"/>
      <c r="BP44" s="295"/>
      <c r="BQ44" s="295"/>
      <c r="BR44" s="295"/>
      <c r="BS44" s="295"/>
      <c r="BT44" s="295"/>
      <c r="BU44" s="296"/>
    </row>
    <row r="45" spans="1:73" s="99" customFormat="1" ht="36" customHeight="1" x14ac:dyDescent="0.15">
      <c r="A45" s="240"/>
      <c r="B45" s="241"/>
      <c r="C45" s="241"/>
      <c r="D45" s="241"/>
      <c r="E45" s="241"/>
      <c r="F45" s="242"/>
      <c r="G45" s="243"/>
      <c r="H45" s="244"/>
      <c r="I45" s="241"/>
      <c r="J45" s="241"/>
      <c r="K45" s="241"/>
      <c r="L45" s="241"/>
      <c r="M45" s="241"/>
      <c r="N45" s="241"/>
      <c r="O45" s="241"/>
      <c r="P45" s="241"/>
      <c r="Q45" s="241"/>
      <c r="R45" s="241"/>
      <c r="S45" s="241"/>
      <c r="T45" s="241"/>
      <c r="U45" s="241"/>
      <c r="V45" s="234"/>
      <c r="W45" s="235"/>
      <c r="X45" s="235"/>
      <c r="Y45" s="236"/>
      <c r="Z45" s="233"/>
      <c r="AA45" s="233"/>
      <c r="AB45" s="233"/>
      <c r="AC45" s="233"/>
      <c r="AD45" s="233"/>
      <c r="AE45" s="233"/>
      <c r="AF45" s="246"/>
      <c r="AG45" s="246"/>
      <c r="AH45" s="246"/>
      <c r="AI45" s="233"/>
      <c r="AJ45" s="233"/>
      <c r="AK45" s="233"/>
      <c r="AL45" s="233"/>
      <c r="AM45" s="233"/>
      <c r="AN45" s="233"/>
      <c r="AO45" s="233"/>
      <c r="AP45" s="233"/>
      <c r="AQ45" s="239"/>
      <c r="AR45" s="239"/>
      <c r="AS45" s="239"/>
      <c r="AT45" s="239"/>
      <c r="AU45" s="239"/>
      <c r="AV45" s="239"/>
      <c r="AW45" s="239"/>
      <c r="AX45" s="239"/>
      <c r="AY45" s="239"/>
      <c r="AZ45" s="239"/>
      <c r="BA45" s="237"/>
      <c r="BB45" s="237"/>
      <c r="BC45" s="237"/>
      <c r="BD45" s="238"/>
      <c r="BE45" s="238"/>
      <c r="BF45" s="238"/>
      <c r="BG45" s="238"/>
      <c r="BH45" s="238"/>
      <c r="BI45" s="238"/>
      <c r="BJ45" s="245"/>
      <c r="BK45" s="245"/>
      <c r="BL45" s="245"/>
      <c r="BM45" s="295"/>
      <c r="BN45" s="295"/>
      <c r="BO45" s="295"/>
      <c r="BP45" s="295"/>
      <c r="BQ45" s="295"/>
      <c r="BR45" s="295"/>
      <c r="BS45" s="295"/>
      <c r="BT45" s="295"/>
      <c r="BU45" s="296"/>
    </row>
    <row r="46" spans="1:73" s="99" customFormat="1" ht="20.25" customHeight="1" x14ac:dyDescent="0.15">
      <c r="A46" s="352" t="s">
        <v>3</v>
      </c>
      <c r="B46" s="353"/>
      <c r="C46" s="353"/>
      <c r="D46" s="353"/>
      <c r="E46" s="353"/>
      <c r="F46" s="353"/>
      <c r="G46" s="353"/>
      <c r="H46" s="353"/>
      <c r="I46" s="353"/>
      <c r="J46" s="353"/>
      <c r="K46" s="353"/>
      <c r="L46" s="353"/>
      <c r="M46" s="353"/>
      <c r="N46" s="353"/>
      <c r="O46" s="353"/>
      <c r="P46" s="353"/>
      <c r="Q46" s="353"/>
      <c r="R46" s="353"/>
      <c r="S46" s="353"/>
      <c r="T46" s="353"/>
      <c r="U46" s="353"/>
      <c r="V46" s="353"/>
      <c r="W46" s="353"/>
      <c r="X46" s="353"/>
      <c r="Y46" s="353"/>
      <c r="Z46" s="353"/>
      <c r="AA46" s="353"/>
      <c r="AB46" s="353"/>
      <c r="AC46" s="353"/>
      <c r="AD46" s="353"/>
      <c r="AE46" s="353"/>
      <c r="AF46" s="349">
        <f>SUM(AF26:AH45)</f>
        <v>36</v>
      </c>
      <c r="AG46" s="350"/>
      <c r="AH46" s="351"/>
      <c r="AI46" s="1"/>
      <c r="AJ46" s="1"/>
      <c r="AK46" s="1"/>
      <c r="AL46" s="1"/>
      <c r="AM46" s="1"/>
      <c r="AN46" s="1"/>
      <c r="AO46" s="1"/>
      <c r="AP46" s="1"/>
      <c r="AQ46" s="1"/>
      <c r="AR46" s="1"/>
      <c r="AS46" s="1"/>
      <c r="AT46" s="1"/>
      <c r="AU46" s="1"/>
      <c r="AV46" s="1"/>
      <c r="AW46" s="1"/>
      <c r="AX46" s="1"/>
      <c r="AY46" s="1"/>
      <c r="AZ46" s="1"/>
      <c r="BA46" s="1"/>
      <c r="BB46" s="1"/>
      <c r="BC46" s="1"/>
      <c r="BD46" s="1"/>
      <c r="BE46" s="1"/>
      <c r="BF46" s="1"/>
      <c r="BG46" s="52"/>
      <c r="BH46" s="26"/>
      <c r="BI46" s="26"/>
      <c r="BJ46" s="26"/>
      <c r="BK46" s="26"/>
      <c r="BL46" s="26"/>
      <c r="BM46" s="26"/>
      <c r="BN46" s="26"/>
      <c r="BO46" s="26"/>
      <c r="BP46" s="26"/>
      <c r="BQ46" s="26"/>
      <c r="BR46" s="26"/>
      <c r="BS46" s="26"/>
      <c r="BT46" s="26"/>
      <c r="BU46" s="67"/>
    </row>
    <row r="47" spans="1:73" ht="25.5" customHeight="1" x14ac:dyDescent="0.15">
      <c r="A47" s="17"/>
      <c r="B47" s="18"/>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26"/>
      <c r="BH47" s="26"/>
      <c r="BI47" s="26"/>
      <c r="BJ47" s="26"/>
      <c r="BK47" s="26"/>
      <c r="BL47" s="26"/>
      <c r="BM47" s="26"/>
      <c r="BN47" s="26"/>
      <c r="BO47" s="26"/>
      <c r="BP47" s="26"/>
      <c r="BQ47" s="26"/>
      <c r="BR47" s="26"/>
      <c r="BS47" s="26"/>
      <c r="BT47" s="26"/>
      <c r="BU47" s="67"/>
    </row>
    <row r="48" spans="1:73" ht="23.25" customHeight="1" x14ac:dyDescent="0.15">
      <c r="A48" s="289" t="s">
        <v>24</v>
      </c>
      <c r="B48" s="290"/>
      <c r="C48" s="290"/>
      <c r="D48" s="290"/>
      <c r="E48" s="290"/>
      <c r="F48" s="290"/>
      <c r="G48" s="290"/>
      <c r="H48" s="290"/>
      <c r="I48" s="290"/>
      <c r="J48" s="290"/>
      <c r="K48" s="290"/>
      <c r="L48" s="290"/>
      <c r="M48" s="290"/>
      <c r="N48" s="290"/>
      <c r="O48" s="290"/>
      <c r="P48" s="290"/>
      <c r="Q48" s="290"/>
      <c r="R48" s="290"/>
      <c r="S48" s="290"/>
      <c r="T48" s="290"/>
      <c r="U48" s="290"/>
      <c r="V48" s="290"/>
      <c r="W48" s="290"/>
      <c r="X48" s="290"/>
      <c r="Y48" s="290"/>
      <c r="Z48" s="290"/>
      <c r="AA48" s="290"/>
      <c r="AB48" s="290"/>
      <c r="AC48" s="290"/>
      <c r="AD48" s="290"/>
      <c r="AE48" s="290"/>
      <c r="AF48" s="290"/>
      <c r="AG48" s="290"/>
      <c r="AH48" s="290"/>
      <c r="AI48" s="290"/>
      <c r="AJ48" s="290"/>
      <c r="AK48" s="290"/>
      <c r="AL48" s="290"/>
      <c r="AM48" s="290"/>
      <c r="AN48" s="290"/>
      <c r="AO48" s="290"/>
      <c r="AP48" s="290"/>
      <c r="AQ48" s="290"/>
      <c r="AR48" s="290"/>
      <c r="AS48" s="290"/>
      <c r="AT48" s="290"/>
      <c r="AU48" s="290"/>
      <c r="AV48" s="290"/>
      <c r="AW48" s="290"/>
      <c r="AX48" s="290"/>
      <c r="AY48" s="290"/>
      <c r="AZ48" s="290"/>
      <c r="BA48" s="290"/>
      <c r="BB48" s="290"/>
      <c r="BC48" s="290"/>
      <c r="BD48" s="290"/>
      <c r="BE48" s="290"/>
      <c r="BF48" s="290"/>
      <c r="BG48" s="290"/>
      <c r="BH48" s="290"/>
      <c r="BI48" s="290"/>
      <c r="BJ48" s="290"/>
      <c r="BK48" s="290"/>
      <c r="BL48" s="290"/>
      <c r="BM48" s="290"/>
      <c r="BN48" s="290"/>
      <c r="BO48" s="290"/>
      <c r="BP48" s="290"/>
      <c r="BQ48" s="290"/>
      <c r="BR48" s="290"/>
      <c r="BS48" s="290"/>
      <c r="BT48" s="290"/>
      <c r="BU48" s="291"/>
    </row>
    <row r="49" spans="1:73" ht="21" customHeight="1" x14ac:dyDescent="0.15">
      <c r="A49" s="297" t="s">
        <v>257</v>
      </c>
      <c r="B49" s="298"/>
      <c r="C49" s="298"/>
      <c r="D49" s="298"/>
      <c r="E49" s="298"/>
      <c r="F49" s="298"/>
      <c r="G49" s="298"/>
      <c r="H49" s="298"/>
      <c r="I49" s="298"/>
      <c r="J49" s="298"/>
      <c r="K49" s="298"/>
      <c r="L49" s="298"/>
      <c r="M49" s="298"/>
      <c r="N49" s="298"/>
      <c r="O49" s="298"/>
      <c r="P49" s="298"/>
      <c r="Q49" s="298"/>
      <c r="R49" s="298"/>
      <c r="S49" s="298"/>
      <c r="T49" s="298"/>
      <c r="U49" s="298"/>
      <c r="V49" s="298"/>
      <c r="W49" s="298"/>
      <c r="X49" s="298"/>
      <c r="Y49" s="298"/>
      <c r="Z49" s="298"/>
      <c r="AA49" s="298"/>
      <c r="AB49" s="298"/>
      <c r="AC49" s="298"/>
      <c r="AD49" s="298"/>
      <c r="AE49" s="298"/>
      <c r="AF49" s="298"/>
      <c r="AG49" s="298"/>
      <c r="AH49" s="298"/>
      <c r="AI49" s="298"/>
      <c r="AJ49" s="298"/>
      <c r="AK49" s="298"/>
      <c r="AL49" s="298"/>
      <c r="AM49" s="298"/>
      <c r="AN49" s="298"/>
      <c r="AO49" s="298"/>
      <c r="AP49" s="298"/>
      <c r="AQ49" s="298"/>
      <c r="AR49" s="298"/>
      <c r="AS49" s="298"/>
      <c r="AT49" s="298"/>
      <c r="AU49" s="298"/>
      <c r="AV49" s="298"/>
      <c r="AW49" s="298"/>
      <c r="AX49" s="298"/>
      <c r="AY49" s="298"/>
      <c r="AZ49" s="298"/>
      <c r="BA49" s="298"/>
      <c r="BB49" s="298"/>
      <c r="BC49" s="298"/>
      <c r="BD49" s="298"/>
      <c r="BE49" s="298"/>
      <c r="BF49" s="298"/>
      <c r="BG49" s="298"/>
      <c r="BH49" s="298"/>
      <c r="BI49" s="298"/>
      <c r="BJ49" s="298"/>
      <c r="BK49" s="298"/>
      <c r="BL49" s="298"/>
      <c r="BM49" s="298"/>
      <c r="BN49" s="298"/>
      <c r="BO49" s="298"/>
      <c r="BP49" s="298"/>
      <c r="BQ49" s="298"/>
      <c r="BR49" s="298"/>
      <c r="BS49" s="298"/>
      <c r="BT49" s="298"/>
      <c r="BU49" s="299"/>
    </row>
    <row r="50" spans="1:73" ht="35.25" customHeight="1" x14ac:dyDescent="0.15">
      <c r="A50" s="262" t="s">
        <v>121</v>
      </c>
      <c r="B50" s="263"/>
      <c r="C50" s="263"/>
      <c r="D50" s="263"/>
      <c r="E50" s="263"/>
      <c r="F50" s="263"/>
      <c r="G50" s="263"/>
      <c r="H50" s="263"/>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26"/>
      <c r="BH50" s="26"/>
      <c r="BI50" s="26"/>
      <c r="BJ50" s="26"/>
      <c r="BK50" s="26"/>
      <c r="BL50" s="26"/>
      <c r="BM50" s="26"/>
      <c r="BN50" s="26"/>
      <c r="BO50" s="26"/>
      <c r="BP50" s="26"/>
      <c r="BQ50" s="26"/>
      <c r="BR50" s="26"/>
      <c r="BS50" s="26"/>
      <c r="BT50" s="26"/>
      <c r="BU50" s="67"/>
    </row>
    <row r="51" spans="1:73" ht="23.25" customHeight="1" x14ac:dyDescent="0.15">
      <c r="A51" s="16" t="s">
        <v>0</v>
      </c>
      <c r="B51" s="9"/>
      <c r="C51" s="9"/>
      <c r="D51" s="9"/>
      <c r="E51" s="9"/>
      <c r="F51" s="9"/>
      <c r="G51" s="9" t="s">
        <v>2</v>
      </c>
      <c r="H51" s="9"/>
      <c r="I51" s="1"/>
      <c r="J51" s="9"/>
      <c r="K51" s="1"/>
      <c r="L51" s="1"/>
      <c r="M51" s="1"/>
      <c r="N51" s="9" t="s">
        <v>170</v>
      </c>
      <c r="O51" s="9"/>
      <c r="P51" s="9"/>
      <c r="Q51" s="9"/>
      <c r="R51" s="9"/>
      <c r="S51" s="1"/>
      <c r="T51" s="19" t="s">
        <v>171</v>
      </c>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26"/>
      <c r="BH51" s="26"/>
      <c r="BI51" s="26"/>
      <c r="BJ51" s="26"/>
      <c r="BK51" s="26"/>
      <c r="BL51" s="26"/>
      <c r="BM51" s="26"/>
      <c r="BN51" s="26"/>
      <c r="BO51" s="26"/>
      <c r="BP51" s="26"/>
      <c r="BQ51" s="26"/>
      <c r="BR51" s="26"/>
      <c r="BS51" s="26"/>
      <c r="BT51" s="26"/>
      <c r="BU51" s="67"/>
    </row>
    <row r="52" spans="1:73" ht="23.25" customHeight="1" x14ac:dyDescent="0.15">
      <c r="A52" s="266" t="str">
        <f>IF(O17="","",O17)</f>
        <v/>
      </c>
      <c r="B52" s="251"/>
      <c r="C52" s="251"/>
      <c r="D52" s="251"/>
      <c r="E52" s="252"/>
      <c r="F52" s="1"/>
      <c r="G52" s="250" t="str">
        <f>IF(V17="","",V17)</f>
        <v/>
      </c>
      <c r="H52" s="251"/>
      <c r="I52" s="251"/>
      <c r="J52" s="251"/>
      <c r="K52" s="251"/>
      <c r="L52" s="252"/>
      <c r="M52" s="1"/>
      <c r="N52" s="256"/>
      <c r="O52" s="257"/>
      <c r="P52" s="257"/>
      <c r="Q52" s="257"/>
      <c r="R52" s="258"/>
      <c r="S52" s="1"/>
      <c r="T52" s="75"/>
      <c r="U52" s="1"/>
      <c r="V52" s="9"/>
      <c r="W52" s="9"/>
      <c r="X52" s="9"/>
      <c r="Y52" s="9"/>
      <c r="Z52" s="9"/>
      <c r="AA52" s="9"/>
      <c r="AB52" s="9"/>
      <c r="AC52" s="9"/>
      <c r="AD52" s="9"/>
      <c r="AE52" s="9"/>
      <c r="AF52" s="9"/>
      <c r="AG52" s="9"/>
      <c r="AH52" s="9"/>
      <c r="AI52" s="9"/>
      <c r="AJ52" s="9"/>
      <c r="AK52" s="9"/>
      <c r="AL52" s="9"/>
      <c r="AM52" s="44"/>
      <c r="AN52" s="44"/>
      <c r="AO52" s="44"/>
      <c r="AP52" s="44"/>
      <c r="AQ52" s="44"/>
      <c r="AR52" s="44"/>
      <c r="AS52" s="44"/>
      <c r="AT52" s="1"/>
      <c r="AU52" s="1"/>
      <c r="AV52" s="1"/>
      <c r="AW52" s="1"/>
      <c r="AX52" s="1"/>
      <c r="AY52" s="1"/>
      <c r="AZ52" s="1"/>
      <c r="BA52" s="1"/>
      <c r="BB52" s="1"/>
      <c r="BC52" s="1"/>
      <c r="BD52" s="1"/>
      <c r="BE52" s="1"/>
      <c r="BF52" s="1"/>
      <c r="BG52" s="26"/>
      <c r="BH52" s="26"/>
      <c r="BI52" s="26"/>
      <c r="BJ52" s="26"/>
      <c r="BK52" s="26"/>
      <c r="BL52" s="26"/>
      <c r="BM52" s="26"/>
      <c r="BN52" s="26"/>
      <c r="BO52" s="26"/>
      <c r="BP52" s="26"/>
      <c r="BQ52" s="26"/>
      <c r="BR52" s="26"/>
      <c r="BS52" s="26"/>
      <c r="BT52" s="26"/>
      <c r="BU52" s="67"/>
    </row>
    <row r="53" spans="1:73" ht="27" customHeight="1" x14ac:dyDescent="0.15">
      <c r="A53" s="12"/>
      <c r="B53" s="1"/>
      <c r="C53" s="1"/>
      <c r="D53" s="1"/>
      <c r="E53" s="1"/>
      <c r="F53" s="1"/>
      <c r="G53" s="1"/>
      <c r="H53" s="1"/>
      <c r="I53" s="1"/>
      <c r="J53" s="1"/>
      <c r="K53" s="1"/>
      <c r="L53" s="1"/>
      <c r="M53" s="1"/>
      <c r="N53" s="1"/>
      <c r="O53" s="1"/>
      <c r="P53" s="1"/>
      <c r="Q53" s="1"/>
      <c r="R53" s="1"/>
      <c r="S53" s="1"/>
      <c r="T53" s="1"/>
      <c r="U53" s="19"/>
      <c r="V53" s="19"/>
      <c r="W53" s="19"/>
      <c r="X53" s="19"/>
      <c r="Y53" s="19"/>
      <c r="Z53" s="19"/>
      <c r="AA53" s="19"/>
      <c r="AB53" s="19"/>
      <c r="AC53" s="19"/>
      <c r="AD53" s="19"/>
      <c r="AE53" s="19"/>
      <c r="AF53" s="19"/>
      <c r="AG53" s="1"/>
      <c r="AH53" s="43"/>
      <c r="AI53" s="1"/>
      <c r="AJ53" s="44"/>
      <c r="AK53" s="44"/>
      <c r="AL53" s="44"/>
      <c r="AM53" s="44"/>
      <c r="AN53" s="44"/>
      <c r="AO53" s="44"/>
      <c r="AP53" s="44"/>
      <c r="AQ53" s="44"/>
      <c r="AR53" s="44"/>
      <c r="AS53" s="44"/>
      <c r="AT53" s="1"/>
      <c r="AU53" s="1"/>
      <c r="AV53" s="1"/>
      <c r="AW53" s="1"/>
      <c r="AX53" s="1"/>
      <c r="AY53" s="1"/>
      <c r="AZ53" s="1"/>
      <c r="BA53" s="1"/>
      <c r="BB53" s="1"/>
      <c r="BC53" s="1"/>
      <c r="BD53" s="1"/>
      <c r="BE53" s="1"/>
      <c r="BF53" s="1"/>
      <c r="BG53" s="26"/>
      <c r="BH53" s="26"/>
      <c r="BI53" s="26"/>
      <c r="BJ53" s="26"/>
      <c r="BK53" s="26"/>
      <c r="BL53" s="26"/>
      <c r="BM53" s="26"/>
      <c r="BN53" s="26"/>
      <c r="BO53" s="26"/>
      <c r="BP53" s="26"/>
      <c r="BQ53" s="26"/>
      <c r="BR53" s="26"/>
      <c r="BS53" s="26"/>
      <c r="BT53" s="26"/>
      <c r="BU53" s="67"/>
    </row>
    <row r="54" spans="1:73" ht="23.25" customHeight="1" x14ac:dyDescent="0.15">
      <c r="A54" s="267" t="s">
        <v>256</v>
      </c>
      <c r="B54" s="268"/>
      <c r="C54" s="268"/>
      <c r="D54" s="268"/>
      <c r="E54" s="268"/>
      <c r="F54" s="268"/>
      <c r="G54" s="268"/>
      <c r="H54" s="268"/>
      <c r="I54" s="268"/>
      <c r="J54" s="268"/>
      <c r="K54" s="268"/>
      <c r="L54" s="268"/>
      <c r="M54" s="268"/>
      <c r="N54" s="268"/>
      <c r="O54" s="268"/>
      <c r="P54" s="268"/>
      <c r="Q54" s="268"/>
      <c r="R54" s="268"/>
      <c r="S54" s="268"/>
      <c r="T54" s="268"/>
      <c r="U54" s="268"/>
      <c r="V54" s="268"/>
      <c r="W54" s="268"/>
      <c r="X54" s="268"/>
      <c r="Y54" s="268"/>
      <c r="Z54" s="268"/>
      <c r="AA54" s="268"/>
      <c r="AB54" s="268"/>
      <c r="AC54" s="268"/>
      <c r="AD54" s="268"/>
      <c r="AE54" s="268"/>
      <c r="AF54" s="268"/>
      <c r="AG54" s="268"/>
      <c r="AH54" s="268"/>
      <c r="AI54" s="268"/>
      <c r="AJ54" s="268"/>
      <c r="AK54" s="268"/>
      <c r="AL54" s="268"/>
      <c r="AM54" s="268"/>
      <c r="AN54" s="268"/>
      <c r="AO54" s="268"/>
      <c r="AP54" s="268"/>
      <c r="AQ54" s="268"/>
      <c r="AR54" s="268"/>
      <c r="AS54" s="268"/>
      <c r="AT54" s="268"/>
      <c r="AU54" s="268"/>
      <c r="AV54" s="268"/>
      <c r="AW54" s="268"/>
      <c r="AX54" s="268"/>
      <c r="AY54" s="268"/>
      <c r="AZ54" s="268"/>
      <c r="BA54" s="268"/>
      <c r="BB54" s="268"/>
      <c r="BC54" s="268"/>
      <c r="BD54" s="268"/>
      <c r="BE54" s="268"/>
      <c r="BF54" s="268"/>
      <c r="BG54" s="268"/>
      <c r="BH54" s="268"/>
      <c r="BI54" s="268"/>
      <c r="BJ54" s="268"/>
      <c r="BK54" s="268"/>
      <c r="BL54" s="268"/>
      <c r="BM54" s="268"/>
      <c r="BN54" s="268"/>
      <c r="BO54" s="268"/>
      <c r="BP54" s="268"/>
      <c r="BQ54" s="268"/>
      <c r="BR54" s="268"/>
      <c r="BS54" s="268"/>
      <c r="BT54" s="268"/>
      <c r="BU54" s="269"/>
    </row>
    <row r="55" spans="1:73" ht="35.25" customHeight="1" x14ac:dyDescent="0.15">
      <c r="A55" s="262" t="s">
        <v>211</v>
      </c>
      <c r="B55" s="263"/>
      <c r="C55" s="263"/>
      <c r="D55" s="263"/>
      <c r="E55" s="263"/>
      <c r="F55" s="263"/>
      <c r="G55" s="263"/>
      <c r="H55" s="263"/>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9"/>
      <c r="AN55" s="19"/>
      <c r="AO55" s="19"/>
      <c r="AP55" s="19"/>
      <c r="AQ55" s="19"/>
      <c r="AR55" s="1"/>
      <c r="AS55" s="1"/>
      <c r="AT55" s="1"/>
      <c r="AU55" s="1"/>
      <c r="AV55" s="1"/>
      <c r="AW55" s="1"/>
      <c r="AX55" s="1"/>
      <c r="AY55" s="50"/>
      <c r="AZ55" s="50"/>
      <c r="BA55" s="1"/>
      <c r="BB55" s="1"/>
      <c r="BC55" s="1"/>
      <c r="BD55" s="1"/>
      <c r="BE55" s="1"/>
      <c r="BF55" s="1"/>
      <c r="BG55" s="26"/>
      <c r="BH55" s="26"/>
      <c r="BI55" s="26"/>
      <c r="BJ55" s="26"/>
      <c r="BK55" s="26"/>
      <c r="BL55" s="26"/>
      <c r="BM55" s="26"/>
      <c r="BN55" s="26"/>
      <c r="BO55" s="26"/>
      <c r="BP55" s="26"/>
      <c r="BQ55" s="26"/>
      <c r="BR55" s="26"/>
      <c r="BS55" s="26"/>
      <c r="BT55" s="26"/>
      <c r="BU55" s="67"/>
    </row>
    <row r="56" spans="1:73" ht="23.25" customHeight="1" x14ac:dyDescent="0.15">
      <c r="A56" s="16" t="s">
        <v>0</v>
      </c>
      <c r="B56" s="9"/>
      <c r="C56" s="9"/>
      <c r="D56" s="9"/>
      <c r="E56" s="9"/>
      <c r="F56" s="9"/>
      <c r="G56" s="9" t="s">
        <v>2</v>
      </c>
      <c r="H56" s="9"/>
      <c r="I56" s="9"/>
      <c r="J56" s="9"/>
      <c r="K56" s="1"/>
      <c r="L56" s="1"/>
      <c r="M56" s="1"/>
      <c r="N56" s="9" t="s">
        <v>172</v>
      </c>
      <c r="O56" s="9"/>
      <c r="P56" s="9"/>
      <c r="Q56" s="9"/>
      <c r="R56" s="9"/>
      <c r="S56" s="9"/>
      <c r="T56" s="4" t="s">
        <v>173</v>
      </c>
      <c r="U56" s="9"/>
      <c r="V56" s="9"/>
      <c r="W56" s="9"/>
      <c r="X56" s="9"/>
      <c r="Y56" s="9"/>
      <c r="Z56" s="9"/>
      <c r="AA56" s="9"/>
      <c r="AB56" s="1"/>
      <c r="AC56" s="1"/>
      <c r="AD56" s="9" t="s">
        <v>174</v>
      </c>
      <c r="AE56" s="9"/>
      <c r="AF56" s="9"/>
      <c r="AG56" s="9"/>
      <c r="AH56" s="9"/>
      <c r="AI56" s="1"/>
      <c r="AJ56" s="19" t="s">
        <v>171</v>
      </c>
      <c r="AK56" s="1"/>
      <c r="AL56" s="1"/>
      <c r="AM56" s="19"/>
      <c r="AN56" s="19"/>
      <c r="AO56" s="19"/>
      <c r="AP56" s="19"/>
      <c r="AQ56" s="19"/>
      <c r="AR56" s="1"/>
      <c r="AS56" s="1"/>
      <c r="AT56" s="1"/>
      <c r="AU56" s="1"/>
      <c r="AV56" s="1"/>
      <c r="AW56" s="1"/>
      <c r="AX56" s="1"/>
      <c r="AY56" s="50"/>
      <c r="AZ56" s="50"/>
      <c r="BA56" s="50"/>
      <c r="BB56" s="50"/>
      <c r="BC56" s="50"/>
      <c r="BD56" s="50"/>
      <c r="BE56" s="1"/>
      <c r="BF56" s="1"/>
      <c r="BG56" s="26"/>
      <c r="BH56" s="26"/>
      <c r="BI56" s="26"/>
      <c r="BJ56" s="26"/>
      <c r="BK56" s="26"/>
      <c r="BL56" s="26"/>
      <c r="BM56" s="26"/>
      <c r="BN56" s="26"/>
      <c r="BO56" s="26"/>
      <c r="BP56" s="26"/>
      <c r="BQ56" s="26"/>
      <c r="BR56" s="26"/>
      <c r="BS56" s="26"/>
      <c r="BT56" s="26"/>
      <c r="BU56" s="67"/>
    </row>
    <row r="57" spans="1:73" ht="23.25" customHeight="1" x14ac:dyDescent="0.15">
      <c r="A57" s="264" t="s">
        <v>279</v>
      </c>
      <c r="B57" s="265"/>
      <c r="C57" s="265"/>
      <c r="D57" s="265"/>
      <c r="E57" s="265"/>
      <c r="F57" s="1"/>
      <c r="G57" s="253" t="s">
        <v>280</v>
      </c>
      <c r="H57" s="254"/>
      <c r="I57" s="254"/>
      <c r="J57" s="254"/>
      <c r="K57" s="254"/>
      <c r="L57" s="255"/>
      <c r="M57" s="1"/>
      <c r="N57" s="259" t="s">
        <v>281</v>
      </c>
      <c r="O57" s="260"/>
      <c r="P57" s="260"/>
      <c r="Q57" s="260"/>
      <c r="R57" s="261"/>
      <c r="S57" s="1"/>
      <c r="T57" s="282" t="s">
        <v>282</v>
      </c>
      <c r="U57" s="283"/>
      <c r="V57" s="283"/>
      <c r="W57" s="283"/>
      <c r="X57" s="283"/>
      <c r="Y57" s="283"/>
      <c r="Z57" s="283"/>
      <c r="AA57" s="283"/>
      <c r="AB57" s="284"/>
      <c r="AC57" s="1"/>
      <c r="AD57" s="285"/>
      <c r="AE57" s="286"/>
      <c r="AF57" s="286"/>
      <c r="AG57" s="286"/>
      <c r="AH57" s="287"/>
      <c r="AI57" s="1"/>
      <c r="AJ57" s="74"/>
      <c r="AK57" s="1"/>
      <c r="AL57" s="9"/>
      <c r="AM57" s="9"/>
      <c r="AN57" s="9"/>
      <c r="AO57" s="9"/>
      <c r="AP57" s="9"/>
      <c r="AQ57" s="9"/>
      <c r="AR57" s="9"/>
      <c r="AS57" s="9"/>
      <c r="AT57" s="9"/>
      <c r="AU57" s="9"/>
      <c r="AV57" s="9"/>
      <c r="AW57" s="9"/>
      <c r="AX57" s="9"/>
      <c r="AY57" s="9"/>
      <c r="AZ57" s="9"/>
      <c r="BA57" s="9"/>
      <c r="BB57" s="9"/>
      <c r="BC57" s="76"/>
      <c r="BD57" s="76"/>
      <c r="BE57" s="76"/>
      <c r="BF57" s="1"/>
      <c r="BG57" s="26"/>
      <c r="BH57" s="26"/>
      <c r="BI57" s="26"/>
      <c r="BJ57" s="26"/>
      <c r="BK57" s="26"/>
      <c r="BL57" s="26"/>
      <c r="BM57" s="26"/>
      <c r="BN57" s="26"/>
      <c r="BO57" s="26"/>
      <c r="BP57" s="26"/>
      <c r="BQ57" s="26"/>
      <c r="BR57" s="26"/>
      <c r="BS57" s="26"/>
      <c r="BT57" s="26"/>
      <c r="BU57" s="67"/>
    </row>
    <row r="58" spans="1:73" ht="23.25" customHeight="1" x14ac:dyDescent="0.15">
      <c r="A58" s="179"/>
      <c r="B58" s="174"/>
      <c r="C58" s="174"/>
      <c r="D58" s="174"/>
      <c r="E58" s="174"/>
      <c r="F58" s="1"/>
      <c r="G58" s="174"/>
      <c r="H58" s="174"/>
      <c r="I58" s="174"/>
      <c r="J58" s="174"/>
      <c r="K58" s="174"/>
      <c r="L58" s="174"/>
      <c r="M58" s="1"/>
      <c r="N58" s="175"/>
      <c r="O58" s="175"/>
      <c r="P58" s="175"/>
      <c r="Q58" s="175"/>
      <c r="R58" s="175"/>
      <c r="S58" s="1"/>
      <c r="T58" s="176"/>
      <c r="U58" s="176"/>
      <c r="V58" s="176"/>
      <c r="W58" s="176"/>
      <c r="X58" s="176"/>
      <c r="Y58" s="176"/>
      <c r="Z58" s="176"/>
      <c r="AA58" s="176"/>
      <c r="AB58" s="176"/>
      <c r="AC58" s="1"/>
      <c r="AD58" s="177"/>
      <c r="AE58" s="177"/>
      <c r="AF58" s="177"/>
      <c r="AG58" s="177"/>
      <c r="AH58" s="177"/>
      <c r="AI58" s="1"/>
      <c r="AJ58" s="178"/>
      <c r="AK58" s="1"/>
      <c r="AL58" s="86"/>
      <c r="AM58" s="86"/>
      <c r="AN58" s="86"/>
      <c r="AO58" s="86"/>
      <c r="AP58" s="86"/>
      <c r="AQ58" s="86"/>
      <c r="AR58" s="86"/>
      <c r="AS58" s="86"/>
      <c r="AT58" s="86"/>
      <c r="AU58" s="86"/>
      <c r="AV58" s="86"/>
      <c r="AW58" s="86"/>
      <c r="AX58" s="86"/>
      <c r="AY58" s="86"/>
      <c r="AZ58" s="86"/>
      <c r="BA58" s="86"/>
      <c r="BB58" s="86"/>
      <c r="BC58" s="76"/>
      <c r="BD58" s="76"/>
      <c r="BE58" s="76"/>
      <c r="BF58" s="1"/>
      <c r="BG58" s="26"/>
      <c r="BH58" s="26"/>
      <c r="BI58" s="26"/>
      <c r="BJ58" s="26"/>
      <c r="BK58" s="26"/>
      <c r="BL58" s="26"/>
      <c r="BM58" s="26"/>
      <c r="BN58" s="26"/>
      <c r="BO58" s="26"/>
      <c r="BP58" s="26"/>
      <c r="BQ58" s="26"/>
      <c r="BR58" s="26"/>
      <c r="BS58" s="26"/>
      <c r="BT58" s="26"/>
      <c r="BU58" s="67"/>
    </row>
    <row r="59" spans="1:73" ht="23.25" customHeight="1" x14ac:dyDescent="0.15">
      <c r="A59" s="288" t="s">
        <v>272</v>
      </c>
      <c r="B59" s="288"/>
      <c r="C59" s="288"/>
      <c r="D59" s="288"/>
      <c r="E59" s="288"/>
      <c r="F59" s="288"/>
      <c r="G59" s="288"/>
      <c r="H59" s="288"/>
      <c r="I59" s="288"/>
      <c r="J59" s="288"/>
      <c r="K59" s="288"/>
      <c r="L59" s="288"/>
      <c r="M59" s="288"/>
      <c r="N59" s="288"/>
      <c r="O59" s="288"/>
      <c r="P59" s="288"/>
      <c r="Q59" s="288"/>
      <c r="R59" s="288"/>
      <c r="S59" s="288"/>
      <c r="T59" s="288"/>
      <c r="U59" s="288"/>
      <c r="V59" s="288"/>
      <c r="W59" s="288"/>
      <c r="X59" s="288"/>
      <c r="Y59" s="288"/>
      <c r="Z59" s="288"/>
      <c r="AA59" s="288"/>
      <c r="AB59" s="288"/>
      <c r="AC59" s="288"/>
      <c r="AD59" s="288"/>
      <c r="AE59" s="288"/>
      <c r="AF59" s="288"/>
      <c r="AG59" s="288"/>
      <c r="AH59" s="288"/>
      <c r="AI59" s="288"/>
      <c r="AJ59" s="288"/>
      <c r="AK59" s="11"/>
      <c r="AL59" s="11"/>
      <c r="AM59" s="11"/>
      <c r="AN59" s="11"/>
      <c r="AO59" s="11"/>
      <c r="AP59" s="11"/>
      <c r="AQ59" s="11"/>
      <c r="AR59" s="11"/>
      <c r="AS59" s="11"/>
      <c r="AT59" s="11"/>
      <c r="AU59" s="11"/>
      <c r="AV59" s="11"/>
      <c r="AW59" s="11"/>
      <c r="AX59" s="180"/>
      <c r="AY59" s="180"/>
      <c r="AZ59" s="180"/>
      <c r="BA59" s="180"/>
      <c r="BB59" s="180"/>
      <c r="BC59" s="180"/>
      <c r="BD59" s="180"/>
      <c r="BE59" s="180"/>
      <c r="BF59" s="180"/>
      <c r="BG59" s="180"/>
      <c r="BH59" s="180"/>
      <c r="BI59" s="180"/>
      <c r="BJ59" s="180"/>
      <c r="BK59" s="180"/>
      <c r="BL59" s="180"/>
      <c r="BM59" s="180"/>
      <c r="BN59" s="180"/>
      <c r="BO59" s="180"/>
      <c r="BP59" s="180"/>
      <c r="BQ59" s="180"/>
      <c r="BR59" s="180"/>
      <c r="BS59" s="180"/>
      <c r="BT59" s="180"/>
      <c r="BU59" s="181"/>
    </row>
    <row r="60" spans="1:73" ht="27" customHeight="1" x14ac:dyDescent="0.3">
      <c r="A60" s="53"/>
      <c r="B60" s="54"/>
      <c r="C60" s="54"/>
      <c r="D60" s="54"/>
      <c r="E60" s="54"/>
      <c r="F60" s="54"/>
      <c r="G60" s="54"/>
      <c r="H60" s="54"/>
      <c r="I60" s="54"/>
      <c r="J60" s="54"/>
      <c r="K60" s="54"/>
      <c r="L60" s="54"/>
      <c r="M60" s="54"/>
      <c r="N60" s="54"/>
      <c r="O60" s="54"/>
      <c r="P60" s="54"/>
      <c r="Q60" s="54"/>
      <c r="R60" s="54"/>
      <c r="S60" s="54"/>
      <c r="T60" s="54"/>
      <c r="U60" s="54"/>
      <c r="V60" s="54"/>
      <c r="W60" s="54"/>
      <c r="X60" s="54"/>
      <c r="Y60" s="54"/>
      <c r="Z60" s="54"/>
      <c r="AA60" s="54"/>
      <c r="AB60" s="54"/>
      <c r="AC60" s="55"/>
      <c r="AD60" s="55"/>
      <c r="AE60" s="54"/>
      <c r="AF60" s="54"/>
      <c r="AG60" s="54"/>
      <c r="AH60" s="54"/>
      <c r="AI60" s="54"/>
      <c r="AJ60" s="54"/>
      <c r="AK60" s="54"/>
      <c r="AL60" s="54"/>
      <c r="AM60" s="54"/>
      <c r="AN60" s="54"/>
      <c r="AO60" s="54"/>
      <c r="AP60" s="54"/>
      <c r="AQ60" s="54"/>
      <c r="AR60" s="54"/>
      <c r="AS60" s="54"/>
      <c r="AT60" s="54"/>
      <c r="AU60" s="54"/>
      <c r="AV60" s="54"/>
      <c r="AW60" s="54"/>
      <c r="AX60" s="54"/>
      <c r="AY60" s="54"/>
      <c r="AZ60" s="54"/>
      <c r="BA60" s="54"/>
      <c r="BB60" s="56"/>
      <c r="BC60" s="56"/>
      <c r="BD60" s="56"/>
      <c r="BE60" s="56"/>
      <c r="BF60" s="56"/>
      <c r="BG60" s="57"/>
      <c r="BH60" s="57"/>
      <c r="BI60" s="57"/>
      <c r="BJ60" s="57"/>
      <c r="BK60" s="57"/>
      <c r="BL60" s="57"/>
      <c r="BM60" s="57"/>
      <c r="BN60" s="57"/>
      <c r="BO60" s="57"/>
      <c r="BP60" s="57"/>
      <c r="BQ60" s="57"/>
      <c r="BR60" s="57"/>
      <c r="BS60" s="57"/>
      <c r="BT60" s="57"/>
      <c r="BU60" s="68"/>
    </row>
    <row r="61" spans="1:73" ht="23.25" customHeight="1" x14ac:dyDescent="0.15">
      <c r="A61" s="292" t="s">
        <v>124</v>
      </c>
      <c r="B61" s="293"/>
      <c r="C61" s="293"/>
      <c r="D61" s="293"/>
      <c r="E61" s="293"/>
      <c r="F61" s="293"/>
      <c r="G61" s="293"/>
      <c r="H61" s="293"/>
      <c r="I61" s="293"/>
      <c r="J61" s="293"/>
      <c r="K61" s="293"/>
      <c r="L61" s="293"/>
      <c r="M61" s="293"/>
      <c r="N61" s="293"/>
      <c r="O61" s="293"/>
      <c r="P61" s="293"/>
      <c r="Q61" s="293"/>
      <c r="R61" s="293"/>
      <c r="S61" s="293"/>
      <c r="T61" s="293"/>
      <c r="U61" s="293"/>
      <c r="V61" s="293"/>
      <c r="W61" s="293"/>
      <c r="X61" s="293"/>
      <c r="Y61" s="293"/>
      <c r="Z61" s="293"/>
      <c r="AA61" s="293"/>
      <c r="AB61" s="293"/>
      <c r="AC61" s="293"/>
      <c r="AD61" s="293"/>
      <c r="AE61" s="293"/>
      <c r="AF61" s="293"/>
      <c r="AG61" s="293"/>
      <c r="AH61" s="293"/>
      <c r="AI61" s="293"/>
      <c r="AJ61" s="293"/>
      <c r="AK61" s="293"/>
      <c r="AL61" s="293"/>
      <c r="AM61" s="293"/>
      <c r="AN61" s="293"/>
      <c r="AO61" s="293"/>
      <c r="AP61" s="293"/>
      <c r="AQ61" s="293"/>
      <c r="AR61" s="293"/>
      <c r="AS61" s="293"/>
      <c r="AT61" s="293"/>
      <c r="AU61" s="293"/>
      <c r="AV61" s="293"/>
      <c r="AW61" s="293"/>
      <c r="AX61" s="293"/>
      <c r="AY61" s="293"/>
      <c r="AZ61" s="293"/>
      <c r="BA61" s="293"/>
      <c r="BB61" s="293"/>
      <c r="BC61" s="293"/>
      <c r="BD61" s="293"/>
      <c r="BE61" s="293"/>
      <c r="BF61" s="293"/>
      <c r="BG61" s="293"/>
      <c r="BH61" s="293"/>
      <c r="BI61" s="293"/>
      <c r="BJ61" s="293"/>
      <c r="BK61" s="293"/>
      <c r="BL61" s="293"/>
      <c r="BM61" s="293"/>
      <c r="BN61" s="293"/>
      <c r="BO61" s="293"/>
      <c r="BP61" s="293"/>
      <c r="BQ61" s="293"/>
      <c r="BR61" s="293"/>
      <c r="BS61" s="293"/>
      <c r="BT61" s="293"/>
      <c r="BU61" s="294"/>
    </row>
    <row r="62" spans="1:73" ht="23.25" customHeight="1" x14ac:dyDescent="0.15">
      <c r="A62" s="267" t="s">
        <v>125</v>
      </c>
      <c r="B62" s="268"/>
      <c r="C62" s="268"/>
      <c r="D62" s="268"/>
      <c r="E62" s="268"/>
      <c r="F62" s="268"/>
      <c r="G62" s="268"/>
      <c r="H62" s="268"/>
      <c r="I62" s="268"/>
      <c r="J62" s="268"/>
      <c r="K62" s="268"/>
      <c r="L62" s="268"/>
      <c r="M62" s="268"/>
      <c r="N62" s="268"/>
      <c r="O62" s="268"/>
      <c r="P62" s="268"/>
      <c r="Q62" s="268"/>
      <c r="R62" s="268"/>
      <c r="S62" s="268"/>
      <c r="T62" s="268"/>
      <c r="U62" s="268"/>
      <c r="V62" s="268"/>
      <c r="W62" s="268"/>
      <c r="X62" s="268"/>
      <c r="Y62" s="268"/>
      <c r="Z62" s="268"/>
      <c r="AA62" s="268"/>
      <c r="AB62" s="268"/>
      <c r="AC62" s="268"/>
      <c r="AD62" s="268"/>
      <c r="AE62" s="268"/>
      <c r="AF62" s="268"/>
      <c r="AG62" s="268"/>
      <c r="AH62" s="268"/>
      <c r="AI62" s="268"/>
      <c r="AJ62" s="268"/>
      <c r="AK62" s="268"/>
      <c r="AL62" s="268"/>
      <c r="AM62" s="268"/>
      <c r="AN62" s="268"/>
      <c r="AO62" s="268"/>
      <c r="AP62" s="268"/>
      <c r="AQ62" s="268"/>
      <c r="AR62" s="268"/>
      <c r="AS62" s="268"/>
      <c r="AT62" s="268"/>
      <c r="AU62" s="268"/>
      <c r="AV62" s="268"/>
      <c r="AW62" s="268"/>
      <c r="AX62" s="268"/>
      <c r="AY62" s="268"/>
      <c r="AZ62" s="268"/>
      <c r="BA62" s="268"/>
      <c r="BB62" s="268"/>
      <c r="BC62" s="268"/>
      <c r="BD62" s="268"/>
      <c r="BE62" s="268"/>
      <c r="BF62" s="268"/>
      <c r="BG62" s="268"/>
      <c r="BH62" s="268"/>
      <c r="BI62" s="268"/>
      <c r="BJ62" s="268"/>
      <c r="BK62" s="268"/>
      <c r="BL62" s="268"/>
      <c r="BM62" s="268"/>
      <c r="BN62" s="268"/>
      <c r="BO62" s="268"/>
      <c r="BP62" s="268"/>
      <c r="BQ62" s="268"/>
      <c r="BR62" s="268"/>
      <c r="BS62" s="268"/>
      <c r="BT62" s="268"/>
      <c r="BU62" s="269"/>
    </row>
    <row r="63" spans="1:73" ht="24" customHeight="1" x14ac:dyDescent="0.15">
      <c r="A63" s="69"/>
      <c r="B63" s="21"/>
      <c r="C63" s="21"/>
      <c r="D63" s="21"/>
      <c r="E63" s="21"/>
      <c r="F63" s="21"/>
      <c r="G63" s="21"/>
      <c r="H63" s="21"/>
      <c r="I63" s="21"/>
      <c r="J63" s="21"/>
      <c r="K63" s="21"/>
      <c r="L63" s="21"/>
      <c r="M63" s="21"/>
      <c r="N63" s="21"/>
      <c r="O63" s="21"/>
      <c r="P63" s="21"/>
      <c r="Q63" s="21"/>
      <c r="R63" s="21"/>
      <c r="S63" s="1"/>
      <c r="T63" s="1"/>
      <c r="U63" s="1"/>
      <c r="V63" s="1"/>
      <c r="W63" s="1"/>
      <c r="X63" s="1"/>
      <c r="Y63" s="1"/>
      <c r="Z63" s="1"/>
      <c r="AA63" s="1"/>
      <c r="AB63" s="1"/>
      <c r="AC63" s="1"/>
      <c r="AD63" s="1"/>
      <c r="AE63" s="1"/>
      <c r="AF63" s="1"/>
      <c r="AG63" s="1"/>
      <c r="AH63" s="1"/>
      <c r="AI63" s="1"/>
      <c r="AJ63" s="21"/>
      <c r="AK63" s="21"/>
      <c r="AL63" s="21"/>
      <c r="AM63" s="21"/>
      <c r="AN63" s="21"/>
      <c r="AO63" s="21"/>
      <c r="AP63" s="21"/>
      <c r="AQ63" s="21"/>
      <c r="AR63" s="21"/>
      <c r="AS63" s="21"/>
      <c r="AT63" s="21"/>
      <c r="AU63" s="21"/>
      <c r="AV63" s="21"/>
      <c r="AW63" s="21"/>
      <c r="AX63" s="21"/>
      <c r="AY63" s="21"/>
      <c r="AZ63" s="21"/>
      <c r="BA63" s="21"/>
      <c r="BB63" s="21"/>
      <c r="BC63" s="21"/>
      <c r="BD63" s="21"/>
      <c r="BE63" s="21"/>
      <c r="BF63" s="21"/>
      <c r="BG63" s="21"/>
      <c r="BH63" s="21"/>
      <c r="BI63" s="21"/>
      <c r="BJ63" s="21"/>
      <c r="BK63" s="21"/>
      <c r="BL63" s="21"/>
      <c r="BM63" s="21"/>
      <c r="BN63" s="21"/>
      <c r="BO63" s="21"/>
      <c r="BP63" s="21"/>
      <c r="BQ63" s="21"/>
      <c r="BR63" s="21"/>
      <c r="BS63" s="21"/>
      <c r="BT63" s="21"/>
      <c r="BU63" s="70"/>
    </row>
    <row r="64" spans="1:73" ht="33" customHeight="1" x14ac:dyDescent="0.15">
      <c r="A64" s="270" t="s">
        <v>118</v>
      </c>
      <c r="B64" s="271"/>
      <c r="C64" s="271"/>
      <c r="D64" s="271"/>
      <c r="E64" s="137" t="s">
        <v>117</v>
      </c>
      <c r="F64" s="137"/>
      <c r="G64" s="137"/>
      <c r="H64" s="137"/>
      <c r="I64" s="137"/>
      <c r="J64" s="137"/>
      <c r="K64" s="137"/>
      <c r="L64" s="145"/>
      <c r="M64" s="138" t="s">
        <v>144</v>
      </c>
      <c r="N64" s="1"/>
      <c r="O64" s="1"/>
      <c r="P64" s="1"/>
      <c r="Q64" s="1"/>
      <c r="R64" s="1"/>
      <c r="S64" s="1"/>
      <c r="T64" s="58" t="s">
        <v>221</v>
      </c>
      <c r="U64" s="58"/>
      <c r="V64" s="58"/>
      <c r="W64" s="58"/>
      <c r="X64" s="58"/>
      <c r="Y64" s="58"/>
      <c r="Z64" s="58"/>
      <c r="AA64" s="58"/>
      <c r="AB64" s="58"/>
      <c r="AC64" s="58"/>
      <c r="AD64" s="58"/>
      <c r="AE64" s="58"/>
      <c r="AF64" s="58"/>
      <c r="AG64" s="58"/>
      <c r="AH64" s="58"/>
      <c r="AI64" s="58"/>
      <c r="AJ64" s="58"/>
      <c r="AK64" s="1"/>
      <c r="AL64" s="1"/>
      <c r="AM64" s="1"/>
      <c r="AN64" s="1"/>
      <c r="AO64" s="1"/>
      <c r="AP64" s="1"/>
      <c r="AQ64" s="1"/>
      <c r="AR64" s="1"/>
      <c r="AS64" s="1"/>
      <c r="AT64" s="1"/>
      <c r="AU64" s="1"/>
      <c r="AV64" s="1"/>
      <c r="AW64" s="1"/>
      <c r="AX64" s="1"/>
      <c r="AY64" s="1"/>
      <c r="AZ64" s="1"/>
      <c r="BA64" s="1"/>
      <c r="BB64" s="1"/>
      <c r="BC64" s="1"/>
      <c r="BD64" s="1"/>
      <c r="BE64" s="1"/>
      <c r="BF64" s="1"/>
      <c r="BG64" s="26"/>
      <c r="BH64" s="26"/>
      <c r="BI64" s="26"/>
      <c r="BJ64" s="26"/>
      <c r="BK64" s="26"/>
      <c r="BL64" s="26"/>
      <c r="BM64" s="26"/>
      <c r="BN64" s="26"/>
      <c r="BO64" s="26"/>
      <c r="BP64" s="26"/>
      <c r="BQ64" s="26"/>
      <c r="BR64" s="26"/>
      <c r="BS64" s="26"/>
      <c r="BT64" s="26"/>
      <c r="BU64" s="67"/>
    </row>
    <row r="65" spans="1:73" ht="33" customHeight="1" x14ac:dyDescent="0.15">
      <c r="A65" s="247" t="s">
        <v>139</v>
      </c>
      <c r="B65" s="247"/>
      <c r="C65" s="247"/>
      <c r="D65" s="248"/>
      <c r="E65" s="249" t="s">
        <v>245</v>
      </c>
      <c r="F65" s="249"/>
      <c r="G65" s="249"/>
      <c r="H65" s="249"/>
      <c r="I65" s="249"/>
      <c r="J65" s="249"/>
      <c r="K65" s="249"/>
      <c r="L65" s="145"/>
      <c r="M65" s="139" t="str">
        <f>IF(COUNTA(A11,J11)=2,Listenwerte!P4,Listenwerte!P5)</f>
        <v>Ja</v>
      </c>
      <c r="N65" s="1"/>
      <c r="O65" s="1"/>
      <c r="P65" s="1"/>
      <c r="Q65" s="1"/>
      <c r="R65" s="1"/>
      <c r="S65" s="1"/>
      <c r="T65" s="273"/>
      <c r="U65" s="274"/>
      <c r="V65" s="274"/>
      <c r="W65" s="274"/>
      <c r="X65" s="274"/>
      <c r="Y65" s="274"/>
      <c r="Z65" s="274"/>
      <c r="AA65" s="274"/>
      <c r="AB65" s="274"/>
      <c r="AC65" s="274"/>
      <c r="AD65" s="274"/>
      <c r="AE65" s="274"/>
      <c r="AF65" s="275"/>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26"/>
      <c r="BH65" s="26"/>
      <c r="BI65" s="26"/>
      <c r="BJ65" s="26"/>
      <c r="BK65" s="26"/>
      <c r="BL65" s="26"/>
      <c r="BM65" s="26"/>
      <c r="BN65" s="26"/>
      <c r="BO65" s="26"/>
      <c r="BP65" s="26"/>
      <c r="BQ65" s="26"/>
      <c r="BR65" s="26"/>
      <c r="BS65" s="26"/>
      <c r="BT65" s="26"/>
      <c r="BU65" s="67"/>
    </row>
    <row r="66" spans="1:73" ht="33" customHeight="1" x14ac:dyDescent="0.15">
      <c r="A66" s="247" t="s">
        <v>137</v>
      </c>
      <c r="B66" s="247"/>
      <c r="C66" s="247"/>
      <c r="D66" s="248"/>
      <c r="E66" s="249" t="s">
        <v>143</v>
      </c>
      <c r="F66" s="249"/>
      <c r="G66" s="249"/>
      <c r="H66" s="249"/>
      <c r="I66" s="249"/>
      <c r="J66" s="249"/>
      <c r="K66" s="249"/>
      <c r="L66" s="145"/>
      <c r="M66" s="139" t="str">
        <f>IF(COUNTA(A17,O17,V17,AC17)=4,Listenwerte!P4,Listenwerte!P5)</f>
        <v>Nein</v>
      </c>
      <c r="N66" s="1"/>
      <c r="O66" s="1"/>
      <c r="P66" s="1"/>
      <c r="Q66" s="1"/>
      <c r="R66" s="59"/>
      <c r="S66" s="1"/>
      <c r="T66" s="276"/>
      <c r="U66" s="277"/>
      <c r="V66" s="277"/>
      <c r="W66" s="277"/>
      <c r="X66" s="277"/>
      <c r="Y66" s="277"/>
      <c r="Z66" s="277"/>
      <c r="AA66" s="277"/>
      <c r="AB66" s="277"/>
      <c r="AC66" s="277"/>
      <c r="AD66" s="277"/>
      <c r="AE66" s="277"/>
      <c r="AF66" s="278"/>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26"/>
      <c r="BH66" s="26"/>
      <c r="BI66" s="26"/>
      <c r="BJ66" s="26"/>
      <c r="BK66" s="26"/>
      <c r="BL66" s="26"/>
      <c r="BM66" s="26"/>
      <c r="BN66" s="26"/>
      <c r="BO66" s="26"/>
      <c r="BP66" s="26"/>
      <c r="BQ66" s="26"/>
      <c r="BR66" s="26"/>
      <c r="BS66" s="26"/>
      <c r="BT66" s="26"/>
      <c r="BU66" s="67"/>
    </row>
    <row r="67" spans="1:73" ht="33" customHeight="1" x14ac:dyDescent="0.15">
      <c r="A67" s="247" t="s">
        <v>138</v>
      </c>
      <c r="B67" s="247"/>
      <c r="C67" s="247"/>
      <c r="D67" s="248"/>
      <c r="E67" s="272" t="s">
        <v>202</v>
      </c>
      <c r="F67" s="272"/>
      <c r="G67" s="272"/>
      <c r="H67" s="272"/>
      <c r="I67" s="272"/>
      <c r="J67" s="272"/>
      <c r="K67" s="272"/>
      <c r="L67" s="272"/>
      <c r="M67" s="139" t="str">
        <f>IF(COUNTA(N52,T52)=2,Listenwerte!P4,Listenwerte!P5)</f>
        <v>Nein</v>
      </c>
      <c r="N67" s="1"/>
      <c r="O67" s="1"/>
      <c r="P67" s="1"/>
      <c r="Q67" s="1"/>
      <c r="R67" s="1"/>
      <c r="S67" s="1"/>
      <c r="T67" s="276"/>
      <c r="U67" s="277"/>
      <c r="V67" s="277"/>
      <c r="W67" s="277"/>
      <c r="X67" s="277"/>
      <c r="Y67" s="277"/>
      <c r="Z67" s="277"/>
      <c r="AA67" s="277"/>
      <c r="AB67" s="277"/>
      <c r="AC67" s="277"/>
      <c r="AD67" s="277"/>
      <c r="AE67" s="277"/>
      <c r="AF67" s="278"/>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26"/>
      <c r="BH67" s="26"/>
      <c r="BI67" s="26"/>
      <c r="BJ67" s="26"/>
      <c r="BK67" s="26"/>
      <c r="BL67" s="26"/>
      <c r="BM67" s="26"/>
      <c r="BN67" s="26"/>
      <c r="BO67" s="26"/>
      <c r="BP67" s="26"/>
      <c r="BQ67" s="26"/>
      <c r="BR67" s="26"/>
      <c r="BS67" s="26"/>
      <c r="BT67" s="26"/>
      <c r="BU67" s="67"/>
    </row>
    <row r="68" spans="1:73" ht="33" customHeight="1" x14ac:dyDescent="0.15">
      <c r="A68" s="247" t="s">
        <v>138</v>
      </c>
      <c r="B68" s="247"/>
      <c r="C68" s="247"/>
      <c r="D68" s="248"/>
      <c r="E68" s="272" t="s">
        <v>203</v>
      </c>
      <c r="F68" s="272"/>
      <c r="G68" s="272"/>
      <c r="H68" s="272"/>
      <c r="I68" s="272"/>
      <c r="J68" s="272"/>
      <c r="K68" s="272"/>
      <c r="L68" s="272"/>
      <c r="M68" s="139" t="str">
        <f>IF(COUNTA(A57,G57,N57,T57,AD57,AJ57)=6,Listenwerte!P4,Listenwerte!P5)</f>
        <v>Nein</v>
      </c>
      <c r="N68" s="1"/>
      <c r="O68" s="1"/>
      <c r="P68" s="1"/>
      <c r="Q68" s="1"/>
      <c r="R68" s="1"/>
      <c r="S68" s="1"/>
      <c r="T68" s="276"/>
      <c r="U68" s="277"/>
      <c r="V68" s="277"/>
      <c r="W68" s="277"/>
      <c r="X68" s="277"/>
      <c r="Y68" s="277"/>
      <c r="Z68" s="277"/>
      <c r="AA68" s="277"/>
      <c r="AB68" s="277"/>
      <c r="AC68" s="277"/>
      <c r="AD68" s="277"/>
      <c r="AE68" s="277"/>
      <c r="AF68" s="278"/>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26"/>
      <c r="BH68" s="26"/>
      <c r="BI68" s="26"/>
      <c r="BJ68" s="26"/>
      <c r="BK68" s="26"/>
      <c r="BL68" s="26"/>
      <c r="BM68" s="26"/>
      <c r="BN68" s="26"/>
      <c r="BO68" s="26"/>
      <c r="BP68" s="26"/>
      <c r="BQ68" s="26"/>
      <c r="BR68" s="26"/>
      <c r="BS68" s="26"/>
      <c r="BT68" s="26"/>
      <c r="BU68" s="67"/>
    </row>
    <row r="69" spans="1:73" ht="33" customHeight="1" x14ac:dyDescent="0.15">
      <c r="A69" s="247" t="s">
        <v>123</v>
      </c>
      <c r="B69" s="247"/>
      <c r="C69" s="247"/>
      <c r="D69" s="248"/>
      <c r="E69" s="144" t="s">
        <v>142</v>
      </c>
      <c r="F69" s="144"/>
      <c r="G69" s="144"/>
      <c r="H69" s="144"/>
      <c r="I69" s="144"/>
      <c r="J69" s="144"/>
      <c r="K69" s="144"/>
      <c r="L69" s="146"/>
      <c r="M69" s="139" t="str">
        <f>IF(COUNTA(Personaldaten!A12,Personaldaten!H12,Personaldaten!O12,Personaldaten!V12,Personaldaten!A15,Personaldaten!H15,Personaldaten!O15,Personaldaten!V15,Personaldaten!A18,Personaldaten!H18,Personaldaten!O18,Personaldaten!V18,Personaldaten!AC18,Personaldaten!A21,Personaldaten!O21,Personaldaten!A26,Personaldaten!H26,Personaldaten!O26,Personaldaten!V26,Personaldaten!AC26,Personaldaten!A31,Personaldaten!J31,Personaldaten!A36)&gt;0,Listenwerte!P4,Listenwerte!P5)</f>
        <v>Nein</v>
      </c>
      <c r="N69" s="1"/>
      <c r="O69" s="1"/>
      <c r="P69" s="1"/>
      <c r="Q69" s="1"/>
      <c r="R69" s="1"/>
      <c r="S69" s="1"/>
      <c r="T69" s="279"/>
      <c r="U69" s="280"/>
      <c r="V69" s="280"/>
      <c r="W69" s="280"/>
      <c r="X69" s="280"/>
      <c r="Y69" s="280"/>
      <c r="Z69" s="280"/>
      <c r="AA69" s="280"/>
      <c r="AB69" s="280"/>
      <c r="AC69" s="280"/>
      <c r="AD69" s="280"/>
      <c r="AE69" s="280"/>
      <c r="AF69" s="28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26"/>
      <c r="BH69" s="26"/>
      <c r="BI69" s="26"/>
      <c r="BJ69" s="26"/>
      <c r="BK69" s="26"/>
      <c r="BL69" s="26"/>
      <c r="BM69" s="26"/>
      <c r="BN69" s="26"/>
      <c r="BO69" s="26"/>
      <c r="BP69" s="26"/>
      <c r="BQ69" s="26"/>
      <c r="BR69" s="26"/>
      <c r="BS69" s="26"/>
      <c r="BT69" s="26"/>
      <c r="BU69" s="67"/>
    </row>
    <row r="70" spans="1:73" ht="22.5" customHeight="1" thickBot="1" x14ac:dyDescent="0.2">
      <c r="A70" s="71"/>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c r="AK70" s="20"/>
      <c r="AL70" s="20"/>
      <c r="AM70" s="20"/>
      <c r="AN70" s="20"/>
      <c r="AO70" s="20"/>
      <c r="AP70" s="20"/>
      <c r="AQ70" s="20"/>
      <c r="AR70" s="20"/>
      <c r="AS70" s="20"/>
      <c r="AT70" s="20"/>
      <c r="AU70" s="20"/>
      <c r="AV70" s="20"/>
      <c r="AW70" s="20"/>
      <c r="AX70" s="20"/>
      <c r="AY70" s="20"/>
      <c r="AZ70" s="20"/>
      <c r="BA70" s="20"/>
      <c r="BB70" s="20"/>
      <c r="BC70" s="20"/>
      <c r="BD70" s="20"/>
      <c r="BE70" s="20"/>
      <c r="BF70" s="20"/>
      <c r="BG70" s="72"/>
      <c r="BH70" s="72"/>
      <c r="BI70" s="72"/>
      <c r="BJ70" s="72"/>
      <c r="BK70" s="72"/>
      <c r="BL70" s="72"/>
      <c r="BM70" s="72"/>
      <c r="BN70" s="72"/>
      <c r="BO70" s="72"/>
      <c r="BP70" s="72"/>
      <c r="BQ70" s="72"/>
      <c r="BR70" s="72"/>
      <c r="BS70" s="72"/>
      <c r="BT70" s="72"/>
      <c r="BU70" s="73"/>
    </row>
  </sheetData>
  <sheetProtection algorithmName="SHA-512" hashValue="Z+JvqzaxvCEzRh77j6UiXE+Rxm4Sdwat8LUM6K8OPr1Cs1p9lGYzl4m4rC8jJCH85FEp7EtVIaQbM9bIfxqsvQ==" saltValue="KImJX08MAdxpZu7e8n7Kow==" spinCount="100000" sheet="1" sort="0" autoFilter="0"/>
  <dataConsolidate/>
  <mergeCells count="337">
    <mergeCell ref="AJ2:AO2"/>
    <mergeCell ref="AP2:AU2"/>
    <mergeCell ref="AV2:BA2"/>
    <mergeCell ref="A23:AP23"/>
    <mergeCell ref="A6:BU6"/>
    <mergeCell ref="A7:BU7"/>
    <mergeCell ref="Z28:AE28"/>
    <mergeCell ref="AF28:AH28"/>
    <mergeCell ref="AI28:AL28"/>
    <mergeCell ref="A20:X20"/>
    <mergeCell ref="BJ26:BL26"/>
    <mergeCell ref="BD26:BI26"/>
    <mergeCell ref="BA27:BC27"/>
    <mergeCell ref="H16:M16"/>
    <mergeCell ref="V24:X25"/>
    <mergeCell ref="BJ23:BU23"/>
    <mergeCell ref="AM28:AP28"/>
    <mergeCell ref="E24:E25"/>
    <mergeCell ref="A26:E26"/>
    <mergeCell ref="I27:U27"/>
    <mergeCell ref="AI27:AL27"/>
    <mergeCell ref="V28:Y28"/>
    <mergeCell ref="A24:D25"/>
    <mergeCell ref="Y24:Y25"/>
    <mergeCell ref="V26:Y26"/>
    <mergeCell ref="V27:Y27"/>
    <mergeCell ref="Z29:AE29"/>
    <mergeCell ref="Z27:AE27"/>
    <mergeCell ref="BA30:BC30"/>
    <mergeCell ref="AI29:AL29"/>
    <mergeCell ref="Z30:AE30"/>
    <mergeCell ref="AF30:AH30"/>
    <mergeCell ref="AF29:AH29"/>
    <mergeCell ref="V29:Y29"/>
    <mergeCell ref="BD30:BI30"/>
    <mergeCell ref="BJ30:BL30"/>
    <mergeCell ref="BM26:BU26"/>
    <mergeCell ref="BM24:BU25"/>
    <mergeCell ref="BD27:BI27"/>
    <mergeCell ref="BJ27:BL27"/>
    <mergeCell ref="BM27:BU27"/>
    <mergeCell ref="BA24:BC25"/>
    <mergeCell ref="BA26:BC26"/>
    <mergeCell ref="BD24:BI25"/>
    <mergeCell ref="BJ24:BL25"/>
    <mergeCell ref="BD35:BI35"/>
    <mergeCell ref="BA34:BC34"/>
    <mergeCell ref="BD34:BI34"/>
    <mergeCell ref="AM27:AP27"/>
    <mergeCell ref="AQ27:AZ27"/>
    <mergeCell ref="H24:H25"/>
    <mergeCell ref="AQ24:AY25"/>
    <mergeCell ref="BJ28:BL28"/>
    <mergeCell ref="BM28:BU28"/>
    <mergeCell ref="BA29:BC29"/>
    <mergeCell ref="AM31:AP31"/>
    <mergeCell ref="AM30:AP30"/>
    <mergeCell ref="AM29:AP29"/>
    <mergeCell ref="BJ29:BL29"/>
    <mergeCell ref="BM29:BU29"/>
    <mergeCell ref="AQ29:AZ29"/>
    <mergeCell ref="AQ28:AZ28"/>
    <mergeCell ref="BA28:BC28"/>
    <mergeCell ref="BD28:BI28"/>
    <mergeCell ref="BJ31:BL31"/>
    <mergeCell ref="BM31:BU31"/>
    <mergeCell ref="BM30:BU30"/>
    <mergeCell ref="AQ31:AZ31"/>
    <mergeCell ref="AQ30:AZ30"/>
    <mergeCell ref="A50:H50"/>
    <mergeCell ref="AI35:AL35"/>
    <mergeCell ref="AF46:AH46"/>
    <mergeCell ref="A40:E40"/>
    <mergeCell ref="F40:H40"/>
    <mergeCell ref="I40:U40"/>
    <mergeCell ref="A27:E27"/>
    <mergeCell ref="F27:H27"/>
    <mergeCell ref="A32:E32"/>
    <mergeCell ref="A46:AE46"/>
    <mergeCell ref="A28:E28"/>
    <mergeCell ref="AF33:AH33"/>
    <mergeCell ref="AI34:AL34"/>
    <mergeCell ref="AF32:AH32"/>
    <mergeCell ref="AI32:AL32"/>
    <mergeCell ref="V30:Y30"/>
    <mergeCell ref="V31:Y31"/>
    <mergeCell ref="V32:Y32"/>
    <mergeCell ref="AI30:AL30"/>
    <mergeCell ref="AF35:AH35"/>
    <mergeCell ref="A34:E34"/>
    <mergeCell ref="AF27:AH27"/>
    <mergeCell ref="F29:H29"/>
    <mergeCell ref="I29:U29"/>
    <mergeCell ref="BJ32:BL32"/>
    <mergeCell ref="AF34:AH34"/>
    <mergeCell ref="A39:E39"/>
    <mergeCell ref="F39:H39"/>
    <mergeCell ref="R1:AA1"/>
    <mergeCell ref="BA16:BA17"/>
    <mergeCell ref="AI25:AL25"/>
    <mergeCell ref="AI26:AL26"/>
    <mergeCell ref="AM25:AP25"/>
    <mergeCell ref="I26:U26"/>
    <mergeCell ref="Z26:AE26"/>
    <mergeCell ref="AF26:AH26"/>
    <mergeCell ref="AI24:AP24"/>
    <mergeCell ref="AQ26:AZ26"/>
    <mergeCell ref="J11:Q11"/>
    <mergeCell ref="H17:M17"/>
    <mergeCell ref="AM26:AP26"/>
    <mergeCell ref="V17:AA17"/>
    <mergeCell ref="AC17:AH17"/>
    <mergeCell ref="F26:H26"/>
    <mergeCell ref="U24:U25"/>
    <mergeCell ref="I24:T25"/>
    <mergeCell ref="F24:G25"/>
    <mergeCell ref="BD33:BI33"/>
    <mergeCell ref="Z31:AE31"/>
    <mergeCell ref="AF31:AH31"/>
    <mergeCell ref="AI31:AL31"/>
    <mergeCell ref="A8:BU8"/>
    <mergeCell ref="A13:BU13"/>
    <mergeCell ref="A14:BU14"/>
    <mergeCell ref="A22:BU22"/>
    <mergeCell ref="A11:H11"/>
    <mergeCell ref="A17:F17"/>
    <mergeCell ref="A16:F16"/>
    <mergeCell ref="BP11:BQ11"/>
    <mergeCell ref="AQ23:AZ23"/>
    <mergeCell ref="BA23:BI23"/>
    <mergeCell ref="AZ24:AZ25"/>
    <mergeCell ref="Z20:AB20"/>
    <mergeCell ref="Z24:AE25"/>
    <mergeCell ref="F28:H28"/>
    <mergeCell ref="I28:U28"/>
    <mergeCell ref="BD29:BI29"/>
    <mergeCell ref="A31:E31"/>
    <mergeCell ref="F31:H31"/>
    <mergeCell ref="I31:U31"/>
    <mergeCell ref="O17:T17"/>
    <mergeCell ref="AF24:AH25"/>
    <mergeCell ref="BJ37:BL37"/>
    <mergeCell ref="BM37:BU37"/>
    <mergeCell ref="AQ36:AZ36"/>
    <mergeCell ref="Z36:AE36"/>
    <mergeCell ref="AF36:AH36"/>
    <mergeCell ref="F32:H32"/>
    <mergeCell ref="I32:U32"/>
    <mergeCell ref="BJ33:BL33"/>
    <mergeCell ref="A10:H10"/>
    <mergeCell ref="BM32:BU32"/>
    <mergeCell ref="BJ34:BL34"/>
    <mergeCell ref="BM33:BU33"/>
    <mergeCell ref="AD20:AR20"/>
    <mergeCell ref="F36:H36"/>
    <mergeCell ref="BJ36:BL36"/>
    <mergeCell ref="BA36:BC36"/>
    <mergeCell ref="BM35:BU35"/>
    <mergeCell ref="AQ34:AZ34"/>
    <mergeCell ref="A29:E29"/>
    <mergeCell ref="BA31:BC31"/>
    <mergeCell ref="BD31:BI31"/>
    <mergeCell ref="A30:E30"/>
    <mergeCell ref="F30:H30"/>
    <mergeCell ref="I30:U30"/>
    <mergeCell ref="BM42:BU42"/>
    <mergeCell ref="Z38:AE38"/>
    <mergeCell ref="AF38:AH38"/>
    <mergeCell ref="AI40:AL40"/>
    <mergeCell ref="AM40:AP40"/>
    <mergeCell ref="BJ38:BL38"/>
    <mergeCell ref="A41:E41"/>
    <mergeCell ref="A42:E42"/>
    <mergeCell ref="AM38:AP38"/>
    <mergeCell ref="BA38:BC38"/>
    <mergeCell ref="AQ38:AZ38"/>
    <mergeCell ref="AI38:AL38"/>
    <mergeCell ref="AI39:AL39"/>
    <mergeCell ref="AF39:AH39"/>
    <mergeCell ref="AM39:AP39"/>
    <mergeCell ref="I39:U39"/>
    <mergeCell ref="Z39:AE39"/>
    <mergeCell ref="BD39:BI39"/>
    <mergeCell ref="BJ39:BL39"/>
    <mergeCell ref="F38:H38"/>
    <mergeCell ref="BA39:BC39"/>
    <mergeCell ref="BJ40:BL40"/>
    <mergeCell ref="Z40:AE40"/>
    <mergeCell ref="AF40:AH40"/>
    <mergeCell ref="BM40:BU40"/>
    <mergeCell ref="I41:U41"/>
    <mergeCell ref="Z41:AE41"/>
    <mergeCell ref="AF41:AH41"/>
    <mergeCell ref="BJ41:BL41"/>
    <mergeCell ref="BM36:BU36"/>
    <mergeCell ref="BM39:BU39"/>
    <mergeCell ref="BM34:BU34"/>
    <mergeCell ref="BJ35:BL35"/>
    <mergeCell ref="V34:Y34"/>
    <mergeCell ref="V35:Y35"/>
    <mergeCell ref="V36:Y36"/>
    <mergeCell ref="I38:U38"/>
    <mergeCell ref="BD36:BI36"/>
    <mergeCell ref="AI37:AL37"/>
    <mergeCell ref="AI36:AL36"/>
    <mergeCell ref="Z37:AE37"/>
    <mergeCell ref="AF37:AH37"/>
    <mergeCell ref="I36:U36"/>
    <mergeCell ref="BD38:BI38"/>
    <mergeCell ref="AM36:AP36"/>
    <mergeCell ref="AQ40:AZ40"/>
    <mergeCell ref="V40:Y40"/>
    <mergeCell ref="V41:Y41"/>
    <mergeCell ref="A48:BU48"/>
    <mergeCell ref="A61:BU61"/>
    <mergeCell ref="BM38:BU38"/>
    <mergeCell ref="F37:H37"/>
    <mergeCell ref="I37:U37"/>
    <mergeCell ref="BM45:BU45"/>
    <mergeCell ref="AI43:AL43"/>
    <mergeCell ref="AM43:AP43"/>
    <mergeCell ref="AQ43:AZ43"/>
    <mergeCell ref="BA43:BC43"/>
    <mergeCell ref="BD43:BI43"/>
    <mergeCell ref="BJ43:BL43"/>
    <mergeCell ref="BM43:BU43"/>
    <mergeCell ref="BJ44:BL44"/>
    <mergeCell ref="BM44:BU44"/>
    <mergeCell ref="AI44:AL44"/>
    <mergeCell ref="AM44:AP44"/>
    <mergeCell ref="BM41:BU41"/>
    <mergeCell ref="F42:H42"/>
    <mergeCell ref="A49:BU49"/>
    <mergeCell ref="V37:Y37"/>
    <mergeCell ref="V38:Y38"/>
    <mergeCell ref="V39:Y39"/>
    <mergeCell ref="F41:H41"/>
    <mergeCell ref="A69:D69"/>
    <mergeCell ref="E66:K66"/>
    <mergeCell ref="E65:K65"/>
    <mergeCell ref="G52:L52"/>
    <mergeCell ref="G57:L57"/>
    <mergeCell ref="N52:R52"/>
    <mergeCell ref="N57:R57"/>
    <mergeCell ref="A55:H55"/>
    <mergeCell ref="A67:D67"/>
    <mergeCell ref="A68:D68"/>
    <mergeCell ref="A65:D65"/>
    <mergeCell ref="A57:E57"/>
    <mergeCell ref="A52:E52"/>
    <mergeCell ref="A62:BU62"/>
    <mergeCell ref="A64:D64"/>
    <mergeCell ref="A66:D66"/>
    <mergeCell ref="E67:L67"/>
    <mergeCell ref="E68:L68"/>
    <mergeCell ref="T65:AF69"/>
    <mergeCell ref="T57:AB57"/>
    <mergeCell ref="AD57:AH57"/>
    <mergeCell ref="A54:BU54"/>
    <mergeCell ref="A59:AJ59"/>
    <mergeCell ref="BJ45:BL45"/>
    <mergeCell ref="AI41:AL41"/>
    <mergeCell ref="AM41:AP41"/>
    <mergeCell ref="AQ41:AZ41"/>
    <mergeCell ref="BA41:BC41"/>
    <mergeCell ref="BD41:BI41"/>
    <mergeCell ref="Z43:AE43"/>
    <mergeCell ref="AF43:AH43"/>
    <mergeCell ref="Z45:AE45"/>
    <mergeCell ref="AF45:AH45"/>
    <mergeCell ref="AF44:AH44"/>
    <mergeCell ref="AF42:AH42"/>
    <mergeCell ref="AI42:AL42"/>
    <mergeCell ref="AM42:AP42"/>
    <mergeCell ref="AQ42:AZ42"/>
    <mergeCell ref="BA42:BC42"/>
    <mergeCell ref="BD42:BI42"/>
    <mergeCell ref="BJ42:BL42"/>
    <mergeCell ref="BD45:BI45"/>
    <mergeCell ref="AM45:AP45"/>
    <mergeCell ref="AQ45:AZ45"/>
    <mergeCell ref="BA45:BC45"/>
    <mergeCell ref="Z44:AE44"/>
    <mergeCell ref="A43:E43"/>
    <mergeCell ref="A44:E44"/>
    <mergeCell ref="A45:E45"/>
    <mergeCell ref="F43:H43"/>
    <mergeCell ref="I43:U43"/>
    <mergeCell ref="AQ44:AZ44"/>
    <mergeCell ref="BA44:BC44"/>
    <mergeCell ref="BD44:BI44"/>
    <mergeCell ref="AI45:AL45"/>
    <mergeCell ref="V44:Y44"/>
    <mergeCell ref="V45:Y45"/>
    <mergeCell ref="F45:H45"/>
    <mergeCell ref="I45:U45"/>
    <mergeCell ref="F44:H44"/>
    <mergeCell ref="I44:U44"/>
    <mergeCell ref="A38:E38"/>
    <mergeCell ref="A35:E35"/>
    <mergeCell ref="F35:H35"/>
    <mergeCell ref="I35:U35"/>
    <mergeCell ref="Z35:AE35"/>
    <mergeCell ref="A33:E33"/>
    <mergeCell ref="F33:H33"/>
    <mergeCell ref="I33:U33"/>
    <mergeCell ref="Z33:AE33"/>
    <mergeCell ref="V33:Y33"/>
    <mergeCell ref="A36:E36"/>
    <mergeCell ref="F34:H34"/>
    <mergeCell ref="I34:U34"/>
    <mergeCell ref="Z34:AE34"/>
    <mergeCell ref="A37:E37"/>
    <mergeCell ref="I42:U42"/>
    <mergeCell ref="Z42:AE42"/>
    <mergeCell ref="V42:Y42"/>
    <mergeCell ref="V43:Y43"/>
    <mergeCell ref="BA40:BC40"/>
    <mergeCell ref="BD40:BI40"/>
    <mergeCell ref="BA33:BC33"/>
    <mergeCell ref="AM32:AP32"/>
    <mergeCell ref="AQ32:AZ32"/>
    <mergeCell ref="BA32:BC32"/>
    <mergeCell ref="BD32:BI32"/>
    <mergeCell ref="AI33:AL33"/>
    <mergeCell ref="AM33:AP33"/>
    <mergeCell ref="AQ33:AZ33"/>
    <mergeCell ref="Z32:AE32"/>
    <mergeCell ref="AQ39:AZ39"/>
    <mergeCell ref="BA37:BC37"/>
    <mergeCell ref="BD37:BI37"/>
    <mergeCell ref="AQ37:AZ37"/>
    <mergeCell ref="AM37:AP37"/>
    <mergeCell ref="AM34:AP34"/>
    <mergeCell ref="AM35:AP35"/>
    <mergeCell ref="AQ35:AZ35"/>
    <mergeCell ref="BA35:BC35"/>
  </mergeCells>
  <conditionalFormatting sqref="F26:H45">
    <cfRule type="expression" dxfId="37" priority="21">
      <formula>F26&gt;TODAY()</formula>
    </cfRule>
  </conditionalFormatting>
  <conditionalFormatting sqref="R70">
    <cfRule type="iconSet" priority="131">
      <iconSet iconSet="3Symbols">
        <cfvo type="percent" val="0"/>
        <cfvo type="percent" val="33"/>
        <cfvo type="percent" val="67"/>
      </iconSet>
    </cfRule>
  </conditionalFormatting>
  <dataValidations xWindow="1186" yWindow="754" count="24">
    <dataValidation allowBlank="1" showInputMessage="1" showErrorMessage="1" prompt="Angabe im 2. Abschnitt" sqref="A52:E52 G52" xr:uid="{00000000-0002-0000-0100-000000000000}"/>
    <dataValidation type="whole" allowBlank="1" showInputMessage="1" showErrorMessage="1" error="Sie können nur Zahlen eingeben (ohne Punkt)" prompt="Die Personen-ID finden Sie auf Ihrer Gehaltsabrechnung (ehemals PERSISKA-Nr.)" sqref="H17:M17" xr:uid="{00000000-0002-0000-0100-000001000000}">
      <formula1>0</formula1>
      <formula2>999999</formula2>
    </dataValidation>
    <dataValidation type="decimal" allowBlank="1" showInputMessage="1" showErrorMessage="1" error="Sie müssen eine Zahl eingeben (max. Wert = 10000)" promptTitle="Fachreferat Auszahlung" prompt="Geben Sie den total auszubezahlenden Betrag an." sqref="BA26:BC45" xr:uid="{00000000-0002-0000-0100-000002000000}">
      <formula1>1</formula1>
      <formula2>10000</formula2>
    </dataValidation>
    <dataValidation type="list" allowBlank="1" showInputMessage="1" showErrorMessage="1" error="Zuerst Schultyp im 2. Abschnitt auswählen" promptTitle="Voraussetzung" prompt="Zuerst Schultyp im 1. Abschnitt auswählen, um Antwortoptionen zu sehen" sqref="I26:U45" xr:uid="{00000000-0002-0000-0100-000003000000}">
      <formula1>INDIRECT($P$10)</formula1>
    </dataValidation>
    <dataValidation type="whole" allowBlank="1" showInputMessage="1" showErrorMessage="1" error="Sie können zur Zahlen eingeben (max. 8-stellig)" sqref="BJ26:BL45" xr:uid="{00000000-0002-0000-0100-000004000000}">
      <formula1>0</formula1>
      <formula2>99999999</formula2>
    </dataValidation>
    <dataValidation allowBlank="1" showInputMessage="1" showErrorMessage="1" promptTitle="Voraussetzung" prompt="Zuerst Schultyp im 1. Abschnitt auswählen, um Antwortoptionen zu sehen" sqref="A24:D25" xr:uid="{00000000-0002-0000-0100-000005000000}"/>
    <dataValidation allowBlank="1" showInputMessage="1" showErrorMessage="1" prompt="AHV-Nummer (z. B. 756.1234.5678.97)" sqref="A17:F17" xr:uid="{00000000-0002-0000-0100-000006000000}"/>
    <dataValidation type="list" allowBlank="1" showInputMessage="1" showErrorMessage="1" promptTitle="Voraussetzung" prompt="Zuerst Schultyp im 1. Abschnitt auswählen, um Antwortoptionen zu sehen" sqref="A26:E45" xr:uid="{00000000-0002-0000-0100-000007000000}">
      <formula1>INDIRECT($BP$11)</formula1>
    </dataValidation>
    <dataValidation allowBlank="1" showInputMessage="1" showErrorMessage="1" promptTitle="Fachreferat Auszahlung" prompt="Geben Sie den total auszubezahlenden Betrag an." sqref="BA24:BC25" xr:uid="{00000000-0002-0000-0100-000008000000}"/>
    <dataValidation type="decimal" allowBlank="1" showInputMessage="1" showErrorMessage="1" error="Sie müssen eine Zahl eingeben (max. Wert = 60)" prompt="Spezialfall Klassenhilfe: Geben Sie die Anzahl Stunden an" sqref="AF26:AH45" xr:uid="{00000000-0002-0000-0100-000009000000}">
      <formula1>0</formula1>
      <formula2>60</formula2>
    </dataValidation>
    <dataValidation allowBlank="1" showInputMessage="1" showErrorMessage="1" prompt="Wählen Sie nachfolgend die zutreffendste Antwortmöglichkeit aus" sqref="I24:U25" xr:uid="{00000000-0002-0000-0100-00000A000000}"/>
    <dataValidation allowBlank="1" showInputMessage="1" showErrorMessage="1" prompt="Erläuterungen zu den möglichen Antwortoptionen finden Sie in der Registerkarte &quot;Anleitung&quot;" sqref="E24:E25" xr:uid="{00000000-0002-0000-0100-00000B000000}"/>
    <dataValidation allowBlank="1" showInputMessage="1" showErrorMessage="1" prompt="=Vertragsnummer" sqref="BJ24:BL25" xr:uid="{00000000-0002-0000-0100-00000C000000}"/>
    <dataValidation allowBlank="1" showInputMessage="1" showErrorMessage="1" prompt="Datum der Einzellektion/en" sqref="F24:H25" xr:uid="{00000000-0002-0000-0100-00000D000000}"/>
    <dataValidation allowBlank="1" showInputMessage="1" showErrorMessage="1" prompt="Die Personen-ID finden Sie auf Ihrer Gehaltsabrechnung (ehemals PERSISKA-Nr.)" sqref="H16:M16" xr:uid="{00000000-0002-0000-0100-00000E000000}"/>
    <dataValidation allowBlank="1" showInputMessage="1" showErrorMessage="1" errorTitle="Fehler" promptTitle="Datumsformat" sqref="A46:AE46" xr:uid="{00000000-0002-0000-0100-00000F000000}"/>
    <dataValidation type="date" allowBlank="1" showInputMessage="1" showErrorMessage="1" errorTitle="Fehler" error="Bitte überprüfen Sie das Datumsformat_x000a_(frühestes Datum = 01.08.2022)" promptTitle="Datum der erteilten Lektion/en" prompt="Folgendes Datumsformat zulässig: TT.MM.JJJJ_x000a_(z. B. 14.02.2023)" sqref="F26:H45" xr:uid="{00000000-0002-0000-0100-000010000000}">
      <formula1>44774</formula1>
      <formula2>51501</formula2>
    </dataValidation>
    <dataValidation allowBlank="1" showInputMessage="1" showErrorMessage="1" promptTitle="Anforderungserfüllung" prompt="Wenn Sie ein Fachdiplom haben, geben Sie an, ob Sie die abzurechnenden Lektionen im Fach des Diploms erteilt haben oder die Lektion/en nicht dem Diplom entsprechen._x000a__x000a_Andernfalls wählen Sie &quot;Volldiplom&quot; oder &quot;Keine Lehrbefähigung&quot;." sqref="Y24:Y25" xr:uid="{00000000-0002-0000-0100-000011000000}"/>
    <dataValidation allowBlank="1" showInputMessage="1" showErrorMessage="1" prompt="Spezialfall Klassenhilfe: Geben Sie die Anzahl Stunden an" sqref="AF24:AH25" xr:uid="{00000000-0002-0000-0100-000012000000}"/>
    <dataValidation type="date" allowBlank="1" showInputMessage="1" showErrorMessage="1" errorTitle="Fehler" error="Bitte überprüfen Sie das Datumsformat._x000a_(z. B. 14.09.1984)" prompt="Folgendes Datumsformat zulässig: TT.MM.JJJJ_x000a_(z. B. 14.09.1984)" sqref="AC17:AH17" xr:uid="{00000000-0002-0000-0100-000013000000}">
      <formula1>1</formula1>
      <formula2>40543</formula2>
    </dataValidation>
    <dataValidation allowBlank="1" showInputMessage="1" showErrorMessage="1" prompt="Wenn Sie ein Fachdiplom haben, geben Sie an, ob Sie die abzurechnenden Lektionen im Fach des Diploms erteilt haben oder die Lektion/en nicht dem Diplom entsprechen._x000a__x000a_Andernfalls wählen Sie &quot;Volldiplom&quot; oder &quot;Keine Lehrbefähigung&quot;." sqref="V24:X25" xr:uid="{00000000-0002-0000-0100-000014000000}"/>
    <dataValidation type="date" allowBlank="1" showInputMessage="1" showErrorMessage="1" errorTitle="Fehler" error="Bitte überprüfen Sie das Datumsformat_x000a_(frühestes Datum = 28.02.2023)" prompt="Folgendes Datumsformat zulässig: TT.MM.JJJJ_x000a_(z. B. 28.02.2023)" sqref="N52:R52 AD57:AD58" xr:uid="{00000000-0002-0000-0100-000015000000}">
      <formula1>44985</formula1>
      <formula2>51501</formula2>
    </dataValidation>
    <dataValidation allowBlank="1" showInputMessage="1" showErrorMessage="1" prompt="Von der Stellvertretung anzugeben (falls Abwesenheitsgrund bekannt), andernfalls von der Schulleitung/Anstellungsbehörde zu ergänzen" sqref="AQ24:AZ25" xr:uid="{00000000-0002-0000-0100-000016000000}"/>
    <dataValidation type="list" allowBlank="1" showInputMessage="1" showErrorMessage="1" error="Wählen Sie eine Antwortoption aus der Liste aus" prompt="Von der Stellvertretung anzugeben (falls Abwesenheitsgrund bekannt), andernfalls von der Schulleitung/Anstellungsbehörde zu ergänzen" sqref="AQ26:AZ45" xr:uid="{00000000-0002-0000-0100-000017000000}">
      <formula1>Abwesenheiten</formula1>
    </dataValidation>
  </dataValidations>
  <hyperlinks>
    <hyperlink ref="AD20:AM20" location="Personaldaten!A1" display="Personaldaten!A1" xr:uid="{00000000-0004-0000-0100-000000000000}"/>
    <hyperlink ref="A65:D65" location="'Einzellektionen-Meldung'!A10" display="1" xr:uid="{00000000-0004-0000-0100-000001000000}"/>
    <hyperlink ref="A66:D66" location="'Einzellektionen-Meldung'!A15" display="2" xr:uid="{00000000-0004-0000-0100-000002000000}"/>
    <hyperlink ref="A67:D67" location="'Einzellektionen-Meldung'!A45" display="4" xr:uid="{00000000-0004-0000-0100-000003000000}"/>
    <hyperlink ref="A68:D68" location="'Einzellektionen-Meldung'!A45" display="4" xr:uid="{00000000-0004-0000-0100-000004000000}"/>
    <hyperlink ref="A69:D69" location="Personaldaten!A1" display="Personaldaten" xr:uid="{00000000-0004-0000-0100-000005000000}"/>
    <hyperlink ref="AD20:AR20" location="Personaldaten!A8" display="Personaldaten!A8" xr:uid="{00000000-0004-0000-0100-000006000000}"/>
    <hyperlink ref="AV2:BA2" location="Personaldaten!A1" display="Personaldaten" xr:uid="{00000000-0004-0000-0100-000007000000}"/>
    <hyperlink ref="AJ2:AO2" location="Anleitung!A1" display="Anleitung" xr:uid="{00000000-0004-0000-0100-000008000000}"/>
  </hyperlinks>
  <pageMargins left="0.7" right="0.7" top="0.78740157499999996" bottom="0.78740157499999996" header="0.3" footer="0.3"/>
  <pageSetup paperSize="9" scale="26" orientation="portrait" r:id="rId1"/>
  <ignoredErrors>
    <ignoredError sqref="P10 BP11" evalError="1"/>
    <ignoredError sqref="A65 A66:D67 B69:D69 A68" numberStoredAsText="1"/>
  </ignoredErrors>
  <drawing r:id="rId2"/>
  <extLst>
    <ext xmlns:x14="http://schemas.microsoft.com/office/spreadsheetml/2009/9/main" uri="{78C0D931-6437-407d-A8EE-F0AAD7539E65}">
      <x14:conditionalFormattings>
        <x14:conditionalFormatting xmlns:xm="http://schemas.microsoft.com/office/excel/2006/main">
          <x14:cfRule type="expression" priority="312" id="{8FC6B40E-C424-4D8F-A53C-8220C53C50E2}">
            <xm:f>$M65=Listenwerte!$P$4</xm:f>
            <x14:dxf>
              <fill>
                <patternFill>
                  <bgColor theme="6" tint="0.79998168889431442"/>
                </patternFill>
              </fill>
            </x14:dxf>
          </x14:cfRule>
          <x14:cfRule type="expression" priority="311" id="{2AE6B663-E3F9-4739-BE6E-1DBCE6F89AE2}">
            <xm:f>$M65=Listenwerte!$P$5</xm:f>
            <x14:dxf>
              <fill>
                <patternFill>
                  <bgColor rgb="FFFFE5E5"/>
                </patternFill>
              </fill>
            </x14:dxf>
          </x14:cfRule>
          <xm:sqref>M65:M68</xm:sqref>
        </x14:conditionalFormatting>
        <x14:conditionalFormatting xmlns:xm="http://schemas.microsoft.com/office/excel/2006/main">
          <x14:cfRule type="expression" priority="314" id="{32EBE3B1-9F39-4FE3-B848-077B593BBAA6}">
            <xm:f>$M69=Listenwerte!$P$5</xm:f>
            <x14:dxf>
              <fill>
                <patternFill>
                  <bgColor theme="6" tint="0.79998168889431442"/>
                </patternFill>
              </fill>
            </x14:dxf>
          </x14:cfRule>
          <x14:cfRule type="expression" priority="313" id="{C58AC736-BBCE-4D3C-911C-7CD1D6076B27}">
            <xm:f>$M69=Listenwerte!$P$4</xm:f>
            <x14:dxf>
              <fill>
                <patternFill>
                  <bgColor rgb="FFFFFF99"/>
                </patternFill>
              </fill>
            </x14:dxf>
          </x14:cfRule>
          <xm:sqref>M69</xm:sqref>
        </x14:conditionalFormatting>
        <x14:conditionalFormatting xmlns:xm="http://schemas.microsoft.com/office/excel/2006/main">
          <x14:cfRule type="expression" priority="317" id="{B4B7C988-61BC-4421-914F-15012D321DE8}">
            <xm:f>$A26=Listenwerte!$R$3</xm:f>
            <x14:dxf>
              <fill>
                <patternFill patternType="lightUp">
                  <fgColor auto="1"/>
                  <bgColor theme="0" tint="-4.9989318521683403E-2"/>
                </patternFill>
              </fill>
            </x14:dxf>
          </x14:cfRule>
          <x14:cfRule type="expression" priority="316" id="{CBB80D6B-104E-4BCE-8FA3-CBA348D10729}">
            <xm:f>$A26=Listenwerte!$R$5</xm:f>
            <x14:dxf>
              <fill>
                <patternFill patternType="lightUp">
                  <bgColor theme="0" tint="-4.9989318521683403E-2"/>
                </patternFill>
              </fill>
            </x14:dxf>
          </x14:cfRule>
          <x14:cfRule type="expression" priority="18" id="{A0648B9F-1BB2-43C4-BC17-DB315007B28B}">
            <xm:f>$I26=Listenwerte!$X$20</xm:f>
            <x14:dxf>
              <fill>
                <patternFill patternType="lightUp">
                  <fgColor auto="1"/>
                  <bgColor theme="0" tint="-4.9989318521683403E-2"/>
                </patternFill>
              </fill>
            </x14:dxf>
          </x14:cfRule>
          <xm:sqref>V26:Y45</xm:sqref>
        </x14:conditionalFormatting>
        <x14:conditionalFormatting xmlns:xm="http://schemas.microsoft.com/office/excel/2006/main">
          <x14:cfRule type="cellIs" priority="25" operator="equal" id="{5D546610-84FE-488C-9B77-E594A20F4EE0}">
            <xm:f>Listenwerte!$K$8</xm:f>
            <x14:dxf>
              <font>
                <color rgb="FFC00000"/>
              </font>
            </x14:dxf>
          </x14:cfRule>
          <xm:sqref>V52:AL52</xm:sqref>
        </x14:conditionalFormatting>
        <x14:conditionalFormatting xmlns:xm="http://schemas.microsoft.com/office/excel/2006/main">
          <x14:cfRule type="cellIs" priority="294" operator="equal" id="{17C23E9F-BC99-4159-AC37-A374B054B164}">
            <xm:f>Listenwerte!$K$4</xm:f>
            <x14:dxf>
              <fill>
                <patternFill>
                  <bgColor rgb="FFFFE1E1"/>
                </patternFill>
              </fill>
              <border>
                <left/>
                <right/>
                <top/>
                <bottom/>
                <vertical/>
                <horizontal/>
              </border>
            </x14:dxf>
          </x14:cfRule>
          <xm:sqref>AD20 R66</xm:sqref>
        </x14:conditionalFormatting>
        <x14:conditionalFormatting xmlns:xm="http://schemas.microsoft.com/office/excel/2006/main">
          <x14:cfRule type="expression" priority="2" id="{20FD96F3-B834-42CE-800F-6FCC3816BC0E}">
            <xm:f>$A26=Listenwerte!$R$5</xm:f>
            <x14:dxf>
              <fill>
                <patternFill patternType="lightUp">
                  <bgColor theme="0" tint="-4.9989318521683403E-2"/>
                </patternFill>
              </fill>
            </x14:dxf>
          </x14:cfRule>
          <xm:sqref>AF26:AZ45</xm:sqref>
        </x14:conditionalFormatting>
        <x14:conditionalFormatting xmlns:xm="http://schemas.microsoft.com/office/excel/2006/main">
          <x14:cfRule type="cellIs" priority="103" operator="equal" id="{2EFCBA96-E265-429F-9F62-903B51B28904}">
            <xm:f>Listenwerte!$K$6</xm:f>
            <x14:dxf>
              <fill>
                <patternFill>
                  <bgColor rgb="FFFFE181"/>
                </patternFill>
              </fill>
            </x14:dxf>
          </x14:cfRule>
          <xm:sqref>AG2:AI2 AG3:AN3</xm:sqref>
        </x14:conditionalFormatting>
        <x14:conditionalFormatting xmlns:xm="http://schemas.microsoft.com/office/excel/2006/main">
          <x14:cfRule type="expression" priority="1" id="{162C9EC8-EB87-48B3-87A5-B1FA778AA107}">
            <xm:f>$A26=Listenwerte!$R$6</xm:f>
            <x14:dxf>
              <fill>
                <patternFill patternType="lightUp">
                  <bgColor theme="0" tint="-4.9989318521683403E-2"/>
                </patternFill>
              </fill>
            </x14:dxf>
          </x14:cfRule>
          <xm:sqref>AI26:AZ45</xm:sqref>
        </x14:conditionalFormatting>
        <x14:conditionalFormatting xmlns:xm="http://schemas.microsoft.com/office/excel/2006/main">
          <x14:cfRule type="expression" priority="4" id="{2D4CE7AD-B633-470B-82A5-312A36963662}">
            <xm:f>$A27=Listenwerte!$R$3</xm:f>
            <x14:dxf>
              <fill>
                <patternFill patternType="lightUp">
                  <bgColor theme="0" tint="-4.9989318521683403E-2"/>
                </patternFill>
              </fill>
            </x14:dxf>
          </x14:cfRule>
          <x14:cfRule type="expression" priority="3" id="{410D4CD9-E226-4068-81BD-B95992E16EB4}">
            <xm:f>$A27=Listenwerte!$R$4</xm:f>
            <x14:dxf>
              <fill>
                <patternFill patternType="lightUp">
                  <bgColor theme="0" tint="-4.9989318521683403E-2"/>
                </patternFill>
              </fill>
            </x14:dxf>
          </x14:cfRule>
          <xm:sqref>AI27:AZ45</xm:sqref>
        </x14:conditionalFormatting>
        <x14:conditionalFormatting xmlns:xm="http://schemas.microsoft.com/office/excel/2006/main">
          <x14:cfRule type="expression" priority="149" id="{5C77F5BA-2756-4F1F-908F-911B20D07D67}">
            <xm:f>$A26=Listenwerte!$R$4</xm:f>
            <x14:dxf>
              <fill>
                <patternFill patternType="lightUp">
                  <bgColor theme="0" tint="-4.9989318521683403E-2"/>
                </patternFill>
              </fill>
            </x14:dxf>
          </x14:cfRule>
          <x14:cfRule type="expression" priority="150" id="{53DA9EA9-422E-40CB-A86D-BD117057D689}">
            <xm:f>$A26=Listenwerte!$R$3</xm:f>
            <x14:dxf>
              <fill>
                <patternFill patternType="lightUp">
                  <bgColor theme="0" tint="-4.9989318521683403E-2"/>
                </patternFill>
              </fill>
            </x14:dxf>
          </x14:cfRule>
          <xm:sqref>AI26:BC26</xm:sqref>
        </x14:conditionalFormatting>
        <x14:conditionalFormatting xmlns:xm="http://schemas.microsoft.com/office/excel/2006/main">
          <x14:cfRule type="cellIs" priority="24" operator="equal" id="{91CEF55D-59F4-4B01-98F7-77DF9F41B453}">
            <xm:f>Listenwerte!$K$8</xm:f>
            <x14:dxf>
              <font>
                <color rgb="FFC00000"/>
              </font>
            </x14:dxf>
          </x14:cfRule>
          <xm:sqref>AL57:BB58</xm:sqref>
        </x14:conditionalFormatting>
        <x14:conditionalFormatting xmlns:xm="http://schemas.microsoft.com/office/excel/2006/main">
          <x14:cfRule type="expression" priority="153" id="{742DCCCA-3605-48A2-8A32-D1C9A8DE4D3D}">
            <xm:f>$A26=Listenwerte!$R$2</xm:f>
            <x14:dxf>
              <fill>
                <patternFill patternType="lightUp">
                  <bgColor theme="0"/>
                </patternFill>
              </fill>
            </x14:dxf>
          </x14:cfRule>
          <xm:sqref>BA26:BC26</xm:sqref>
        </x14:conditionalFormatting>
        <x14:conditionalFormatting xmlns:xm="http://schemas.microsoft.com/office/excel/2006/main">
          <x14:cfRule type="expression" priority="50" id="{2C53ABF5-9A82-49C1-882F-5AA229B94A9D}">
            <xm:f>$A26=Listenwerte!$R$2</xm:f>
            <x14:dxf>
              <fill>
                <patternFill patternType="lightUp">
                  <bgColor theme="0" tint="-4.9989318521683403E-2"/>
                </patternFill>
              </fill>
            </x14:dxf>
          </x14:cfRule>
          <xm:sqref>BA26:BC45</xm:sqref>
        </x14:conditionalFormatting>
        <x14:conditionalFormatting xmlns:xm="http://schemas.microsoft.com/office/excel/2006/main">
          <x14:cfRule type="expression" priority="88" id="{6A5FB25F-328A-4629-8C40-5285623B8463}">
            <xm:f>$A27=Listenwerte!$R$4</xm:f>
            <x14:dxf>
              <fill>
                <patternFill patternType="lightUp">
                  <bgColor theme="0" tint="-4.9989318521683403E-2"/>
                </patternFill>
              </fill>
            </x14:dxf>
          </x14:cfRule>
          <x14:cfRule type="expression" priority="89" id="{A9C2396D-47A2-4570-AAF9-D028C905F53E}">
            <xm:f>$A27=Listenwerte!$R$3</xm:f>
            <x14:dxf>
              <fill>
                <patternFill patternType="lightUp">
                  <bgColor theme="0" tint="-4.9989318521683403E-2"/>
                </patternFill>
              </fill>
            </x14:dxf>
          </x14:cfRule>
          <xm:sqref>BA27:BC27</xm:sqref>
        </x14:conditionalFormatting>
        <x14:conditionalFormatting xmlns:xm="http://schemas.microsoft.com/office/excel/2006/main">
          <x14:cfRule type="expression" priority="91" id="{325B10C2-4208-4871-B9DE-16946A40897C}">
            <xm:f>$A27=Listenwerte!$R$2</xm:f>
            <x14:dxf>
              <fill>
                <patternFill patternType="lightUp">
                  <bgColor theme="0"/>
                </patternFill>
              </fill>
            </x14:dxf>
          </x14:cfRule>
          <xm:sqref>BA27:BC44</xm:sqref>
        </x14:conditionalFormatting>
        <x14:conditionalFormatting xmlns:xm="http://schemas.microsoft.com/office/excel/2006/main">
          <x14:cfRule type="expression" priority="125" id="{49C5A5DC-C8F6-4953-A7E6-BADFCFB92D69}">
            <xm:f>$A28=Listenwerte!$R$4</xm:f>
            <x14:dxf>
              <fill>
                <patternFill patternType="lightUp">
                  <bgColor theme="0" tint="-4.9989318521683403E-2"/>
                </patternFill>
              </fill>
            </x14:dxf>
          </x14:cfRule>
          <x14:cfRule type="expression" priority="126" id="{CD99B75C-A232-4F0A-A57C-EC9857EB727C}">
            <xm:f>$A28=Listenwerte!$R$3</xm:f>
            <x14:dxf>
              <fill>
                <patternFill patternType="lightUp">
                  <bgColor theme="0" tint="-4.9989318521683403E-2"/>
                </patternFill>
              </fill>
            </x14:dxf>
          </x14:cfRule>
          <xm:sqref>BA28:BC44</xm:sqref>
        </x14:conditionalFormatting>
        <x14:conditionalFormatting xmlns:xm="http://schemas.microsoft.com/office/excel/2006/main">
          <x14:cfRule type="expression" priority="55" id="{2073E3DD-8D18-4724-B02A-0AF8BF8BD543}">
            <xm:f>$A45=Listenwerte!$R$3</xm:f>
            <x14:dxf>
              <fill>
                <patternFill patternType="lightUp">
                  <bgColor theme="0" tint="-4.9989318521683403E-2"/>
                </patternFill>
              </fill>
            </x14:dxf>
          </x14:cfRule>
          <x14:cfRule type="expression" priority="54" id="{F1160E95-5C11-4E3D-859E-A95568D2A772}">
            <xm:f>$A45=Listenwerte!$R$4</xm:f>
            <x14:dxf>
              <fill>
                <patternFill patternType="lightUp">
                  <bgColor theme="0" tint="-4.9989318521683403E-2"/>
                </patternFill>
              </fill>
            </x14:dxf>
          </x14:cfRule>
          <x14:cfRule type="expression" priority="51" id="{82DB6A2E-05A9-46CC-BF31-32D8B78DB8AA}">
            <xm:f>$A45=Listenwerte!$R$2</xm:f>
            <x14:dxf>
              <fill>
                <patternFill patternType="lightUp">
                  <bgColor theme="0"/>
                </patternFill>
              </fill>
            </x14:dxf>
          </x14:cfRule>
          <xm:sqref>BA45:BC45</xm:sqref>
        </x14:conditionalFormatting>
        <x14:conditionalFormatting xmlns:xm="http://schemas.microsoft.com/office/excel/2006/main">
          <x14:cfRule type="expression" priority="11" id="{7622DB1D-1364-440A-9F73-C6629E6D81D8}">
            <xm:f>AT26:AT26=Listenwerte!#REF!</xm:f>
            <x14:dxf>
              <font>
                <color rgb="FFFF0000"/>
              </font>
            </x14:dxf>
          </x14:cfRule>
          <xm:sqref>BJ26:BJ45</xm:sqref>
        </x14:conditionalFormatting>
        <x14:conditionalFormatting xmlns:xm="http://schemas.microsoft.com/office/excel/2006/main">
          <x14:cfRule type="expression" priority="10" id="{858EF823-383C-4022-86E1-0F334DB50D43}">
            <xm:f>AT26:AT26=Listenwerte!#REF!</xm:f>
            <x14:dxf>
              <font>
                <color rgb="FFFF0000"/>
              </font>
            </x14:dxf>
          </x14:cfRule>
          <x14:cfRule type="expression" priority="9" id="{312C4575-B17B-471C-B65B-37AAEDD88FF9}">
            <xm:f>$O$26:$AB$26=Listenwerte!#REF!</xm:f>
            <x14:dxf>
              <border>
                <left style="thin">
                  <color auto="1"/>
                </left>
                <right style="thin">
                  <color auto="1"/>
                </right>
                <top style="thin">
                  <color auto="1"/>
                </top>
                <bottom style="thin">
                  <color auto="1"/>
                </bottom>
                <vertical/>
                <horizontal/>
              </border>
            </x14:dxf>
          </x14:cfRule>
          <xm:sqref>BM26:BM45</xm:sqref>
        </x14:conditionalFormatting>
      </x14:conditionalFormattings>
    </ext>
    <ext xmlns:x14="http://schemas.microsoft.com/office/spreadsheetml/2009/9/main" uri="{CCE6A557-97BC-4b89-ADB6-D9C93CAAB3DF}">
      <x14:dataValidations xmlns:xm="http://schemas.microsoft.com/office/excel/2006/main" xWindow="1186" yWindow="754" count="5">
        <x14:dataValidation type="list" allowBlank="1" showInputMessage="1" showErrorMessage="1" xr:uid="{00000000-0002-0000-0100-000018000000}">
          <x14:formula1>
            <xm:f>Listenwerte!$P$2:$P$3</xm:f>
          </x14:formula1>
          <xm:sqref>T52 AJ57:AJ58</xm:sqref>
        </x14:dataValidation>
        <x14:dataValidation type="list" allowBlank="1" showInputMessage="1" showErrorMessage="1" error="Wählen Sie eine Option aus der Liste aus" xr:uid="{00000000-0002-0000-0100-000019000000}">
          <x14:formula1>
            <xm:f>Listenwerte!$K$2:$K$3</xm:f>
          </x14:formula1>
          <xm:sqref>Z20</xm:sqref>
        </x14:dataValidation>
        <x14:dataValidation type="list" allowBlank="1" showInputMessage="1" showErrorMessage="1" promptTitle="Voraussetzung" prompt="Zuerst Schultyp (1. Abschnitt) auswählen" xr:uid="{00000000-0002-0000-0100-00001A000000}">
          <x14:formula1>
            <xm:f>INDIRECT(Listenwerte!$B$6)</xm:f>
          </x14:formula1>
          <xm:sqref>BM26:BM45</xm:sqref>
        </x14:dataValidation>
        <x14:dataValidation type="list" allowBlank="1" showInputMessage="1" showErrorMessage="1" error="Wählen Sie eine Option aus der Liste aus" promptTitle="Anforderungserfüllung" prompt="Wenn Sie ein Fachdiplom haben, geben Sie an, ob Sie die abzurechnenden Lektionen im Fach des Diploms erteilt haben oder die Lektion/en nicht dem Diplom entsprechen._x000a__x000a_Andernfalls wählen Sie &quot;Volldiplom&quot; oder &quot;Keine Lehrbefähigung&quot;." xr:uid="{00000000-0002-0000-0100-00001B000000}">
          <x14:formula1>
            <xm:f>Listenwerte!$S$2:$S$5</xm:f>
          </x14:formula1>
          <xm:sqref>V26:Y45</xm:sqref>
        </x14:dataValidation>
        <x14:dataValidation type="list" allowBlank="1" showInputMessage="1" showErrorMessage="1" error="Wählen Sie eine Option aus der Liste aus" xr:uid="{00000000-0002-0000-0100-00001C000000}">
          <x14:formula1>
            <xm:f>Listenwerte!$A$2:$A$5</xm:f>
          </x14:formula1>
          <xm:sqref>J11:Q11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14">
    <pageSetUpPr fitToPage="1"/>
  </sheetPr>
  <dimension ref="A1:BO41"/>
  <sheetViews>
    <sheetView topLeftCell="A6" zoomScaleNormal="100" workbookViewId="0">
      <selection activeCell="Y20" sqref="Y20"/>
    </sheetView>
  </sheetViews>
  <sheetFormatPr baseColWidth="10" defaultColWidth="11" defaultRowHeight="14" x14ac:dyDescent="0.15"/>
  <cols>
    <col min="1" max="119" width="4.33203125" style="22" customWidth="1"/>
    <col min="120" max="16384" width="11" style="22"/>
  </cols>
  <sheetData>
    <row r="1" spans="1:67" ht="24.75" customHeight="1" x14ac:dyDescent="0.15">
      <c r="A1" s="87"/>
      <c r="B1" s="91"/>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91"/>
      <c r="AJ1" s="91"/>
      <c r="AK1" s="91"/>
      <c r="AL1" s="91"/>
      <c r="AM1" s="91"/>
      <c r="AN1" s="91"/>
      <c r="AO1" s="91"/>
      <c r="AP1" s="91"/>
      <c r="AQ1" s="91"/>
      <c r="AR1" s="92"/>
    </row>
    <row r="2" spans="1:67" ht="24.75" customHeight="1" thickBot="1" x14ac:dyDescent="0.2">
      <c r="A2" s="88"/>
      <c r="B2" s="1"/>
      <c r="C2" s="1"/>
      <c r="D2" s="1"/>
      <c r="E2" s="1"/>
      <c r="F2" s="1"/>
      <c r="G2" s="1"/>
      <c r="H2" s="1"/>
      <c r="I2" s="1"/>
      <c r="J2" s="1"/>
      <c r="K2" s="1"/>
      <c r="L2" s="1"/>
      <c r="M2" s="1"/>
      <c r="N2" s="1"/>
      <c r="O2" s="1"/>
      <c r="P2" s="1"/>
      <c r="Q2" s="1"/>
      <c r="R2" s="1"/>
      <c r="S2" s="1"/>
      <c r="T2" s="1"/>
      <c r="U2" s="1"/>
      <c r="V2" s="1"/>
      <c r="W2" s="1"/>
      <c r="X2" s="1"/>
      <c r="Y2" s="1"/>
      <c r="Z2" s="1"/>
      <c r="AA2" s="201" t="s">
        <v>165</v>
      </c>
      <c r="AB2" s="201"/>
      <c r="AC2" s="201"/>
      <c r="AD2" s="201"/>
      <c r="AE2" s="201"/>
      <c r="AF2" s="201"/>
      <c r="AG2" s="201" t="s">
        <v>122</v>
      </c>
      <c r="AH2" s="201"/>
      <c r="AI2" s="201"/>
      <c r="AJ2" s="201"/>
      <c r="AK2" s="201"/>
      <c r="AL2" s="201"/>
      <c r="AM2" s="390" t="s">
        <v>123</v>
      </c>
      <c r="AN2" s="390"/>
      <c r="AO2" s="390"/>
      <c r="AP2" s="390"/>
      <c r="AQ2" s="390"/>
      <c r="AR2" s="391"/>
    </row>
    <row r="3" spans="1:67" ht="24.75" customHeight="1" x14ac:dyDescent="0.15">
      <c r="A3" s="88"/>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89"/>
    </row>
    <row r="4" spans="1:67" ht="24.75" customHeight="1" x14ac:dyDescent="0.15">
      <c r="A4" s="88"/>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89"/>
    </row>
    <row r="5" spans="1:67" ht="24.75" customHeight="1" x14ac:dyDescent="0.15">
      <c r="A5" s="88"/>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c r="AM5" s="1"/>
      <c r="AN5" s="1"/>
      <c r="AO5" s="1"/>
      <c r="AP5" s="1"/>
      <c r="AQ5" s="1"/>
      <c r="AR5" s="89"/>
    </row>
    <row r="6" spans="1:67" x14ac:dyDescent="0.15">
      <c r="A6" s="88"/>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89"/>
    </row>
    <row r="7" spans="1:67" ht="33" customHeight="1" x14ac:dyDescent="0.15">
      <c r="A7" s="392" t="s">
        <v>105</v>
      </c>
      <c r="B7" s="393"/>
      <c r="C7" s="393"/>
      <c r="D7" s="393"/>
      <c r="E7" s="393"/>
      <c r="F7" s="393"/>
      <c r="G7" s="393"/>
      <c r="H7" s="393"/>
      <c r="I7" s="393"/>
      <c r="J7" s="393"/>
      <c r="K7" s="393"/>
      <c r="L7" s="393"/>
      <c r="M7" s="393"/>
      <c r="N7" s="393"/>
      <c r="O7" s="393"/>
      <c r="P7" s="393"/>
      <c r="Q7" s="393"/>
      <c r="R7" s="393"/>
      <c r="S7" s="393"/>
      <c r="T7" s="393"/>
      <c r="U7" s="393"/>
      <c r="V7" s="393"/>
      <c r="W7" s="393"/>
      <c r="X7" s="393"/>
      <c r="Y7" s="393"/>
      <c r="Z7" s="393"/>
      <c r="AA7" s="393"/>
      <c r="AB7" s="393"/>
      <c r="AC7" s="393"/>
      <c r="AD7" s="393"/>
      <c r="AE7" s="393"/>
      <c r="AF7" s="393"/>
      <c r="AG7" s="393"/>
      <c r="AH7" s="393"/>
      <c r="AI7" s="393"/>
      <c r="AJ7" s="393"/>
      <c r="AK7" s="393"/>
      <c r="AL7" s="393"/>
      <c r="AM7" s="393"/>
      <c r="AN7" s="393"/>
      <c r="AO7" s="393"/>
      <c r="AP7" s="393"/>
      <c r="AQ7" s="393"/>
      <c r="AR7" s="394"/>
      <c r="AS7" s="101"/>
      <c r="AT7" s="101"/>
    </row>
    <row r="8" spans="1:67" ht="63" customHeight="1" x14ac:dyDescent="0.15">
      <c r="A8" s="395" t="s">
        <v>259</v>
      </c>
      <c r="B8" s="396"/>
      <c r="C8" s="396"/>
      <c r="D8" s="396"/>
      <c r="E8" s="396"/>
      <c r="F8" s="396"/>
      <c r="G8" s="396"/>
      <c r="H8" s="396"/>
      <c r="I8" s="396"/>
      <c r="J8" s="396"/>
      <c r="K8" s="396"/>
      <c r="L8" s="396"/>
      <c r="M8" s="396"/>
      <c r="N8" s="396"/>
      <c r="O8" s="396"/>
      <c r="P8" s="396"/>
      <c r="Q8" s="396"/>
      <c r="R8" s="396"/>
      <c r="S8" s="396"/>
      <c r="T8" s="396"/>
      <c r="U8" s="396"/>
      <c r="V8" s="396"/>
      <c r="W8" s="396"/>
      <c r="X8" s="396"/>
      <c r="Y8" s="396"/>
      <c r="Z8" s="396"/>
      <c r="AA8" s="396"/>
      <c r="AB8" s="396"/>
      <c r="AC8" s="396"/>
      <c r="AD8" s="396"/>
      <c r="AE8" s="396"/>
      <c r="AF8" s="396"/>
      <c r="AG8" s="396"/>
      <c r="AH8" s="396"/>
      <c r="AI8" s="396"/>
      <c r="AJ8" s="396"/>
      <c r="AK8" s="396"/>
      <c r="AL8" s="396"/>
      <c r="AM8" s="396"/>
      <c r="AN8" s="396"/>
      <c r="AO8" s="396"/>
      <c r="AP8" s="396"/>
      <c r="AQ8" s="396"/>
      <c r="AR8" s="397"/>
      <c r="AS8" s="101"/>
      <c r="AT8" s="101"/>
    </row>
    <row r="9" spans="1:67" ht="23.25" customHeight="1" x14ac:dyDescent="0.15">
      <c r="A9" s="398" t="s">
        <v>45</v>
      </c>
      <c r="B9" s="399"/>
      <c r="C9" s="399"/>
      <c r="D9" s="399"/>
      <c r="E9" s="399"/>
      <c r="F9" s="399"/>
      <c r="G9" s="399"/>
      <c r="H9" s="399"/>
      <c r="I9" s="399"/>
      <c r="J9" s="399"/>
      <c r="K9" s="399"/>
      <c r="L9" s="399"/>
      <c r="M9" s="399"/>
      <c r="N9" s="399"/>
      <c r="O9" s="399"/>
      <c r="P9" s="399"/>
      <c r="Q9" s="399"/>
      <c r="R9" s="399"/>
      <c r="S9" s="399"/>
      <c r="T9" s="399"/>
      <c r="U9" s="399"/>
      <c r="V9" s="399"/>
      <c r="W9" s="399"/>
      <c r="X9" s="399"/>
      <c r="Y9" s="399"/>
      <c r="Z9" s="399"/>
      <c r="AA9" s="399"/>
      <c r="AB9" s="399"/>
      <c r="AC9" s="399"/>
      <c r="AD9" s="399"/>
      <c r="AE9" s="399"/>
      <c r="AF9" s="399"/>
      <c r="AG9" s="399"/>
      <c r="AH9" s="399"/>
      <c r="AI9" s="399"/>
      <c r="AJ9" s="399"/>
      <c r="AK9" s="399"/>
      <c r="AL9" s="399"/>
      <c r="AM9" s="399"/>
      <c r="AN9" s="399"/>
      <c r="AO9" s="399"/>
      <c r="AP9" s="399"/>
      <c r="AQ9" s="399"/>
      <c r="AR9" s="400"/>
      <c r="AS9" s="101"/>
      <c r="AT9" s="101"/>
      <c r="AU9" s="101"/>
      <c r="AV9" s="101"/>
      <c r="AW9" s="101"/>
      <c r="AX9" s="101"/>
      <c r="AY9" s="101"/>
      <c r="AZ9" s="101"/>
      <c r="BA9" s="101"/>
      <c r="BB9" s="101"/>
      <c r="BC9" s="101"/>
      <c r="BD9" s="101"/>
      <c r="BE9" s="101"/>
      <c r="BF9" s="101"/>
      <c r="BG9" s="101"/>
      <c r="BH9" s="101"/>
      <c r="BI9" s="101"/>
      <c r="BJ9" s="101"/>
      <c r="BK9" s="101"/>
      <c r="BL9" s="101"/>
      <c r="BM9" s="101"/>
      <c r="BN9" s="101"/>
      <c r="BO9" s="101"/>
    </row>
    <row r="10" spans="1:67" ht="12" customHeight="1" x14ac:dyDescent="0.15">
      <c r="A10" s="93"/>
      <c r="B10" s="1"/>
      <c r="C10" s="1"/>
      <c r="D10" s="1"/>
      <c r="E10" s="1"/>
      <c r="F10" s="1"/>
      <c r="G10" s="1"/>
      <c r="H10" s="1"/>
      <c r="I10" s="1"/>
      <c r="J10" s="29"/>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89"/>
    </row>
    <row r="11" spans="1:67" ht="19.5" customHeight="1" x14ac:dyDescent="0.15">
      <c r="A11" s="160" t="s">
        <v>75</v>
      </c>
      <c r="B11" s="86"/>
      <c r="C11" s="86"/>
      <c r="D11" s="86"/>
      <c r="E11" s="86"/>
      <c r="F11" s="85"/>
      <c r="G11" s="85"/>
      <c r="H11" s="159" t="s">
        <v>38</v>
      </c>
      <c r="I11" s="159"/>
      <c r="J11" s="159"/>
      <c r="K11" s="159"/>
      <c r="L11" s="159"/>
      <c r="M11" s="159"/>
      <c r="N11" s="85"/>
      <c r="O11" s="172" t="s">
        <v>44</v>
      </c>
      <c r="P11" s="86"/>
      <c r="Q11" s="86"/>
      <c r="R11" s="86"/>
      <c r="S11" s="86"/>
      <c r="T11" s="86"/>
      <c r="U11" s="85"/>
      <c r="V11" s="86" t="s">
        <v>255</v>
      </c>
      <c r="W11" s="86"/>
      <c r="X11" s="86"/>
      <c r="Y11" s="86"/>
      <c r="Z11" s="86"/>
      <c r="AA11" s="86"/>
      <c r="AB11" s="85"/>
      <c r="AC11" s="161"/>
      <c r="AD11" s="161"/>
      <c r="AE11" s="161"/>
      <c r="AF11" s="161"/>
      <c r="AG11" s="161"/>
      <c r="AH11" s="161"/>
      <c r="AI11" s="161"/>
      <c r="AJ11" s="161"/>
      <c r="AK11" s="161"/>
      <c r="AL11" s="161"/>
      <c r="AM11" s="161"/>
      <c r="AN11" s="161"/>
      <c r="AO11" s="161"/>
      <c r="AP11" s="161"/>
      <c r="AQ11" s="161"/>
      <c r="AR11" s="162"/>
    </row>
    <row r="12" spans="1:67" ht="19.5" customHeight="1" x14ac:dyDescent="0.15">
      <c r="A12" s="378"/>
      <c r="B12" s="313"/>
      <c r="C12" s="313"/>
      <c r="D12" s="313"/>
      <c r="E12" s="313"/>
      <c r="F12" s="313"/>
      <c r="G12" s="2"/>
      <c r="H12" s="339"/>
      <c r="I12" s="340"/>
      <c r="J12" s="340"/>
      <c r="K12" s="340"/>
      <c r="L12" s="340"/>
      <c r="M12" s="341"/>
      <c r="N12" s="85"/>
      <c r="O12" s="388"/>
      <c r="P12" s="401"/>
      <c r="Q12" s="401"/>
      <c r="R12" s="401"/>
      <c r="S12" s="401"/>
      <c r="T12" s="402"/>
      <c r="U12" s="85"/>
      <c r="V12" s="388"/>
      <c r="W12" s="310"/>
      <c r="X12" s="310"/>
      <c r="Y12" s="310"/>
      <c r="Z12" s="310"/>
      <c r="AA12" s="310"/>
      <c r="AB12" s="310"/>
      <c r="AC12" s="310"/>
      <c r="AD12" s="311"/>
      <c r="AE12" s="161"/>
      <c r="AF12" s="161"/>
      <c r="AG12" s="161"/>
      <c r="AH12" s="161"/>
      <c r="AI12" s="161"/>
      <c r="AJ12" s="161"/>
      <c r="AK12" s="161"/>
      <c r="AL12" s="161"/>
      <c r="AM12" s="161"/>
      <c r="AN12" s="161"/>
      <c r="AO12" s="161"/>
      <c r="AP12" s="161"/>
      <c r="AQ12" s="161"/>
      <c r="AR12" s="162"/>
    </row>
    <row r="13" spans="1:67" ht="19.5" customHeight="1" x14ac:dyDescent="0.15">
      <c r="A13" s="163"/>
      <c r="B13" s="85"/>
      <c r="C13" s="85"/>
      <c r="D13" s="85"/>
      <c r="E13" s="85"/>
      <c r="F13" s="85"/>
      <c r="G13" s="85"/>
      <c r="H13" s="85"/>
      <c r="I13" s="85"/>
      <c r="J13" s="85"/>
      <c r="K13" s="85"/>
      <c r="L13" s="85"/>
      <c r="M13" s="85"/>
      <c r="N13" s="85"/>
      <c r="O13" s="85"/>
      <c r="P13" s="85"/>
      <c r="Q13" s="85"/>
      <c r="R13" s="85"/>
      <c r="S13" s="85"/>
      <c r="T13" s="85"/>
      <c r="U13" s="85"/>
      <c r="V13" s="85"/>
      <c r="W13" s="85"/>
      <c r="X13" s="85"/>
      <c r="Y13" s="85"/>
      <c r="Z13" s="85"/>
      <c r="AA13" s="85"/>
      <c r="AB13" s="85"/>
      <c r="AC13" s="161"/>
      <c r="AD13" s="161"/>
      <c r="AE13" s="161"/>
      <c r="AF13" s="161"/>
      <c r="AG13" s="161"/>
      <c r="AH13" s="161"/>
      <c r="AI13" s="161"/>
      <c r="AJ13" s="161"/>
      <c r="AK13" s="161"/>
      <c r="AL13" s="161"/>
      <c r="AM13" s="161"/>
      <c r="AN13" s="161"/>
      <c r="AO13" s="161"/>
      <c r="AP13" s="161"/>
      <c r="AQ13" s="161"/>
      <c r="AR13" s="162"/>
    </row>
    <row r="14" spans="1:67" ht="19.5" customHeight="1" x14ac:dyDescent="0.15">
      <c r="A14" s="160" t="s">
        <v>63</v>
      </c>
      <c r="B14" s="86"/>
      <c r="C14" s="86"/>
      <c r="D14" s="86"/>
      <c r="E14" s="86"/>
      <c r="F14" s="86"/>
      <c r="G14" s="85"/>
      <c r="H14" s="86" t="s">
        <v>0</v>
      </c>
      <c r="I14" s="86"/>
      <c r="J14" s="86"/>
      <c r="K14" s="86"/>
      <c r="L14" s="86"/>
      <c r="M14" s="86"/>
      <c r="N14" s="85"/>
      <c r="O14" s="86" t="s">
        <v>2</v>
      </c>
      <c r="P14" s="86"/>
      <c r="Q14" s="86"/>
      <c r="R14" s="86"/>
      <c r="S14" s="86"/>
      <c r="T14" s="86"/>
      <c r="U14" s="85"/>
      <c r="V14" s="86" t="s">
        <v>5</v>
      </c>
      <c r="W14" s="86"/>
      <c r="X14" s="86"/>
      <c r="Y14" s="86"/>
      <c r="Z14" s="86"/>
      <c r="AA14" s="86"/>
      <c r="AB14" s="85"/>
      <c r="AC14" s="161"/>
      <c r="AD14" s="161"/>
      <c r="AE14" s="161"/>
      <c r="AF14" s="161"/>
      <c r="AG14" s="161"/>
      <c r="AH14" s="161"/>
      <c r="AI14" s="161"/>
      <c r="AJ14" s="161"/>
      <c r="AK14" s="161"/>
      <c r="AL14" s="161"/>
      <c r="AM14" s="161"/>
      <c r="AN14" s="161"/>
      <c r="AO14" s="161"/>
      <c r="AP14" s="161"/>
      <c r="AQ14" s="161"/>
      <c r="AR14" s="162"/>
    </row>
    <row r="15" spans="1:67" ht="19.5" customHeight="1" x14ac:dyDescent="0.15">
      <c r="A15" s="338"/>
      <c r="B15" s="310"/>
      <c r="C15" s="310"/>
      <c r="D15" s="310"/>
      <c r="E15" s="310"/>
      <c r="F15" s="311"/>
      <c r="G15" s="85"/>
      <c r="H15" s="329"/>
      <c r="I15" s="330"/>
      <c r="J15" s="330"/>
      <c r="K15" s="330"/>
      <c r="L15" s="330"/>
      <c r="M15" s="331"/>
      <c r="N15" s="85"/>
      <c r="O15" s="329"/>
      <c r="P15" s="330"/>
      <c r="Q15" s="330"/>
      <c r="R15" s="330"/>
      <c r="S15" s="330"/>
      <c r="T15" s="331"/>
      <c r="U15" s="85"/>
      <c r="V15" s="342"/>
      <c r="W15" s="343"/>
      <c r="X15" s="343"/>
      <c r="Y15" s="343"/>
      <c r="Z15" s="343"/>
      <c r="AA15" s="344"/>
      <c r="AB15" s="85"/>
      <c r="AC15" s="161"/>
      <c r="AD15" s="161"/>
      <c r="AE15" s="161"/>
      <c r="AF15" s="161"/>
      <c r="AG15" s="161"/>
      <c r="AH15" s="161"/>
      <c r="AI15" s="161"/>
      <c r="AJ15" s="161"/>
      <c r="AK15" s="161"/>
      <c r="AL15" s="161"/>
      <c r="AM15" s="161"/>
      <c r="AN15" s="161"/>
      <c r="AO15" s="161"/>
      <c r="AP15" s="161"/>
      <c r="AQ15" s="161"/>
      <c r="AR15" s="162"/>
    </row>
    <row r="16" spans="1:67" ht="19.5" customHeight="1" x14ac:dyDescent="0.15">
      <c r="A16" s="163"/>
      <c r="B16" s="85"/>
      <c r="C16" s="85"/>
      <c r="D16" s="85"/>
      <c r="E16" s="85"/>
      <c r="F16" s="85"/>
      <c r="G16" s="85"/>
      <c r="H16" s="85"/>
      <c r="I16" s="85"/>
      <c r="J16" s="85"/>
      <c r="K16" s="85"/>
      <c r="L16" s="85"/>
      <c r="M16" s="85"/>
      <c r="N16" s="85"/>
      <c r="O16" s="85"/>
      <c r="P16" s="85"/>
      <c r="Q16" s="85"/>
      <c r="R16" s="85"/>
      <c r="S16" s="85"/>
      <c r="T16" s="85"/>
      <c r="U16" s="85"/>
      <c r="V16" s="85"/>
      <c r="W16" s="85"/>
      <c r="X16" s="85"/>
      <c r="Y16" s="85"/>
      <c r="Z16" s="85"/>
      <c r="AA16" s="85"/>
      <c r="AB16" s="85"/>
      <c r="AC16" s="161"/>
      <c r="AD16" s="161"/>
      <c r="AE16" s="161"/>
      <c r="AF16" s="161"/>
      <c r="AG16" s="161"/>
      <c r="AH16" s="161"/>
      <c r="AI16" s="161"/>
      <c r="AJ16" s="161"/>
      <c r="AK16" s="161"/>
      <c r="AL16" s="161"/>
      <c r="AM16" s="161"/>
      <c r="AN16" s="161"/>
      <c r="AO16" s="161"/>
      <c r="AP16" s="161"/>
      <c r="AQ16" s="161"/>
      <c r="AR16" s="162"/>
    </row>
    <row r="17" spans="1:67" ht="19.5" customHeight="1" x14ac:dyDescent="0.15">
      <c r="A17" s="160" t="s">
        <v>40</v>
      </c>
      <c r="B17" s="86"/>
      <c r="C17" s="86"/>
      <c r="D17" s="86"/>
      <c r="E17" s="86"/>
      <c r="F17" s="86"/>
      <c r="G17" s="86"/>
      <c r="H17" s="86" t="s">
        <v>42</v>
      </c>
      <c r="I17" s="86"/>
      <c r="J17" s="86"/>
      <c r="K17" s="86"/>
      <c r="L17" s="86"/>
      <c r="M17" s="86"/>
      <c r="N17" s="86"/>
      <c r="O17" s="86" t="s">
        <v>43</v>
      </c>
      <c r="P17" s="86"/>
      <c r="Q17" s="86"/>
      <c r="R17" s="86"/>
      <c r="S17" s="86"/>
      <c r="T17" s="86"/>
      <c r="U17" s="85"/>
      <c r="V17" s="86" t="s">
        <v>41</v>
      </c>
      <c r="W17" s="86"/>
      <c r="X17" s="86"/>
      <c r="Y17" s="86"/>
      <c r="Z17" s="86"/>
      <c r="AA17" s="86"/>
      <c r="AB17" s="85"/>
      <c r="AC17" s="164" t="str">
        <f>IF(V18=Listenwerte!L3,Listenwerte!K5,"")</f>
        <v/>
      </c>
      <c r="AD17" s="165"/>
      <c r="AE17" s="166"/>
      <c r="AF17" s="164"/>
      <c r="AG17" s="165"/>
      <c r="AH17" s="165"/>
      <c r="AI17" s="165"/>
      <c r="AJ17" s="165"/>
      <c r="AK17" s="165"/>
      <c r="AL17" s="161"/>
      <c r="AM17" s="161"/>
      <c r="AN17" s="161"/>
      <c r="AO17" s="161"/>
      <c r="AP17" s="161"/>
      <c r="AQ17" s="161"/>
      <c r="AR17" s="162"/>
    </row>
    <row r="18" spans="1:67" ht="19.5" customHeight="1" x14ac:dyDescent="0.15">
      <c r="A18" s="376"/>
      <c r="B18" s="310"/>
      <c r="C18" s="310"/>
      <c r="D18" s="310"/>
      <c r="E18" s="310"/>
      <c r="F18" s="311"/>
      <c r="G18" s="85"/>
      <c r="H18" s="389"/>
      <c r="I18" s="389"/>
      <c r="J18" s="389"/>
      <c r="K18" s="389"/>
      <c r="L18" s="389"/>
      <c r="M18" s="389"/>
      <c r="N18" s="85"/>
      <c r="O18" s="338"/>
      <c r="P18" s="310"/>
      <c r="Q18" s="310"/>
      <c r="R18" s="310"/>
      <c r="S18" s="310"/>
      <c r="T18" s="311"/>
      <c r="U18" s="85"/>
      <c r="V18" s="342"/>
      <c r="W18" s="343"/>
      <c r="X18" s="343"/>
      <c r="Y18" s="343"/>
      <c r="Z18" s="343"/>
      <c r="AA18" s="344"/>
      <c r="AB18" s="85"/>
      <c r="AC18" s="375"/>
      <c r="AD18" s="375"/>
      <c r="AE18" s="375"/>
      <c r="AF18" s="375"/>
      <c r="AG18" s="375"/>
      <c r="AH18" s="375"/>
      <c r="AI18" s="375"/>
      <c r="AJ18" s="375"/>
      <c r="AK18" s="375"/>
      <c r="AL18" s="161"/>
      <c r="AM18" s="161"/>
      <c r="AN18" s="161"/>
      <c r="AO18" s="161"/>
      <c r="AP18" s="161"/>
      <c r="AQ18" s="161"/>
      <c r="AR18" s="162"/>
    </row>
    <row r="19" spans="1:67" ht="19.5" customHeight="1" x14ac:dyDescent="0.15">
      <c r="A19" s="163"/>
      <c r="B19" s="85"/>
      <c r="C19" s="85"/>
      <c r="D19" s="85"/>
      <c r="E19" s="85"/>
      <c r="F19" s="85"/>
      <c r="G19" s="85"/>
      <c r="H19" s="85"/>
      <c r="I19" s="85"/>
      <c r="J19" s="85"/>
      <c r="K19" s="85"/>
      <c r="L19" s="85"/>
      <c r="M19" s="85"/>
      <c r="N19" s="85"/>
      <c r="O19" s="85"/>
      <c r="P19" s="85"/>
      <c r="Q19" s="85"/>
      <c r="R19" s="85"/>
      <c r="S19" s="85"/>
      <c r="T19" s="85"/>
      <c r="U19" s="85"/>
      <c r="V19" s="85"/>
      <c r="W19" s="85"/>
      <c r="X19" s="85"/>
      <c r="Y19" s="85"/>
      <c r="Z19" s="85"/>
      <c r="AA19" s="85"/>
      <c r="AB19" s="85"/>
      <c r="AC19" s="161"/>
      <c r="AD19" s="161"/>
      <c r="AE19" s="161"/>
      <c r="AF19" s="161"/>
      <c r="AG19" s="161"/>
      <c r="AH19" s="161"/>
      <c r="AI19" s="161"/>
      <c r="AJ19" s="161"/>
      <c r="AK19" s="161"/>
      <c r="AL19" s="161"/>
      <c r="AM19" s="161"/>
      <c r="AN19" s="161"/>
      <c r="AO19" s="161"/>
      <c r="AP19" s="161"/>
      <c r="AQ19" s="161"/>
      <c r="AR19" s="162"/>
    </row>
    <row r="20" spans="1:67" ht="19.5" customHeight="1" x14ac:dyDescent="0.15">
      <c r="A20" s="167" t="s">
        <v>66</v>
      </c>
      <c r="B20" s="164"/>
      <c r="C20" s="164"/>
      <c r="D20" s="164"/>
      <c r="E20" s="164"/>
      <c r="F20" s="164"/>
      <c r="G20" s="165"/>
      <c r="H20" s="85"/>
      <c r="I20" s="85"/>
      <c r="J20" s="85"/>
      <c r="K20" s="85"/>
      <c r="L20" s="85"/>
      <c r="M20" s="85"/>
      <c r="N20" s="85"/>
      <c r="O20" s="164" t="s">
        <v>111</v>
      </c>
      <c r="P20" s="164"/>
      <c r="Q20" s="164"/>
      <c r="R20" s="168"/>
      <c r="S20" s="168"/>
      <c r="T20" s="168"/>
      <c r="U20" s="85"/>
      <c r="V20" s="85"/>
      <c r="W20" s="85"/>
      <c r="X20" s="85"/>
      <c r="Y20" s="85"/>
      <c r="Z20" s="85"/>
      <c r="AA20" s="85"/>
      <c r="AB20" s="85"/>
      <c r="AC20" s="161"/>
      <c r="AD20" s="161"/>
      <c r="AE20" s="161"/>
      <c r="AF20" s="161"/>
      <c r="AG20" s="161"/>
      <c r="AH20" s="161"/>
      <c r="AI20" s="161"/>
      <c r="AJ20" s="161"/>
      <c r="AK20" s="161"/>
      <c r="AL20" s="161"/>
      <c r="AM20" s="161"/>
      <c r="AN20" s="161"/>
      <c r="AO20" s="161"/>
      <c r="AP20" s="161"/>
      <c r="AQ20" s="161"/>
      <c r="AR20" s="162"/>
    </row>
    <row r="21" spans="1:67" ht="19.5" customHeight="1" x14ac:dyDescent="0.15">
      <c r="A21" s="338"/>
      <c r="B21" s="310"/>
      <c r="C21" s="310"/>
      <c r="D21" s="310"/>
      <c r="E21" s="310"/>
      <c r="F21" s="310"/>
      <c r="G21" s="310"/>
      <c r="H21" s="310"/>
      <c r="I21" s="310"/>
      <c r="J21" s="310"/>
      <c r="K21" s="310"/>
      <c r="L21" s="310"/>
      <c r="M21" s="311"/>
      <c r="N21" s="85"/>
      <c r="O21" s="342"/>
      <c r="P21" s="343"/>
      <c r="Q21" s="343"/>
      <c r="R21" s="343"/>
      <c r="S21" s="343"/>
      <c r="T21" s="344"/>
      <c r="U21" s="85"/>
      <c r="V21" s="85"/>
      <c r="W21" s="85"/>
      <c r="X21" s="85"/>
      <c r="Y21" s="85"/>
      <c r="Z21" s="85"/>
      <c r="AA21" s="85"/>
      <c r="AB21" s="85"/>
      <c r="AC21" s="161"/>
      <c r="AD21" s="161"/>
      <c r="AE21" s="161"/>
      <c r="AF21" s="161"/>
      <c r="AG21" s="161"/>
      <c r="AH21" s="161"/>
      <c r="AI21" s="161"/>
      <c r="AJ21" s="161"/>
      <c r="AK21" s="161"/>
      <c r="AL21" s="161"/>
      <c r="AM21" s="161"/>
      <c r="AN21" s="161"/>
      <c r="AO21" s="161"/>
      <c r="AP21" s="161"/>
      <c r="AQ21" s="161"/>
      <c r="AR21" s="162"/>
    </row>
    <row r="22" spans="1:67" ht="31.5" customHeight="1" x14ac:dyDescent="0.15">
      <c r="A22" s="88"/>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05"/>
      <c r="AD22" s="105"/>
      <c r="AE22" s="105"/>
      <c r="AF22" s="105"/>
      <c r="AG22" s="105"/>
      <c r="AH22" s="105"/>
      <c r="AI22" s="105"/>
      <c r="AJ22" s="105"/>
      <c r="AK22" s="105"/>
      <c r="AL22" s="105"/>
      <c r="AM22" s="105"/>
      <c r="AN22" s="105"/>
      <c r="AO22" s="105"/>
      <c r="AP22" s="105"/>
      <c r="AQ22" s="105"/>
      <c r="AR22" s="134"/>
    </row>
    <row r="23" spans="1:67" ht="25.5" customHeight="1" x14ac:dyDescent="0.15">
      <c r="A23" s="373" t="s">
        <v>112</v>
      </c>
      <c r="B23" s="307"/>
      <c r="C23" s="307"/>
      <c r="D23" s="307"/>
      <c r="E23" s="307"/>
      <c r="F23" s="307"/>
      <c r="G23" s="307"/>
      <c r="H23" s="307"/>
      <c r="I23" s="307"/>
      <c r="J23" s="307"/>
      <c r="K23" s="307"/>
      <c r="L23" s="307"/>
      <c r="M23" s="307"/>
      <c r="N23" s="307"/>
      <c r="O23" s="307"/>
      <c r="P23" s="307"/>
      <c r="Q23" s="307"/>
      <c r="R23" s="307"/>
      <c r="S23" s="307"/>
      <c r="T23" s="307"/>
      <c r="U23" s="307"/>
      <c r="V23" s="307"/>
      <c r="W23" s="307"/>
      <c r="X23" s="307"/>
      <c r="Y23" s="307"/>
      <c r="Z23" s="307"/>
      <c r="AA23" s="307"/>
      <c r="AB23" s="307"/>
      <c r="AC23" s="307"/>
      <c r="AD23" s="307"/>
      <c r="AE23" s="307"/>
      <c r="AF23" s="307"/>
      <c r="AG23" s="307"/>
      <c r="AH23" s="307"/>
      <c r="AI23" s="307"/>
      <c r="AJ23" s="307"/>
      <c r="AK23" s="307"/>
      <c r="AL23" s="307"/>
      <c r="AM23" s="307"/>
      <c r="AN23" s="307"/>
      <c r="AO23" s="307"/>
      <c r="AP23" s="307"/>
      <c r="AQ23" s="307"/>
      <c r="AR23" s="374"/>
    </row>
    <row r="24" spans="1:67" ht="19.5" customHeight="1" x14ac:dyDescent="0.15">
      <c r="A24" s="88"/>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89"/>
    </row>
    <row r="25" spans="1:67" ht="19.5" customHeight="1" x14ac:dyDescent="0.15">
      <c r="A25" s="95" t="s">
        <v>69</v>
      </c>
      <c r="B25" s="11"/>
      <c r="C25" s="11"/>
      <c r="D25" s="11"/>
      <c r="E25" s="11"/>
      <c r="F25" s="11"/>
      <c r="G25" s="26"/>
      <c r="H25" s="11" t="s">
        <v>70</v>
      </c>
      <c r="I25" s="11"/>
      <c r="J25" s="11"/>
      <c r="K25" s="11"/>
      <c r="L25" s="11"/>
      <c r="M25" s="11"/>
      <c r="N25" s="26"/>
      <c r="O25" s="11" t="s">
        <v>113</v>
      </c>
      <c r="P25" s="11"/>
      <c r="Q25" s="11"/>
      <c r="R25" s="11"/>
      <c r="S25" s="11"/>
      <c r="T25" s="11"/>
      <c r="U25" s="26"/>
      <c r="V25" s="11" t="s">
        <v>71</v>
      </c>
      <c r="W25" s="11"/>
      <c r="X25" s="11"/>
      <c r="Y25" s="11"/>
      <c r="Z25" s="11"/>
      <c r="AA25" s="11"/>
      <c r="AB25" s="48"/>
      <c r="AC25" s="11" t="s">
        <v>72</v>
      </c>
      <c r="AD25" s="11"/>
      <c r="AE25" s="11"/>
      <c r="AF25" s="11"/>
      <c r="AG25" s="11"/>
      <c r="AH25" s="11"/>
      <c r="AI25" s="1"/>
      <c r="AJ25" s="1"/>
      <c r="AK25" s="1"/>
      <c r="AL25" s="1"/>
      <c r="AM25" s="1"/>
      <c r="AN25" s="1"/>
      <c r="AO25" s="1"/>
      <c r="AP25" s="1"/>
      <c r="AQ25" s="1"/>
      <c r="AR25" s="89"/>
    </row>
    <row r="26" spans="1:67" ht="19.5" customHeight="1" x14ac:dyDescent="0.15">
      <c r="A26" s="376"/>
      <c r="B26" s="310"/>
      <c r="C26" s="310"/>
      <c r="D26" s="310"/>
      <c r="E26" s="310"/>
      <c r="F26" s="311"/>
      <c r="G26" s="85"/>
      <c r="H26" s="338"/>
      <c r="I26" s="310"/>
      <c r="J26" s="310"/>
      <c r="K26" s="310"/>
      <c r="L26" s="310"/>
      <c r="M26" s="311"/>
      <c r="N26" s="85"/>
      <c r="O26" s="338"/>
      <c r="P26" s="310"/>
      <c r="Q26" s="310"/>
      <c r="R26" s="310"/>
      <c r="S26" s="310"/>
      <c r="T26" s="311"/>
      <c r="U26" s="85"/>
      <c r="V26" s="342"/>
      <c r="W26" s="343"/>
      <c r="X26" s="343"/>
      <c r="Y26" s="343"/>
      <c r="Z26" s="343"/>
      <c r="AA26" s="344"/>
      <c r="AB26" s="85"/>
      <c r="AC26" s="338"/>
      <c r="AD26" s="310"/>
      <c r="AE26" s="310"/>
      <c r="AF26" s="310"/>
      <c r="AG26" s="310"/>
      <c r="AH26" s="311"/>
      <c r="AI26" s="1"/>
      <c r="AJ26" s="1"/>
      <c r="AK26" s="1"/>
      <c r="AL26" s="1"/>
      <c r="AM26" s="1"/>
      <c r="AN26" s="1"/>
      <c r="AO26" s="1"/>
      <c r="AP26" s="1"/>
      <c r="AQ26" s="1"/>
      <c r="AR26" s="89"/>
    </row>
    <row r="27" spans="1:67" ht="33.75" customHeight="1" x14ac:dyDescent="0.15">
      <c r="A27" s="88"/>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89"/>
    </row>
    <row r="28" spans="1:67" ht="23.25" customHeight="1" x14ac:dyDescent="0.15">
      <c r="A28" s="373" t="s">
        <v>50</v>
      </c>
      <c r="B28" s="307"/>
      <c r="C28" s="307"/>
      <c r="D28" s="307"/>
      <c r="E28" s="307"/>
      <c r="F28" s="307"/>
      <c r="G28" s="307"/>
      <c r="H28" s="307"/>
      <c r="I28" s="307"/>
      <c r="J28" s="307"/>
      <c r="K28" s="307"/>
      <c r="L28" s="307"/>
      <c r="M28" s="307"/>
      <c r="N28" s="307"/>
      <c r="O28" s="307"/>
      <c r="P28" s="307"/>
      <c r="Q28" s="307"/>
      <c r="R28" s="307"/>
      <c r="S28" s="307"/>
      <c r="T28" s="307"/>
      <c r="U28" s="307"/>
      <c r="V28" s="307"/>
      <c r="W28" s="307"/>
      <c r="X28" s="307"/>
      <c r="Y28" s="307"/>
      <c r="Z28" s="307"/>
      <c r="AA28" s="307"/>
      <c r="AB28" s="307"/>
      <c r="AC28" s="307"/>
      <c r="AD28" s="307"/>
      <c r="AE28" s="307"/>
      <c r="AF28" s="307"/>
      <c r="AG28" s="307"/>
      <c r="AH28" s="307"/>
      <c r="AI28" s="307"/>
      <c r="AJ28" s="307"/>
      <c r="AK28" s="307"/>
      <c r="AL28" s="307"/>
      <c r="AM28" s="307"/>
      <c r="AN28" s="307"/>
      <c r="AO28" s="307"/>
      <c r="AP28" s="307"/>
      <c r="AQ28" s="307"/>
      <c r="AR28" s="374"/>
      <c r="AS28" s="101"/>
      <c r="AT28" s="101"/>
      <c r="AU28" s="101"/>
      <c r="AV28" s="101"/>
      <c r="AW28" s="101"/>
      <c r="AX28" s="101"/>
      <c r="AY28" s="101"/>
      <c r="AZ28" s="101"/>
      <c r="BA28" s="101"/>
      <c r="BB28" s="101"/>
      <c r="BC28" s="101"/>
      <c r="BD28" s="101"/>
      <c r="BE28" s="101"/>
      <c r="BF28" s="101"/>
      <c r="BG28" s="101"/>
      <c r="BH28" s="101"/>
      <c r="BI28" s="101"/>
      <c r="BJ28" s="101"/>
      <c r="BK28" s="101"/>
      <c r="BL28" s="101"/>
      <c r="BM28" s="101"/>
      <c r="BN28" s="101"/>
      <c r="BO28" s="101"/>
    </row>
    <row r="29" spans="1:67" ht="12" customHeight="1" x14ac:dyDescent="0.15">
      <c r="A29" s="93"/>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89"/>
    </row>
    <row r="30" spans="1:67" ht="19.5" customHeight="1" x14ac:dyDescent="0.15">
      <c r="A30" s="94" t="s">
        <v>51</v>
      </c>
      <c r="B30" s="9"/>
      <c r="C30" s="1"/>
      <c r="D30" s="9"/>
      <c r="E30" s="9"/>
      <c r="F30" s="9"/>
      <c r="G30" s="9"/>
      <c r="H30" s="86"/>
      <c r="I30" s="1"/>
      <c r="J30" s="9" t="s">
        <v>46</v>
      </c>
      <c r="K30" s="9"/>
      <c r="L30" s="9"/>
      <c r="M30" s="9"/>
      <c r="N30" s="9"/>
      <c r="O30" s="9"/>
      <c r="P30" s="9"/>
      <c r="Q30" s="86"/>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89"/>
    </row>
    <row r="31" spans="1:67" ht="19.5" customHeight="1" x14ac:dyDescent="0.15">
      <c r="A31" s="378"/>
      <c r="B31" s="313"/>
      <c r="C31" s="313"/>
      <c r="D31" s="313"/>
      <c r="E31" s="313"/>
      <c r="F31" s="313"/>
      <c r="G31" s="313"/>
      <c r="H31" s="313"/>
      <c r="I31" s="85"/>
      <c r="J31" s="338"/>
      <c r="K31" s="310"/>
      <c r="L31" s="310"/>
      <c r="M31" s="310"/>
      <c r="N31" s="310"/>
      <c r="O31" s="310"/>
      <c r="P31" s="310"/>
      <c r="Q31" s="31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89"/>
    </row>
    <row r="32" spans="1:67" ht="30.75" customHeight="1" x14ac:dyDescent="0.15">
      <c r="A32" s="88"/>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89"/>
    </row>
    <row r="33" spans="1:67" ht="23.25" customHeight="1" x14ac:dyDescent="0.15">
      <c r="A33" s="373" t="s">
        <v>58</v>
      </c>
      <c r="B33" s="307"/>
      <c r="C33" s="307"/>
      <c r="D33" s="307"/>
      <c r="E33" s="307"/>
      <c r="F33" s="307"/>
      <c r="G33" s="307"/>
      <c r="H33" s="307"/>
      <c r="I33" s="307"/>
      <c r="J33" s="307"/>
      <c r="K33" s="307"/>
      <c r="L33" s="307"/>
      <c r="M33" s="307"/>
      <c r="N33" s="307"/>
      <c r="O33" s="307"/>
      <c r="P33" s="307"/>
      <c r="Q33" s="307"/>
      <c r="R33" s="307"/>
      <c r="S33" s="307"/>
      <c r="T33" s="307"/>
      <c r="U33" s="307"/>
      <c r="V33" s="307"/>
      <c r="W33" s="307"/>
      <c r="X33" s="307"/>
      <c r="Y33" s="307"/>
      <c r="Z33" s="307"/>
      <c r="AA33" s="307"/>
      <c r="AB33" s="307"/>
      <c r="AC33" s="307"/>
      <c r="AD33" s="307"/>
      <c r="AE33" s="307"/>
      <c r="AF33" s="307"/>
      <c r="AG33" s="307"/>
      <c r="AH33" s="307"/>
      <c r="AI33" s="307"/>
      <c r="AJ33" s="307"/>
      <c r="AK33" s="307"/>
      <c r="AL33" s="307"/>
      <c r="AM33" s="307"/>
      <c r="AN33" s="307"/>
      <c r="AO33" s="307"/>
      <c r="AP33" s="307"/>
      <c r="AQ33" s="307"/>
      <c r="AR33" s="374"/>
      <c r="AS33" s="101"/>
      <c r="AT33" s="101"/>
      <c r="AU33" s="101"/>
      <c r="AV33" s="101"/>
      <c r="AW33" s="101"/>
      <c r="AX33" s="101"/>
      <c r="AY33" s="101"/>
      <c r="AZ33" s="101"/>
      <c r="BA33" s="101"/>
      <c r="BB33" s="101"/>
      <c r="BC33" s="101"/>
      <c r="BD33" s="101"/>
      <c r="BE33" s="101"/>
      <c r="BF33" s="101"/>
      <c r="BG33" s="101"/>
      <c r="BH33" s="101"/>
      <c r="BI33" s="101"/>
      <c r="BJ33" s="101"/>
      <c r="BK33" s="101"/>
      <c r="BL33" s="101"/>
      <c r="BM33" s="101"/>
      <c r="BN33" s="101"/>
      <c r="BO33" s="101"/>
    </row>
    <row r="34" spans="1:67" ht="19.5" customHeight="1" x14ac:dyDescent="0.15">
      <c r="A34" s="93"/>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89"/>
    </row>
    <row r="35" spans="1:67" ht="19.5" customHeight="1" x14ac:dyDescent="0.15">
      <c r="A35" s="94" t="s">
        <v>59</v>
      </c>
      <c r="B35" s="9"/>
      <c r="C35" s="9"/>
      <c r="D35" s="9"/>
      <c r="E35" s="9"/>
      <c r="F35" s="9"/>
      <c r="G35" s="9"/>
      <c r="H35" s="86"/>
      <c r="I35" s="1"/>
      <c r="J35" s="9"/>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89"/>
    </row>
    <row r="36" spans="1:67" ht="19.5" customHeight="1" x14ac:dyDescent="0.15">
      <c r="A36" s="379"/>
      <c r="B36" s="380"/>
      <c r="C36" s="380"/>
      <c r="D36" s="380"/>
      <c r="E36" s="380"/>
      <c r="F36" s="380"/>
      <c r="G36" s="380"/>
      <c r="H36" s="380"/>
      <c r="I36" s="380"/>
      <c r="J36" s="380"/>
      <c r="K36" s="380"/>
      <c r="L36" s="380"/>
      <c r="M36" s="380"/>
      <c r="N36" s="380"/>
      <c r="O36" s="380"/>
      <c r="P36" s="380"/>
      <c r="Q36" s="38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89"/>
    </row>
    <row r="37" spans="1:67" ht="19.5" customHeight="1" x14ac:dyDescent="0.15">
      <c r="A37" s="382"/>
      <c r="B37" s="383"/>
      <c r="C37" s="383"/>
      <c r="D37" s="383"/>
      <c r="E37" s="383"/>
      <c r="F37" s="383"/>
      <c r="G37" s="383"/>
      <c r="H37" s="383"/>
      <c r="I37" s="383"/>
      <c r="J37" s="383"/>
      <c r="K37" s="383"/>
      <c r="L37" s="383"/>
      <c r="M37" s="383"/>
      <c r="N37" s="383"/>
      <c r="O37" s="383"/>
      <c r="P37" s="383"/>
      <c r="Q37" s="384"/>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89"/>
    </row>
    <row r="38" spans="1:67" ht="19.5" customHeight="1" x14ac:dyDescent="0.15">
      <c r="A38" s="382"/>
      <c r="B38" s="383"/>
      <c r="C38" s="383"/>
      <c r="D38" s="383"/>
      <c r="E38" s="383"/>
      <c r="F38" s="383"/>
      <c r="G38" s="383"/>
      <c r="H38" s="383"/>
      <c r="I38" s="383"/>
      <c r="J38" s="383"/>
      <c r="K38" s="383"/>
      <c r="L38" s="383"/>
      <c r="M38" s="383"/>
      <c r="N38" s="383"/>
      <c r="O38" s="383"/>
      <c r="P38" s="383"/>
      <c r="Q38" s="384"/>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89"/>
    </row>
    <row r="39" spans="1:67" ht="19.5" customHeight="1" x14ac:dyDescent="0.15">
      <c r="A39" s="385"/>
      <c r="B39" s="386"/>
      <c r="C39" s="386"/>
      <c r="D39" s="386"/>
      <c r="E39" s="386"/>
      <c r="F39" s="386"/>
      <c r="G39" s="386"/>
      <c r="H39" s="386"/>
      <c r="I39" s="386"/>
      <c r="J39" s="386"/>
      <c r="K39" s="386"/>
      <c r="L39" s="386"/>
      <c r="M39" s="386"/>
      <c r="N39" s="386"/>
      <c r="O39" s="386"/>
      <c r="P39" s="386"/>
      <c r="Q39" s="387"/>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89"/>
    </row>
    <row r="40" spans="1:67" ht="19.5" customHeight="1" thickBot="1" x14ac:dyDescent="0.2">
      <c r="A40" s="90"/>
      <c r="B40" s="96"/>
      <c r="C40" s="96"/>
      <c r="D40" s="96"/>
      <c r="E40" s="96"/>
      <c r="F40" s="96"/>
      <c r="G40" s="96"/>
      <c r="H40" s="96"/>
      <c r="I40" s="96"/>
      <c r="J40" s="96"/>
      <c r="K40" s="96"/>
      <c r="L40" s="96"/>
      <c r="M40" s="96"/>
      <c r="N40" s="96"/>
      <c r="O40" s="96"/>
      <c r="P40" s="96"/>
      <c r="Q40" s="96"/>
      <c r="R40" s="96"/>
      <c r="S40" s="96"/>
      <c r="T40" s="96"/>
      <c r="U40" s="96"/>
      <c r="V40" s="96"/>
      <c r="W40" s="96"/>
      <c r="X40" s="96"/>
      <c r="Y40" s="96"/>
      <c r="Z40" s="96"/>
      <c r="AA40" s="96"/>
      <c r="AB40" s="96"/>
      <c r="AC40" s="96"/>
      <c r="AD40" s="96"/>
      <c r="AE40" s="96"/>
      <c r="AF40" s="96"/>
      <c r="AG40" s="96"/>
      <c r="AH40" s="96"/>
      <c r="AI40" s="96"/>
      <c r="AJ40" s="96"/>
      <c r="AK40" s="96"/>
      <c r="AL40" s="96"/>
      <c r="AM40" s="96"/>
      <c r="AN40" s="96"/>
      <c r="AO40" s="96"/>
      <c r="AP40" s="96"/>
      <c r="AQ40" s="96"/>
      <c r="AR40" s="97"/>
    </row>
    <row r="41" spans="1:67" ht="34.5" customHeight="1" x14ac:dyDescent="0.15">
      <c r="A41" s="377" t="s">
        <v>52</v>
      </c>
      <c r="B41" s="377"/>
      <c r="C41" s="377"/>
      <c r="D41" s="377"/>
      <c r="E41" s="377"/>
      <c r="F41" s="377"/>
      <c r="G41" s="377"/>
      <c r="H41" s="377"/>
      <c r="I41" s="377"/>
      <c r="J41" s="377"/>
    </row>
  </sheetData>
  <sheetProtection algorithmName="SHA-512" hashValue="eFJui4Cw91CCkPpcxQLvKOqLRI4RSwqIBr9uzuSBpkeeCFVhiWAsRZOm2mgmj9KTorghmpioLDI6s830fDnY9g==" saltValue="dCCW+RbghJaJVUXiGYxPIw==" spinCount="100000" sheet="1" objects="1" scenarios="1"/>
  <mergeCells count="33">
    <mergeCell ref="O12:T12"/>
    <mergeCell ref="A15:F15"/>
    <mergeCell ref="H15:M15"/>
    <mergeCell ref="O15:T15"/>
    <mergeCell ref="O26:T26"/>
    <mergeCell ref="H12:M12"/>
    <mergeCell ref="AG2:AL2"/>
    <mergeCell ref="O18:T18"/>
    <mergeCell ref="A12:F12"/>
    <mergeCell ref="V12:AD12"/>
    <mergeCell ref="A26:F26"/>
    <mergeCell ref="A23:AR23"/>
    <mergeCell ref="AA2:AF2"/>
    <mergeCell ref="H18:M18"/>
    <mergeCell ref="AM2:AR2"/>
    <mergeCell ref="AC26:AH26"/>
    <mergeCell ref="V15:AA15"/>
    <mergeCell ref="V18:AA18"/>
    <mergeCell ref="V26:AA26"/>
    <mergeCell ref="A7:AR7"/>
    <mergeCell ref="A8:AR8"/>
    <mergeCell ref="A9:AR9"/>
    <mergeCell ref="A41:J41"/>
    <mergeCell ref="A31:H31"/>
    <mergeCell ref="A36:Q39"/>
    <mergeCell ref="A33:AR33"/>
    <mergeCell ref="J31:Q31"/>
    <mergeCell ref="A28:AR28"/>
    <mergeCell ref="AC18:AK18"/>
    <mergeCell ref="A21:M21"/>
    <mergeCell ref="O21:T21"/>
    <mergeCell ref="A18:F18"/>
    <mergeCell ref="H26:M26"/>
  </mergeCells>
  <dataValidations xWindow="532" yWindow="653" count="8">
    <dataValidation type="date" allowBlank="1" showInputMessage="1" showErrorMessage="1" errorTitle="Fehler" error="Bitte überprüfen Sie das Datumsformat_x000a_(z. B. 14.09.1984)" prompt="Folgendes Datumsformat zulässig: TT.MM.JJJJ_x000a_(z. B. 14.09.1984)" sqref="V15:AA15 V26:AA26" xr:uid="{00000000-0002-0000-0200-000000000000}">
      <formula1>1</formula1>
      <formula2>40543</formula2>
    </dataValidation>
    <dataValidation allowBlank="1" showInputMessage="1" showErrorMessage="1" error="Ganze Zahl eingeben, z. B: 0,1,2" sqref="A26 H26" xr:uid="{00000000-0002-0000-0200-000001000000}"/>
    <dataValidation allowBlank="1" showInputMessage="1" showErrorMessage="1" prompt="Die Personen-ID finden Sie auf Ihrer Gehaltsabrechnung (ehemals PERSISKA-Nr.)" sqref="H11:M11" xr:uid="{00000000-0002-0000-0200-000002000000}"/>
    <dataValidation allowBlank="1" showInputMessage="1" showErrorMessage="1" prompt="AHV-Nummer (z. B. 756.1234.5678.97)" sqref="A12:F12" xr:uid="{00000000-0002-0000-0200-000003000000}"/>
    <dataValidation allowBlank="1" showInputMessage="1" showErrorMessage="1" promptTitle="Beispiel" prompt="CH93 0076 2011 6238 5295 7" sqref="J31:Q31" xr:uid="{00000000-0002-0000-0200-000004000000}"/>
    <dataValidation allowBlank="1" showInputMessage="1" showErrorMessage="1" promptTitle="Beispiel                        " prompt="CH93 0076 2011 6238 5295 7" sqref="J30:Q30" xr:uid="{00000000-0002-0000-0200-000005000000}"/>
    <dataValidation type="date" allowBlank="1" showInputMessage="1" showErrorMessage="1" errorTitle="Fehler" error="Bitte überprüfen Sie das Datumsformat_x000a_(z. B. 14.09.1984)" prompt="Folgendes Datumsformat zulässig: TT.MM.JJJJ_x000a_(z. B. 14.09.1984)" sqref="O21:T21" xr:uid="{00000000-0002-0000-0200-000006000000}">
      <formula1>1</formula1>
      <formula2>51501</formula2>
    </dataValidation>
    <dataValidation type="whole" allowBlank="1" showInputMessage="1" showErrorMessage="1" error="Sie können nur Zahlen eingeben (ohne Punkt)" prompt="Die Personen-ID finden Sie auf Ihrer Gehaltsabrechnung (ehemals PERSISKA-Nr.)" sqref="H12:M12" xr:uid="{00000000-0002-0000-0200-000007000000}">
      <formula1>0</formula1>
      <formula2>999999</formula2>
    </dataValidation>
  </dataValidations>
  <hyperlinks>
    <hyperlink ref="A41:J41" location="'Einzellektionen-Meldung'!A1" display="Zurück zur Registerkarte &quot;Einzellektionen-Meldung&quot;" xr:uid="{00000000-0004-0000-0200-000000000000}"/>
    <hyperlink ref="A41" location="'Einzellektionen-Meldung'!A1" display="Zurück zur Registerkarte &quot;Einzellektionen-Meldung&quot;" xr:uid="{00000000-0004-0000-0200-000001000000}"/>
    <hyperlink ref="AG2:AL2" location="'Einzellektionen-Meldung'!A1" display="Einzellektionen-Meldung" xr:uid="{00000000-0004-0000-0200-000002000000}"/>
    <hyperlink ref="AA2:AF2" location="Anleitung!A1" display="Anleitung" xr:uid="{00000000-0004-0000-0200-000003000000}"/>
  </hyperlinks>
  <pageMargins left="0.7" right="0.7" top="0.78740157499999996" bottom="0.78740157499999996" header="0.3" footer="0.3"/>
  <pageSetup paperSize="9" scale="27" orientation="portrait" r:id="rId1"/>
  <drawing r:id="rId2"/>
  <extLst>
    <ext xmlns:x14="http://schemas.microsoft.com/office/spreadsheetml/2009/9/main" uri="{78C0D931-6437-407d-A8EE-F0AAD7539E65}">
      <x14:conditionalFormattings>
        <x14:conditionalFormatting xmlns:xm="http://schemas.microsoft.com/office/excel/2006/main">
          <x14:cfRule type="expression" priority="192" id="{6CF80D11-CE5C-46C4-B95E-C2C16EFB07A6}">
            <xm:f>$H27&amp;O27=Listenwerte!#REF!</xm:f>
            <x14:dxf>
              <fill>
                <patternFill>
                  <bgColor theme="5" tint="0.79998168889431442"/>
                </patternFill>
              </fill>
              <border>
                <left style="thin">
                  <color auto="1"/>
                </left>
                <right style="thin">
                  <color auto="1"/>
                </right>
                <top style="thin">
                  <color auto="1"/>
                </top>
                <bottom style="thin">
                  <color auto="1"/>
                </bottom>
                <vertical/>
                <horizontal/>
              </border>
            </x14:dxf>
          </x14:cfRule>
          <xm:sqref>A26 G26:H26 N26 U26:V26 AB26:AC26</xm:sqref>
        </x14:conditionalFormatting>
        <x14:conditionalFormatting xmlns:xm="http://schemas.microsoft.com/office/excel/2006/main">
          <x14:cfRule type="expression" priority="3" id="{57C765E2-EC97-4752-88F6-451C63702620}">
            <xm:f>XEC21=Listenwerte!$O$3</xm:f>
            <x14:dxf>
              <fill>
                <patternFill>
                  <bgColor theme="5" tint="0.79998168889431442"/>
                </patternFill>
              </fill>
              <border>
                <left style="thin">
                  <color auto="1"/>
                </left>
                <right style="thin">
                  <color auto="1"/>
                </right>
                <top style="thin">
                  <color auto="1"/>
                </top>
                <bottom style="thin">
                  <color auto="1"/>
                </bottom>
                <vertical/>
                <horizontal/>
              </border>
            </x14:dxf>
          </x14:cfRule>
          <xm:sqref>A26:F26 H26:M26 V26:AA26 AC26:AH26</xm:sqref>
        </x14:conditionalFormatting>
        <x14:conditionalFormatting xmlns:xm="http://schemas.microsoft.com/office/excel/2006/main">
          <x14:cfRule type="expression" priority="200" id="{6CF80D11-CE5C-46C4-B95E-C2C16EFB07A6}">
            <xm:f>$A26&amp;H26=Listenwerte!#REF!</xm:f>
            <x14:dxf>
              <fill>
                <patternFill>
                  <bgColor theme="5" tint="0.79998168889431442"/>
                </patternFill>
              </fill>
              <border>
                <left style="thin">
                  <color auto="1"/>
                </left>
                <right style="thin">
                  <color auto="1"/>
                </right>
                <top style="thin">
                  <color auto="1"/>
                </top>
                <bottom style="thin">
                  <color auto="1"/>
                </bottom>
                <vertical/>
                <horizontal/>
              </border>
            </x14:dxf>
          </x14:cfRule>
          <xm:sqref>A25:AA25</xm:sqref>
        </x14:conditionalFormatting>
        <x14:conditionalFormatting xmlns:xm="http://schemas.microsoft.com/office/excel/2006/main">
          <x14:cfRule type="expression" priority="214" id="{6CF80D11-CE5C-46C4-B95E-C2C16EFB07A6}">
            <xm:f>$A21&amp;#REF!=Listenwerte!#REF!</xm:f>
            <x14:dxf>
              <fill>
                <patternFill>
                  <bgColor theme="5" tint="0.79998168889431442"/>
                </patternFill>
              </fill>
              <border>
                <left style="thin">
                  <color auto="1"/>
                </left>
                <right style="thin">
                  <color auto="1"/>
                </right>
                <top style="thin">
                  <color auto="1"/>
                </top>
                <bottom style="thin">
                  <color auto="1"/>
                </bottom>
                <vertical/>
                <horizontal/>
              </border>
            </x14:dxf>
          </x14:cfRule>
          <xm:sqref>O20</xm:sqref>
        </x14:conditionalFormatting>
        <x14:conditionalFormatting xmlns:xm="http://schemas.microsoft.com/office/excel/2006/main">
          <x14:cfRule type="expression" priority="213" id="{6CF80D11-CE5C-46C4-B95E-C2C16EFB07A6}">
            <xm:f>$H22&amp;V22=Listenwerte!#REF!</xm:f>
            <x14:dxf>
              <fill>
                <patternFill>
                  <bgColor theme="5" tint="0.79998168889431442"/>
                </patternFill>
              </fill>
              <border>
                <left style="thin">
                  <color auto="1"/>
                </left>
                <right style="thin">
                  <color auto="1"/>
                </right>
                <top style="thin">
                  <color auto="1"/>
                </top>
                <bottom style="thin">
                  <color auto="1"/>
                </bottom>
                <vertical/>
                <horizontal/>
              </border>
            </x14:dxf>
          </x14:cfRule>
          <xm:sqref>O21</xm:sqref>
        </x14:conditionalFormatting>
        <x14:conditionalFormatting xmlns:xm="http://schemas.microsoft.com/office/excel/2006/main">
          <x14:cfRule type="expression" priority="199" id="{6CF80D11-CE5C-46C4-B95E-C2C16EFB07A6}">
            <xm:f>$A26&amp;AP26=Listenwerte!#REF!</xm:f>
            <x14:dxf>
              <fill>
                <patternFill>
                  <bgColor theme="5" tint="0.79998168889431442"/>
                </patternFill>
              </fill>
              <border>
                <left style="thin">
                  <color auto="1"/>
                </left>
                <right style="thin">
                  <color auto="1"/>
                </right>
                <top style="thin">
                  <color auto="1"/>
                </top>
                <bottom style="thin">
                  <color auto="1"/>
                </bottom>
                <vertical/>
                <horizontal/>
              </border>
            </x14:dxf>
          </x14:cfRule>
          <xm:sqref>AB25:AH25</xm:sqref>
        </x14:conditionalFormatting>
        <x14:conditionalFormatting xmlns:xm="http://schemas.microsoft.com/office/excel/2006/main">
          <x14:cfRule type="expression" priority="207" id="{CED7F071-911A-4427-882F-06B27CCA3EFE}">
            <xm:f>V18=Listenwerte!$L$3</xm:f>
            <x14:dxf>
              <fill>
                <patternFill>
                  <bgColor theme="5" tint="0.79998168889431442"/>
                </patternFill>
              </fill>
              <border>
                <left style="thin">
                  <color auto="1"/>
                </left>
                <right style="thin">
                  <color auto="1"/>
                </right>
                <top style="thin">
                  <color auto="1"/>
                </top>
                <bottom style="thin">
                  <color auto="1"/>
                </bottom>
                <vertical/>
                <horizontal/>
              </border>
            </x14:dxf>
          </x14:cfRule>
          <xm:sqref>AC18:AK18</xm:sqref>
        </x14:conditionalFormatting>
      </x14:conditionalFormattings>
    </ext>
    <ext xmlns:x14="http://schemas.microsoft.com/office/spreadsheetml/2009/9/main" uri="{CCE6A557-97BC-4b89-ADB6-D9C93CAAB3DF}">
      <x14:dataValidations xmlns:xm="http://schemas.microsoft.com/office/excel/2006/main" xWindow="532" yWindow="653" count="5">
        <x14:dataValidation type="list" allowBlank="1" showInputMessage="1" showErrorMessage="1" xr:uid="{00000000-0002-0000-0200-000008000000}">
          <x14:formula1>
            <xm:f>Listenwerte!$L$2:$L$3</xm:f>
          </x14:formula1>
          <xm:sqref>V18</xm:sqref>
        </x14:dataValidation>
        <x14:dataValidation type="list" allowBlank="1" showInputMessage="1" showErrorMessage="1" xr:uid="{00000000-0002-0000-0200-000009000000}">
          <x14:formula1>
            <xm:f>Listenwerte!$N$2:$N$3</xm:f>
          </x14:formula1>
          <xm:sqref>O26:T26</xm:sqref>
        </x14:dataValidation>
        <x14:dataValidation type="list" allowBlank="1" showInputMessage="1" showErrorMessage="1" xr:uid="{00000000-0002-0000-0200-00000A000000}">
          <x14:formula1>
            <xm:f>Listenwerte!$M$2:$M$9</xm:f>
          </x14:formula1>
          <xm:sqref>AC18</xm:sqref>
        </x14:dataValidation>
        <x14:dataValidation type="list" allowBlank="1" showInputMessage="1" showErrorMessage="1" xr:uid="{00000000-0002-0000-0200-00000B000000}">
          <x14:formula1>
            <xm:f>Listenwerte!$O$2:$O$11</xm:f>
          </x14:formula1>
          <xm:sqref>A21</xm:sqref>
        </x14:dataValidation>
        <x14:dataValidation type="list" allowBlank="1" showInputMessage="1" showErrorMessage="1" error="Wählen Sie eine Antwortoption aus der Liste aus" xr:uid="{00000000-0002-0000-0200-00000C000000}">
          <x14:formula1>
            <xm:f>Listenwerte!$N$2:$N$3</xm:f>
          </x14:formula1>
          <xm:sqref>A15:F15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1">
    <pageSetUpPr fitToPage="1"/>
  </sheetPr>
  <dimension ref="A1:H25"/>
  <sheetViews>
    <sheetView zoomScaleNormal="100" workbookViewId="0">
      <selection sqref="A1:H1"/>
    </sheetView>
  </sheetViews>
  <sheetFormatPr baseColWidth="10" defaultColWidth="11" defaultRowHeight="14" x14ac:dyDescent="0.15"/>
  <cols>
    <col min="1" max="1" width="18" style="147" customWidth="1"/>
    <col min="2" max="3" width="11" style="147"/>
    <col min="4" max="4" width="9" style="147" customWidth="1"/>
    <col min="5" max="5" width="11" style="147"/>
    <col min="6" max="6" width="6.83203125" style="147" customWidth="1"/>
    <col min="7" max="7" width="11" style="147"/>
    <col min="8" max="8" width="22.33203125" style="147" customWidth="1"/>
    <col min="9" max="16384" width="11" style="22"/>
  </cols>
  <sheetData>
    <row r="1" spans="1:8" ht="24.75" customHeight="1" x14ac:dyDescent="0.15">
      <c r="A1" s="403" t="s">
        <v>145</v>
      </c>
      <c r="B1" s="403"/>
      <c r="C1" s="403"/>
      <c r="D1" s="403"/>
      <c r="E1" s="403"/>
      <c r="F1" s="403"/>
      <c r="G1" s="403"/>
      <c r="H1" s="403"/>
    </row>
    <row r="2" spans="1:8" ht="18.75" customHeight="1" x14ac:dyDescent="0.15">
      <c r="A2" s="85"/>
      <c r="B2" s="85"/>
      <c r="C2" s="85"/>
      <c r="D2" s="85"/>
      <c r="E2" s="85"/>
      <c r="F2" s="85"/>
      <c r="G2" s="85"/>
      <c r="H2" s="85"/>
    </row>
    <row r="3" spans="1:8" ht="23.25" customHeight="1" x14ac:dyDescent="0.15">
      <c r="A3" s="82" t="s">
        <v>77</v>
      </c>
      <c r="B3" s="82" t="s">
        <v>78</v>
      </c>
      <c r="C3" s="82" t="s">
        <v>13</v>
      </c>
      <c r="D3" s="83" t="s">
        <v>79</v>
      </c>
      <c r="E3" s="82" t="s">
        <v>80</v>
      </c>
      <c r="F3" s="83" t="s">
        <v>81</v>
      </c>
      <c r="G3" s="82" t="s">
        <v>82</v>
      </c>
      <c r="H3" s="82" t="s">
        <v>83</v>
      </c>
    </row>
    <row r="4" spans="1:8" ht="23.25" customHeight="1" x14ac:dyDescent="0.15">
      <c r="A4" s="81" t="str">
        <f>IF('SAP-Import_EL'!C2="","",'SAP-Import_EL'!C2)</f>
        <v/>
      </c>
      <c r="B4" s="81" t="str">
        <f>IF('SAP-Import_EL'!D2="","",'SAP-Import_EL'!D2)</f>
        <v/>
      </c>
      <c r="C4" s="132" t="str">
        <f>IFERROR(IF('SAP-Import_EL'!G2="","",'SAP-Import_EL'!G2),"")</f>
        <v/>
      </c>
      <c r="D4" s="84"/>
      <c r="E4" s="110" t="str">
        <f>IF('SAP-Import_EL'!K2="","",'SAP-Import_EL'!K2)</f>
        <v/>
      </c>
      <c r="F4" s="84"/>
      <c r="G4" s="81" t="str">
        <f>IF('SAP-Import_EL'!N2="","",'SAP-Import_EL'!N2)</f>
        <v/>
      </c>
      <c r="H4" s="81" t="str">
        <f>IF('SAP-Import_EL'!P2="","",'SAP-Import_EL'!P2)</f>
        <v/>
      </c>
    </row>
    <row r="5" spans="1:8" ht="23.25" customHeight="1" x14ac:dyDescent="0.15">
      <c r="A5" s="81" t="str">
        <f>IF('SAP-Import_EL'!C3="","",'SAP-Import_EL'!C3)</f>
        <v/>
      </c>
      <c r="B5" s="81" t="str">
        <f>IF('SAP-Import_EL'!D3="","",'SAP-Import_EL'!D3)</f>
        <v/>
      </c>
      <c r="C5" s="132" t="str">
        <f>IFERROR(IF('SAP-Import_EL'!G3="","",'SAP-Import_EL'!G3),"")</f>
        <v/>
      </c>
      <c r="D5" s="84"/>
      <c r="E5" s="110" t="str">
        <f>IF('SAP-Import_EL'!K3="","",'SAP-Import_EL'!K3)</f>
        <v/>
      </c>
      <c r="F5" s="84"/>
      <c r="G5" s="81" t="str">
        <f>IF('SAP-Import_EL'!N3="","",'SAP-Import_EL'!N3)</f>
        <v/>
      </c>
      <c r="H5" s="81" t="str">
        <f>IF('SAP-Import_EL'!P3="","",'SAP-Import_EL'!P3)</f>
        <v/>
      </c>
    </row>
    <row r="6" spans="1:8" ht="23.25" customHeight="1" x14ac:dyDescent="0.15">
      <c r="A6" s="81" t="str">
        <f>IF('SAP-Import_EL'!C4="","",'SAP-Import_EL'!C4)</f>
        <v/>
      </c>
      <c r="B6" s="81" t="str">
        <f>IF('SAP-Import_EL'!D4="","",'SAP-Import_EL'!D4)</f>
        <v/>
      </c>
      <c r="C6" s="132" t="str">
        <f>IFERROR(IF('SAP-Import_EL'!G4="","",'SAP-Import_EL'!G4),"")</f>
        <v/>
      </c>
      <c r="D6" s="84"/>
      <c r="E6" s="110" t="str">
        <f>IF('SAP-Import_EL'!K4="","",'SAP-Import_EL'!K4)</f>
        <v/>
      </c>
      <c r="F6" s="84"/>
      <c r="G6" s="81" t="str">
        <f>IF('SAP-Import_EL'!N4="","",'SAP-Import_EL'!N4)</f>
        <v/>
      </c>
      <c r="H6" s="81" t="str">
        <f>IF('SAP-Import_EL'!P4="","",'SAP-Import_EL'!P4)</f>
        <v/>
      </c>
    </row>
    <row r="7" spans="1:8" ht="23.25" customHeight="1" x14ac:dyDescent="0.15">
      <c r="A7" s="81" t="str">
        <f>IF('SAP-Import_EL'!C5="","",'SAP-Import_EL'!C5)</f>
        <v/>
      </c>
      <c r="B7" s="81" t="str">
        <f>IF('SAP-Import_EL'!D5="","",'SAP-Import_EL'!D5)</f>
        <v/>
      </c>
      <c r="C7" s="132" t="str">
        <f>IFERROR(IF('SAP-Import_EL'!G5="","",'SAP-Import_EL'!G5),"")</f>
        <v/>
      </c>
      <c r="D7" s="84"/>
      <c r="E7" s="110" t="str">
        <f>IF('SAP-Import_EL'!K5="","",'SAP-Import_EL'!K5)</f>
        <v/>
      </c>
      <c r="F7" s="84"/>
      <c r="G7" s="81" t="str">
        <f>IF('SAP-Import_EL'!N5="","",'SAP-Import_EL'!N5)</f>
        <v/>
      </c>
      <c r="H7" s="81" t="str">
        <f>IF('SAP-Import_EL'!P5="","",'SAP-Import_EL'!P5)</f>
        <v/>
      </c>
    </row>
    <row r="8" spans="1:8" ht="23.25" customHeight="1" x14ac:dyDescent="0.15">
      <c r="A8" s="81" t="str">
        <f>IF('SAP-Import_EL'!C6="","",'SAP-Import_EL'!C6)</f>
        <v/>
      </c>
      <c r="B8" s="81" t="str">
        <f>IF('SAP-Import_EL'!D6="","",'SAP-Import_EL'!D6)</f>
        <v/>
      </c>
      <c r="C8" s="132" t="str">
        <f>IFERROR(IF('SAP-Import_EL'!G6="","",'SAP-Import_EL'!G6),"")</f>
        <v/>
      </c>
      <c r="D8" s="84"/>
      <c r="E8" s="110" t="str">
        <f>IF('SAP-Import_EL'!K6="","",'SAP-Import_EL'!K6)</f>
        <v/>
      </c>
      <c r="F8" s="84"/>
      <c r="G8" s="81" t="str">
        <f>IF('SAP-Import_EL'!N6="","",'SAP-Import_EL'!N6)</f>
        <v/>
      </c>
      <c r="H8" s="81" t="str">
        <f>IF('SAP-Import_EL'!P6="","",'SAP-Import_EL'!P6)</f>
        <v/>
      </c>
    </row>
    <row r="9" spans="1:8" ht="23.25" customHeight="1" x14ac:dyDescent="0.15">
      <c r="A9" s="81" t="str">
        <f>IF('SAP-Import_EL'!C7="","",'SAP-Import_EL'!C7)</f>
        <v/>
      </c>
      <c r="B9" s="81" t="str">
        <f>IF('SAP-Import_EL'!D7="","",'SAP-Import_EL'!D7)</f>
        <v/>
      </c>
      <c r="C9" s="132" t="str">
        <f>IFERROR(IF('SAP-Import_EL'!G7="","",'SAP-Import_EL'!G7),"")</f>
        <v/>
      </c>
      <c r="D9" s="84"/>
      <c r="E9" s="110" t="str">
        <f>IF('SAP-Import_EL'!K7="","",'SAP-Import_EL'!K7)</f>
        <v/>
      </c>
      <c r="F9" s="84"/>
      <c r="G9" s="81" t="str">
        <f>IF('SAP-Import_EL'!N7="","",'SAP-Import_EL'!N7)</f>
        <v/>
      </c>
      <c r="H9" s="81" t="str">
        <f>IF('SAP-Import_EL'!P7="","",'SAP-Import_EL'!P7)</f>
        <v/>
      </c>
    </row>
    <row r="10" spans="1:8" ht="23.25" customHeight="1" x14ac:dyDescent="0.15">
      <c r="A10" s="81" t="str">
        <f>IF('SAP-Import_EL'!C8="","",'SAP-Import_EL'!C8)</f>
        <v/>
      </c>
      <c r="B10" s="81" t="str">
        <f>IF('SAP-Import_EL'!D8="","",'SAP-Import_EL'!D8)</f>
        <v/>
      </c>
      <c r="C10" s="132" t="str">
        <f>IFERROR(IF('SAP-Import_EL'!G8="","",'SAP-Import_EL'!G8),"")</f>
        <v/>
      </c>
      <c r="D10" s="84"/>
      <c r="E10" s="110" t="str">
        <f>IF('SAP-Import_EL'!K8="","",'SAP-Import_EL'!K8)</f>
        <v/>
      </c>
      <c r="F10" s="84"/>
      <c r="G10" s="81" t="str">
        <f>IF('SAP-Import_EL'!N8="","",'SAP-Import_EL'!N8)</f>
        <v/>
      </c>
      <c r="H10" s="81" t="str">
        <f>IF('SAP-Import_EL'!P8="","",'SAP-Import_EL'!P8)</f>
        <v/>
      </c>
    </row>
    <row r="11" spans="1:8" ht="23.25" customHeight="1" x14ac:dyDescent="0.15">
      <c r="A11" s="81" t="str">
        <f>IF('SAP-Import_EL'!C9="","",'SAP-Import_EL'!C9)</f>
        <v/>
      </c>
      <c r="B11" s="81" t="str">
        <f>IF('SAP-Import_EL'!D9="","",'SAP-Import_EL'!D9)</f>
        <v/>
      </c>
      <c r="C11" s="132" t="str">
        <f>IFERROR(IF('SAP-Import_EL'!G9="","",'SAP-Import_EL'!G9),"")</f>
        <v/>
      </c>
      <c r="D11" s="84"/>
      <c r="E11" s="110" t="str">
        <f>IF('SAP-Import_EL'!K9="","",'SAP-Import_EL'!K9)</f>
        <v/>
      </c>
      <c r="F11" s="84"/>
      <c r="G11" s="81" t="str">
        <f>IF('SAP-Import_EL'!N9="","",'SAP-Import_EL'!N9)</f>
        <v/>
      </c>
      <c r="H11" s="81" t="str">
        <f>IF('SAP-Import_EL'!P9="","",'SAP-Import_EL'!P9)</f>
        <v/>
      </c>
    </row>
    <row r="12" spans="1:8" ht="23.25" customHeight="1" x14ac:dyDescent="0.15">
      <c r="A12" s="81" t="str">
        <f>IF('SAP-Import_EL'!C10="","",'SAP-Import_EL'!C10)</f>
        <v/>
      </c>
      <c r="B12" s="81" t="str">
        <f>IF('SAP-Import_EL'!D10="","",'SAP-Import_EL'!D10)</f>
        <v/>
      </c>
      <c r="C12" s="132" t="str">
        <f>IFERROR(IF('SAP-Import_EL'!G10="","",'SAP-Import_EL'!G10),"")</f>
        <v/>
      </c>
      <c r="D12" s="84"/>
      <c r="E12" s="110" t="str">
        <f>IF('SAP-Import_EL'!K10="","",'SAP-Import_EL'!K10)</f>
        <v/>
      </c>
      <c r="F12" s="84"/>
      <c r="G12" s="81" t="str">
        <f>IF('SAP-Import_EL'!N10="","",'SAP-Import_EL'!N10)</f>
        <v/>
      </c>
      <c r="H12" s="81" t="str">
        <f>IF('SAP-Import_EL'!P10="","",'SAP-Import_EL'!P10)</f>
        <v/>
      </c>
    </row>
    <row r="13" spans="1:8" ht="23.25" customHeight="1" x14ac:dyDescent="0.15">
      <c r="A13" s="81" t="str">
        <f>IF('SAP-Import_EL'!C11="","",'SAP-Import_EL'!C11)</f>
        <v/>
      </c>
      <c r="B13" s="81" t="str">
        <f>IF('SAP-Import_EL'!D11="","",'SAP-Import_EL'!D11)</f>
        <v/>
      </c>
      <c r="C13" s="132" t="str">
        <f>IFERROR(IF('SAP-Import_EL'!G11="","",'SAP-Import_EL'!G11),"")</f>
        <v/>
      </c>
      <c r="D13" s="84"/>
      <c r="E13" s="110" t="str">
        <f>IF('SAP-Import_EL'!K11="","",'SAP-Import_EL'!K11)</f>
        <v/>
      </c>
      <c r="F13" s="84"/>
      <c r="G13" s="81" t="str">
        <f>IF('SAP-Import_EL'!N11="","",'SAP-Import_EL'!N11)</f>
        <v/>
      </c>
      <c r="H13" s="81" t="str">
        <f>IF('SAP-Import_EL'!P11="","",'SAP-Import_EL'!P11)</f>
        <v/>
      </c>
    </row>
    <row r="14" spans="1:8" ht="23.25" customHeight="1" x14ac:dyDescent="0.15">
      <c r="A14" s="81" t="str">
        <f>IF('SAP-Import_EL'!C12="","",'SAP-Import_EL'!C12)</f>
        <v/>
      </c>
      <c r="B14" s="81" t="str">
        <f>IF('SAP-Import_EL'!D12="","",'SAP-Import_EL'!D12)</f>
        <v/>
      </c>
      <c r="C14" s="132" t="str">
        <f>IFERROR(IF('SAP-Import_EL'!G12="","",'SAP-Import_EL'!G12),"")</f>
        <v/>
      </c>
      <c r="D14" s="84"/>
      <c r="E14" s="110" t="str">
        <f>IF('SAP-Import_EL'!K12="","",'SAP-Import_EL'!K12)</f>
        <v/>
      </c>
      <c r="F14" s="84"/>
      <c r="G14" s="81" t="str">
        <f>IF('SAP-Import_EL'!N12="","",'SAP-Import_EL'!N12)</f>
        <v/>
      </c>
      <c r="H14" s="81" t="str">
        <f>IF('SAP-Import_EL'!P12="","",'SAP-Import_EL'!P12)</f>
        <v/>
      </c>
    </row>
    <row r="15" spans="1:8" ht="23.25" customHeight="1" x14ac:dyDescent="0.15">
      <c r="A15" s="81" t="str">
        <f>IF('SAP-Import_EL'!C13="","",'SAP-Import_EL'!C13)</f>
        <v/>
      </c>
      <c r="B15" s="81" t="str">
        <f>IF('SAP-Import_EL'!D13="","",'SAP-Import_EL'!D13)</f>
        <v/>
      </c>
      <c r="C15" s="132" t="str">
        <f>IFERROR(IF('SAP-Import_EL'!G13="","",'SAP-Import_EL'!G13),"")</f>
        <v/>
      </c>
      <c r="D15" s="84"/>
      <c r="E15" s="110" t="str">
        <f>IF('SAP-Import_EL'!K13="","",'SAP-Import_EL'!K13)</f>
        <v/>
      </c>
      <c r="F15" s="84"/>
      <c r="G15" s="81" t="str">
        <f>IF('SAP-Import_EL'!N13="","",'SAP-Import_EL'!N13)</f>
        <v/>
      </c>
      <c r="H15" s="81" t="str">
        <f>IF('SAP-Import_EL'!P13="","",'SAP-Import_EL'!P13)</f>
        <v/>
      </c>
    </row>
    <row r="16" spans="1:8" ht="23.25" customHeight="1" x14ac:dyDescent="0.15">
      <c r="A16" s="81" t="str">
        <f>IF('SAP-Import_EL'!C14="","",'SAP-Import_EL'!C14)</f>
        <v/>
      </c>
      <c r="B16" s="81" t="str">
        <f>IF('SAP-Import_EL'!D14="","",'SAP-Import_EL'!D14)</f>
        <v/>
      </c>
      <c r="C16" s="132" t="str">
        <f>IFERROR(IF('SAP-Import_EL'!G14="","",'SAP-Import_EL'!G14),"")</f>
        <v/>
      </c>
      <c r="D16" s="84"/>
      <c r="E16" s="110" t="str">
        <f>IF('SAP-Import_EL'!K14="","",'SAP-Import_EL'!K14)</f>
        <v/>
      </c>
      <c r="F16" s="84"/>
      <c r="G16" s="81" t="str">
        <f>IF('SAP-Import_EL'!N14="","",'SAP-Import_EL'!N14)</f>
        <v/>
      </c>
      <c r="H16" s="81" t="str">
        <f>IF('SAP-Import_EL'!P14="","",'SAP-Import_EL'!P14)</f>
        <v/>
      </c>
    </row>
    <row r="17" spans="1:8" ht="23.25" customHeight="1" x14ac:dyDescent="0.15">
      <c r="A17" s="81" t="str">
        <f>IF('SAP-Import_EL'!C15="","",'SAP-Import_EL'!C15)</f>
        <v/>
      </c>
      <c r="B17" s="81" t="str">
        <f>IF('SAP-Import_EL'!D15="","",'SAP-Import_EL'!D15)</f>
        <v/>
      </c>
      <c r="C17" s="132" t="str">
        <f>IFERROR(IF('SAP-Import_EL'!G15="","",'SAP-Import_EL'!G15),"")</f>
        <v/>
      </c>
      <c r="D17" s="84"/>
      <c r="E17" s="110" t="str">
        <f>IF('SAP-Import_EL'!K15="","",'SAP-Import_EL'!K15)</f>
        <v/>
      </c>
      <c r="F17" s="84"/>
      <c r="G17" s="81" t="str">
        <f>IF('SAP-Import_EL'!N15="","",'SAP-Import_EL'!N15)</f>
        <v/>
      </c>
      <c r="H17" s="81" t="str">
        <f>IF('SAP-Import_EL'!P15="","",'SAP-Import_EL'!P15)</f>
        <v/>
      </c>
    </row>
    <row r="18" spans="1:8" ht="23.25" customHeight="1" x14ac:dyDescent="0.15">
      <c r="A18" s="81" t="str">
        <f>IF('SAP-Import_EL'!C16="","",'SAP-Import_EL'!C16)</f>
        <v/>
      </c>
      <c r="B18" s="81" t="str">
        <f>IF('SAP-Import_EL'!D16="","",'SAP-Import_EL'!D16)</f>
        <v/>
      </c>
      <c r="C18" s="132" t="str">
        <f>IFERROR(IF('SAP-Import_EL'!G16="","",'SAP-Import_EL'!G16),"")</f>
        <v/>
      </c>
      <c r="D18" s="84"/>
      <c r="E18" s="110" t="str">
        <f>IF('SAP-Import_EL'!K16="","",'SAP-Import_EL'!K16)</f>
        <v/>
      </c>
      <c r="F18" s="84"/>
      <c r="G18" s="81" t="str">
        <f>IF('SAP-Import_EL'!N16="","",'SAP-Import_EL'!N16)</f>
        <v/>
      </c>
      <c r="H18" s="81" t="str">
        <f>IF('SAP-Import_EL'!P16="","",'SAP-Import_EL'!P16)</f>
        <v/>
      </c>
    </row>
    <row r="19" spans="1:8" ht="23.25" customHeight="1" x14ac:dyDescent="0.15">
      <c r="A19" s="81" t="str">
        <f>IF('SAP-Import_EL'!C17="","",'SAP-Import_EL'!C17)</f>
        <v/>
      </c>
      <c r="B19" s="81" t="str">
        <f>IF('SAP-Import_EL'!D17="","",'SAP-Import_EL'!D17)</f>
        <v/>
      </c>
      <c r="C19" s="132" t="str">
        <f>IFERROR(IF('SAP-Import_EL'!G17="","",'SAP-Import_EL'!G17),"")</f>
        <v/>
      </c>
      <c r="D19" s="84"/>
      <c r="E19" s="110" t="str">
        <f>IF('SAP-Import_EL'!K17="","",'SAP-Import_EL'!K17)</f>
        <v/>
      </c>
      <c r="F19" s="84"/>
      <c r="G19" s="81" t="str">
        <f>IF('SAP-Import_EL'!N17="","",'SAP-Import_EL'!N17)</f>
        <v/>
      </c>
      <c r="H19" s="81" t="str">
        <f>IF('SAP-Import_EL'!P17="","",'SAP-Import_EL'!P17)</f>
        <v/>
      </c>
    </row>
    <row r="20" spans="1:8" ht="23.25" customHeight="1" x14ac:dyDescent="0.15">
      <c r="A20" s="81" t="str">
        <f>IF('SAP-Import_EL'!C18="","",'SAP-Import_EL'!C18)</f>
        <v/>
      </c>
      <c r="B20" s="81" t="str">
        <f>IF('SAP-Import_EL'!D18="","",'SAP-Import_EL'!D18)</f>
        <v/>
      </c>
      <c r="C20" s="132" t="str">
        <f>IFERROR(IF('SAP-Import_EL'!G18="","",'SAP-Import_EL'!G18),"")</f>
        <v/>
      </c>
      <c r="D20" s="84"/>
      <c r="E20" s="110" t="str">
        <f>IF('SAP-Import_EL'!K18="","",'SAP-Import_EL'!K18)</f>
        <v/>
      </c>
      <c r="F20" s="84"/>
      <c r="G20" s="81" t="str">
        <f>IF('SAP-Import_EL'!N18="","",'SAP-Import_EL'!N18)</f>
        <v/>
      </c>
      <c r="H20" s="81" t="str">
        <f>IF('SAP-Import_EL'!P18="","",'SAP-Import_EL'!P18)</f>
        <v/>
      </c>
    </row>
    <row r="21" spans="1:8" ht="23.25" customHeight="1" x14ac:dyDescent="0.15">
      <c r="A21" s="81" t="str">
        <f>IF('SAP-Import_EL'!C19="","",'SAP-Import_EL'!C19)</f>
        <v/>
      </c>
      <c r="B21" s="81" t="str">
        <f>IF('SAP-Import_EL'!D19="","",'SAP-Import_EL'!D19)</f>
        <v/>
      </c>
      <c r="C21" s="132" t="str">
        <f>IFERROR(IF('SAP-Import_EL'!G19="","",'SAP-Import_EL'!G19),"")</f>
        <v/>
      </c>
      <c r="D21" s="84"/>
      <c r="E21" s="110" t="str">
        <f>IF('SAP-Import_EL'!K19="","",'SAP-Import_EL'!K19)</f>
        <v/>
      </c>
      <c r="F21" s="84"/>
      <c r="G21" s="81" t="str">
        <f>IF('SAP-Import_EL'!N19="","",'SAP-Import_EL'!N19)</f>
        <v/>
      </c>
      <c r="H21" s="81" t="str">
        <f>IF('SAP-Import_EL'!P19="","",'SAP-Import_EL'!P19)</f>
        <v/>
      </c>
    </row>
    <row r="22" spans="1:8" ht="23.25" customHeight="1" x14ac:dyDescent="0.15">
      <c r="A22" s="81" t="str">
        <f>IF('SAP-Import_EL'!C20="","",'SAP-Import_EL'!C20)</f>
        <v/>
      </c>
      <c r="B22" s="81" t="str">
        <f>IF('SAP-Import_EL'!D20="","",'SAP-Import_EL'!D20)</f>
        <v/>
      </c>
      <c r="C22" s="132" t="str">
        <f>IFERROR(IF('SAP-Import_EL'!G20="","",'SAP-Import_EL'!G20),"")</f>
        <v/>
      </c>
      <c r="D22" s="84"/>
      <c r="E22" s="110" t="str">
        <f>IF('SAP-Import_EL'!K20="","",'SAP-Import_EL'!K20)</f>
        <v/>
      </c>
      <c r="F22" s="84"/>
      <c r="G22" s="81" t="str">
        <f>IF('SAP-Import_EL'!N20="","",'SAP-Import_EL'!N20)</f>
        <v/>
      </c>
      <c r="H22" s="81" t="str">
        <f>IF('SAP-Import_EL'!P20="","",'SAP-Import_EL'!P20)</f>
        <v/>
      </c>
    </row>
    <row r="23" spans="1:8" ht="23.25" customHeight="1" x14ac:dyDescent="0.15">
      <c r="A23" s="81" t="str">
        <f>IF('SAP-Import_EL'!C21="","",'SAP-Import_EL'!C21)</f>
        <v/>
      </c>
      <c r="B23" s="81" t="str">
        <f>IF('SAP-Import_EL'!D21="","",'SAP-Import_EL'!D21)</f>
        <v/>
      </c>
      <c r="C23" s="132" t="str">
        <f>IFERROR(IF('SAP-Import_EL'!G21="","",'SAP-Import_EL'!G21),"")</f>
        <v/>
      </c>
      <c r="D23" s="84"/>
      <c r="E23" s="110" t="str">
        <f>IF('SAP-Import_EL'!K21="","",'SAP-Import_EL'!K21)</f>
        <v/>
      </c>
      <c r="F23" s="84"/>
      <c r="G23" s="81" t="str">
        <f>IF('SAP-Import_EL'!N21="","",'SAP-Import_EL'!N21)</f>
        <v/>
      </c>
      <c r="H23" s="81" t="str">
        <f>IF('SAP-Import_EL'!P21="","",'SAP-Import_EL'!P21)</f>
        <v/>
      </c>
    </row>
    <row r="25" spans="1:8" ht="21" customHeight="1" x14ac:dyDescent="0.15">
      <c r="A25" s="170" t="s">
        <v>225</v>
      </c>
      <c r="B25" s="404" t="str">
        <f>Listenwerte!AI2</f>
        <v>EL-Meldung__ _Hochfeld 2</v>
      </c>
      <c r="C25" s="405"/>
      <c r="D25" s="405"/>
      <c r="E25" s="405"/>
      <c r="F25" s="405"/>
      <c r="G25" s="405"/>
      <c r="H25" s="406"/>
    </row>
  </sheetData>
  <sheetProtection algorithmName="SHA-512" hashValue="0PU4CJQrk4oan4srVD568p4Zzy8Z/tfW36eVDUyDKjt2+Rf56w3fVFphDoJzvZ1k525S2Q5rX8rh1P6OUbodgw==" saltValue="oxSmQI8eB5bHYCOEKWuPWg==" spinCount="100000" sheet="1" objects="1" scenarios="1"/>
  <mergeCells count="2">
    <mergeCell ref="A1:H1"/>
    <mergeCell ref="B25:H25"/>
  </mergeCells>
  <pageMargins left="0.7" right="0.7" top="0.78740157499999996" bottom="0.78740157499999996" header="0.3" footer="0.3"/>
  <pageSetup paperSize="9" scale="8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8"/>
  <dimension ref="A1:P22"/>
  <sheetViews>
    <sheetView workbookViewId="0">
      <selection activeCell="E27" sqref="E27"/>
    </sheetView>
  </sheetViews>
  <sheetFormatPr baseColWidth="10" defaultRowHeight="14" x14ac:dyDescent="0.15"/>
  <cols>
    <col min="1" max="1" width="9" style="3" customWidth="1"/>
    <col min="2" max="2" width="28" customWidth="1"/>
    <col min="3" max="3" width="18" style="2" customWidth="1"/>
    <col min="4" max="4" width="10.6640625" style="2" customWidth="1"/>
    <col min="5" max="5" width="16.83203125" style="2" bestFit="1" customWidth="1"/>
    <col min="6" max="6" width="17.6640625" style="2" bestFit="1" customWidth="1"/>
    <col min="7" max="7" width="17.6640625" style="2" customWidth="1"/>
    <col min="8" max="8" width="10.1640625" style="2" customWidth="1"/>
    <col min="9" max="9" width="18.1640625" style="2" bestFit="1" customWidth="1"/>
    <col min="10" max="10" width="19.5" style="2" customWidth="1"/>
    <col min="11" max="11" width="10.6640625" style="2" customWidth="1"/>
    <col min="12" max="12" width="8.33203125" style="2" customWidth="1"/>
    <col min="13" max="13" width="19.6640625" style="2" customWidth="1"/>
    <col min="14" max="14" width="18" style="2" customWidth="1"/>
    <col min="15" max="15" width="20.5" style="2" bestFit="1" customWidth="1"/>
    <col min="16" max="16" width="26.1640625" bestFit="1" customWidth="1"/>
  </cols>
  <sheetData>
    <row r="1" spans="1:16" s="4" customFormat="1" ht="21" customHeight="1" x14ac:dyDescent="0.15">
      <c r="A1" s="114" t="s">
        <v>25</v>
      </c>
      <c r="B1" s="115" t="s">
        <v>14</v>
      </c>
      <c r="C1" s="116" t="s">
        <v>77</v>
      </c>
      <c r="D1" s="116" t="s">
        <v>84</v>
      </c>
      <c r="E1" s="129" t="s">
        <v>159</v>
      </c>
      <c r="F1" s="116" t="s">
        <v>158</v>
      </c>
      <c r="G1" s="116" t="s">
        <v>13</v>
      </c>
      <c r="H1" s="116" t="s">
        <v>79</v>
      </c>
      <c r="I1" s="116" t="s">
        <v>157</v>
      </c>
      <c r="J1" s="116" t="s">
        <v>156</v>
      </c>
      <c r="K1" s="116" t="s">
        <v>104</v>
      </c>
      <c r="L1" s="116" t="s">
        <v>81</v>
      </c>
      <c r="M1" s="116" t="s">
        <v>155</v>
      </c>
      <c r="N1" s="116" t="s">
        <v>82</v>
      </c>
      <c r="O1" s="116" t="s">
        <v>162</v>
      </c>
      <c r="P1" s="117" t="s">
        <v>83</v>
      </c>
    </row>
    <row r="2" spans="1:16" ht="18.75" customHeight="1" x14ac:dyDescent="0.15">
      <c r="A2" s="118">
        <v>26</v>
      </c>
      <c r="B2" s="45" t="str">
        <f>IF('Einzellektionen-Meldung'!A26="","",'Einzellektionen-Meldung'!A26)</f>
        <v>Klassenhilfe</v>
      </c>
      <c r="C2" s="112" t="str">
        <f>IF(AND(ISBLANK('Einzellektionen-Meldung'!BJ26)=FALSE,ISBLANK('Einzellektionen-Meldung'!BM26)=FALSE),'Einzellektionen-Meldung'!BJ26,"")</f>
        <v/>
      </c>
      <c r="D2" s="112" t="str">
        <f>IF(AND(ISBLANK('Einzellektionen-Meldung'!BJ26)=FALSE,ISBLANK('Einzellektionen-Meldung'!BM26)=FALSE),VLOOKUP('Einzellektionen-Meldung'!BM26,Listenwerte!AA:AB,2,FALSE),"")</f>
        <v/>
      </c>
      <c r="E2" s="130" t="e">
        <f>VLOOKUP(D2,Listenwerte!AB:AD,2,FALSE)</f>
        <v>#N/A</v>
      </c>
      <c r="F2" s="60" t="str">
        <f>IFERROR(IF(AND(ISBLANK('Einzellektionen-Meldung'!BJ26)=FALSE,ISBLANK('Einzellektionen-Meldung'!BM26)=FALSE,E2=Listenwerte!$K$2),'Einzellektionen-Meldung'!BA26,""),"")</f>
        <v/>
      </c>
      <c r="G2" s="60" t="str">
        <f>IF(F2=0,"",F2)</f>
        <v/>
      </c>
      <c r="H2" s="119"/>
      <c r="I2" s="60" t="e">
        <f>VLOOKUP(D2,Listenwerte!AB:AD,3,FALSE)</f>
        <v>#N/A</v>
      </c>
      <c r="J2" s="60" t="str">
        <f>IFERROR(IF(AND(ISBLANK('Einzellektionen-Meldung'!BJ26)=FALSE,ISBLANK('Einzellektionen-Meldung'!BM26)=FALSE,I2=Listenwerte!$K$2),'Einzellektionen-Meldung'!AF26,""),"")</f>
        <v/>
      </c>
      <c r="K2" s="60" t="str">
        <f>IF(J2=0,"",J2)</f>
        <v/>
      </c>
      <c r="L2" s="120"/>
      <c r="M2" s="121" t="str">
        <f>IF(AND(ISBLANK('Einzellektionen-Meldung'!BJ26)=FALSE,ISBLANK('Einzellektionen-Meldung'!BM26)=FALSE),TEXT('Einzellektionen-Meldung'!F26,"TT.MM.JJJJ"),"")</f>
        <v/>
      </c>
      <c r="N2" s="2" t="str">
        <f t="shared" ref="N2" si="0">IF(M2="00.01.1900","",M2)</f>
        <v/>
      </c>
      <c r="O2" s="2" t="str">
        <f>IFERROR(IF(VLOOKUP(B2,Listenwerte!E:H,4,FALSE)=Listenwerte!$H$2,LEFT('Einzellektionen-Meldung'!AI26,1)&amp;"."&amp;" "&amp;LEFT('Einzellektionen-Meldung'!AM26,17),N2),"")</f>
        <v/>
      </c>
      <c r="P2" s="64" t="str">
        <f>IF(AND(ISBLANK('Einzellektionen-Meldung'!BJ26)=FALSE,ISBLANK('Einzellektionen-Meldung'!BM26)=FALSE),O2,"")</f>
        <v/>
      </c>
    </row>
    <row r="3" spans="1:16" ht="18.75" customHeight="1" x14ac:dyDescent="0.15">
      <c r="A3" s="118">
        <v>27</v>
      </c>
      <c r="B3" s="45" t="str">
        <f>IF('Einzellektionen-Meldung'!A27="","",'Einzellektionen-Meldung'!A27)</f>
        <v>Klassenhilfe</v>
      </c>
      <c r="C3" s="112" t="str">
        <f>IF(AND(ISBLANK('Einzellektionen-Meldung'!BJ27)=FALSE,ISBLANK('Einzellektionen-Meldung'!BM27)=FALSE),'Einzellektionen-Meldung'!BJ27,"")</f>
        <v/>
      </c>
      <c r="D3" s="112" t="str">
        <f>IF(AND(ISBLANK('Einzellektionen-Meldung'!BJ27)=FALSE,ISBLANK('Einzellektionen-Meldung'!BM27)=FALSE),VLOOKUP('Einzellektionen-Meldung'!BM27,Listenwerte!AA:AB,2,FALSE),"")</f>
        <v/>
      </c>
      <c r="E3" s="130" t="e">
        <f>VLOOKUP(D3,Listenwerte!AB:AD,2,FALSE)</f>
        <v>#N/A</v>
      </c>
      <c r="F3" s="60" t="str">
        <f>IFERROR(IF(AND(ISBLANK('Einzellektionen-Meldung'!BJ27)=FALSE,ISBLANK('Einzellektionen-Meldung'!BM27)=FALSE,E3=Listenwerte!$K$2),'Einzellektionen-Meldung'!BA27,""),"")</f>
        <v/>
      </c>
      <c r="G3" s="60" t="str">
        <f t="shared" ref="G3:G21" si="1">IF(F3=0,"",F3)</f>
        <v/>
      </c>
      <c r="H3" s="119"/>
      <c r="I3" s="60" t="e">
        <f>VLOOKUP(D3,Listenwerte!AB:AD,3,FALSE)</f>
        <v>#N/A</v>
      </c>
      <c r="J3" s="60" t="str">
        <f>IFERROR(IF(AND(ISBLANK('Einzellektionen-Meldung'!BJ27)=FALSE,ISBLANK('Einzellektionen-Meldung'!BM27)=FALSE,I3=Listenwerte!$K$2),'Einzellektionen-Meldung'!AF27,""),"")</f>
        <v/>
      </c>
      <c r="K3" s="60" t="str">
        <f t="shared" ref="K3:K21" si="2">IF(J3=0,"",J3)</f>
        <v/>
      </c>
      <c r="L3" s="120"/>
      <c r="M3" s="121" t="str">
        <f>IF(AND(ISBLANK('Einzellektionen-Meldung'!BJ27)=FALSE,ISBLANK('Einzellektionen-Meldung'!BM27)=FALSE),TEXT('Einzellektionen-Meldung'!F27,"TT.MM.JJJJ"),"")</f>
        <v/>
      </c>
      <c r="N3" s="2" t="str">
        <f t="shared" ref="N3:N21" si="3">IF(M3="00.01.1900","",M3)</f>
        <v/>
      </c>
      <c r="O3" s="2" t="str">
        <f>IFERROR(IF(VLOOKUP(B3,Listenwerte!E:H,4,FALSE)=Listenwerte!$H$2,LEFT('Einzellektionen-Meldung'!AI27,1)&amp;"."&amp;" "&amp;LEFT('Einzellektionen-Meldung'!AM27,17),N3),"")</f>
        <v/>
      </c>
      <c r="P3" s="64" t="str">
        <f>IF(AND(ISBLANK('Einzellektionen-Meldung'!BJ27)=FALSE,ISBLANK('Einzellektionen-Meldung'!BM27)=FALSE),O3,"")</f>
        <v/>
      </c>
    </row>
    <row r="4" spans="1:16" ht="18.75" customHeight="1" x14ac:dyDescent="0.15">
      <c r="A4" s="118">
        <v>28</v>
      </c>
      <c r="B4" s="45" t="str">
        <f>IF('Einzellektionen-Meldung'!A28="","",'Einzellektionen-Meldung'!A28)</f>
        <v>Klassenhilfe</v>
      </c>
      <c r="C4" s="112" t="str">
        <f>IF(AND(ISBLANK('Einzellektionen-Meldung'!BJ28)=FALSE,ISBLANK('Einzellektionen-Meldung'!BM28)=FALSE),'Einzellektionen-Meldung'!BJ28,"")</f>
        <v/>
      </c>
      <c r="D4" s="112" t="str">
        <f>IF(AND(ISBLANK('Einzellektionen-Meldung'!BJ28)=FALSE,ISBLANK('Einzellektionen-Meldung'!BM28)=FALSE),VLOOKUP('Einzellektionen-Meldung'!BM28,Listenwerte!AA:AB,2,FALSE),"")</f>
        <v/>
      </c>
      <c r="E4" s="130" t="e">
        <f>VLOOKUP(D4,Listenwerte!AB:AD,2,FALSE)</f>
        <v>#N/A</v>
      </c>
      <c r="F4" s="60" t="str">
        <f>IFERROR(IF(AND(ISBLANK('Einzellektionen-Meldung'!BJ28)=FALSE,ISBLANK('Einzellektionen-Meldung'!BM28)=FALSE,E4=Listenwerte!$K$2),'Einzellektionen-Meldung'!BA28,""),"")</f>
        <v/>
      </c>
      <c r="G4" s="60" t="str">
        <f t="shared" si="1"/>
        <v/>
      </c>
      <c r="H4" s="119"/>
      <c r="I4" s="60" t="e">
        <f>VLOOKUP(D4,Listenwerte!AB:AD,3,FALSE)</f>
        <v>#N/A</v>
      </c>
      <c r="J4" s="60" t="str">
        <f>IFERROR(IF(AND(ISBLANK('Einzellektionen-Meldung'!BJ28)=FALSE,ISBLANK('Einzellektionen-Meldung'!BM28)=FALSE,I4=Listenwerte!$K$2),'Einzellektionen-Meldung'!AF28,""),"")</f>
        <v/>
      </c>
      <c r="K4" s="60" t="str">
        <f t="shared" si="2"/>
        <v/>
      </c>
      <c r="L4" s="120"/>
      <c r="M4" s="121" t="str">
        <f>IF(AND(ISBLANK('Einzellektionen-Meldung'!BJ28)=FALSE,ISBLANK('Einzellektionen-Meldung'!BM28)=FALSE),TEXT('Einzellektionen-Meldung'!F28,"TT.MM.JJJJ"),"")</f>
        <v/>
      </c>
      <c r="N4" s="2" t="str">
        <f t="shared" si="3"/>
        <v/>
      </c>
      <c r="O4" s="2" t="str">
        <f>IFERROR(IF(VLOOKUP(B4,Listenwerte!E:H,4,FALSE)=Listenwerte!$H$2,LEFT('Einzellektionen-Meldung'!AI28,1)&amp;"."&amp;" "&amp;LEFT('Einzellektionen-Meldung'!AM28,17),N4),"")</f>
        <v/>
      </c>
      <c r="P4" s="64" t="str">
        <f>IF(AND(ISBLANK('Einzellektionen-Meldung'!BJ28)=FALSE,ISBLANK('Einzellektionen-Meldung'!BM28)=FALSE),O4,"")</f>
        <v/>
      </c>
    </row>
    <row r="5" spans="1:16" ht="18.75" customHeight="1" x14ac:dyDescent="0.15">
      <c r="A5" s="118">
        <v>29</v>
      </c>
      <c r="B5" s="45" t="str">
        <f>IF('Einzellektionen-Meldung'!A29="","",'Einzellektionen-Meldung'!A29)</f>
        <v/>
      </c>
      <c r="C5" s="112" t="str">
        <f>IF(AND(ISBLANK('Einzellektionen-Meldung'!BJ29)=FALSE,ISBLANK('Einzellektionen-Meldung'!BM29)=FALSE),'Einzellektionen-Meldung'!BJ29,"")</f>
        <v/>
      </c>
      <c r="D5" s="112" t="str">
        <f>IF(AND(ISBLANK('Einzellektionen-Meldung'!BJ29)=FALSE,ISBLANK('Einzellektionen-Meldung'!BM29)=FALSE),VLOOKUP('Einzellektionen-Meldung'!BM29,Listenwerte!AA:AB,2,FALSE),"")</f>
        <v/>
      </c>
      <c r="E5" s="130" t="e">
        <f>VLOOKUP(D5,Listenwerte!AB:AD,2,FALSE)</f>
        <v>#N/A</v>
      </c>
      <c r="F5" s="60" t="str">
        <f>IFERROR(IF(AND(ISBLANK('Einzellektionen-Meldung'!BJ29)=FALSE,ISBLANK('Einzellektionen-Meldung'!BM29)=FALSE,E5=Listenwerte!$K$2),'Einzellektionen-Meldung'!BA29,""),"")</f>
        <v/>
      </c>
      <c r="G5" s="60" t="str">
        <f t="shared" si="1"/>
        <v/>
      </c>
      <c r="H5" s="119"/>
      <c r="I5" s="60" t="e">
        <f>VLOOKUP(D5,Listenwerte!AB:AD,3,FALSE)</f>
        <v>#N/A</v>
      </c>
      <c r="J5" s="60" t="str">
        <f>IFERROR(IF(AND(ISBLANK('Einzellektionen-Meldung'!BJ29)=FALSE,ISBLANK('Einzellektionen-Meldung'!BM29)=FALSE,I5=Listenwerte!$K$2),'Einzellektionen-Meldung'!AF29,""),"")</f>
        <v/>
      </c>
      <c r="K5" s="60" t="str">
        <f t="shared" si="2"/>
        <v/>
      </c>
      <c r="L5" s="120"/>
      <c r="M5" s="121" t="str">
        <f>IF(AND(ISBLANK('Einzellektionen-Meldung'!BJ29)=FALSE,ISBLANK('Einzellektionen-Meldung'!BM29)=FALSE),TEXT('Einzellektionen-Meldung'!F29,"TT.MM.JJJJ"),"")</f>
        <v/>
      </c>
      <c r="N5" s="2" t="str">
        <f t="shared" si="3"/>
        <v/>
      </c>
      <c r="O5" s="2" t="str">
        <f>IFERROR(IF(VLOOKUP(B5,Listenwerte!E:H,4,FALSE)=Listenwerte!$H$2,LEFT('Einzellektionen-Meldung'!AI29,1)&amp;"."&amp;" "&amp;LEFT('Einzellektionen-Meldung'!AM29,17),N5),"")</f>
        <v/>
      </c>
      <c r="P5" s="64" t="str">
        <f>IF(AND(ISBLANK('Einzellektionen-Meldung'!BJ29)=FALSE,ISBLANK('Einzellektionen-Meldung'!BM29)=FALSE),O5,"")</f>
        <v/>
      </c>
    </row>
    <row r="6" spans="1:16" ht="18.75" customHeight="1" x14ac:dyDescent="0.15">
      <c r="A6" s="118">
        <v>30</v>
      </c>
      <c r="B6" s="45" t="str">
        <f>IF('Einzellektionen-Meldung'!A30="","",'Einzellektionen-Meldung'!A30)</f>
        <v/>
      </c>
      <c r="C6" s="112" t="str">
        <f>IF(AND(ISBLANK('Einzellektionen-Meldung'!BJ30)=FALSE,ISBLANK('Einzellektionen-Meldung'!BM30)=FALSE),'Einzellektionen-Meldung'!BJ30,"")</f>
        <v/>
      </c>
      <c r="D6" s="112" t="str">
        <f>IF(AND(ISBLANK('Einzellektionen-Meldung'!BJ30)=FALSE,ISBLANK('Einzellektionen-Meldung'!BM30)=FALSE),VLOOKUP('Einzellektionen-Meldung'!BM30,Listenwerte!AA:AB,2,FALSE),"")</f>
        <v/>
      </c>
      <c r="E6" s="130" t="e">
        <f>VLOOKUP(D6,Listenwerte!AB:AD,2,FALSE)</f>
        <v>#N/A</v>
      </c>
      <c r="F6" s="60" t="str">
        <f>IFERROR(IF(AND(ISBLANK('Einzellektionen-Meldung'!BJ30)=FALSE,ISBLANK('Einzellektionen-Meldung'!BM30)=FALSE,E6=Listenwerte!$K$2),'Einzellektionen-Meldung'!BA30,""),"")</f>
        <v/>
      </c>
      <c r="G6" s="60" t="str">
        <f t="shared" si="1"/>
        <v/>
      </c>
      <c r="H6" s="119"/>
      <c r="I6" s="60" t="e">
        <f>VLOOKUP(D6,Listenwerte!AB:AD,3,FALSE)</f>
        <v>#N/A</v>
      </c>
      <c r="J6" s="60" t="str">
        <f>IFERROR(IF(AND(ISBLANK('Einzellektionen-Meldung'!BJ30)=FALSE,ISBLANK('Einzellektionen-Meldung'!BM30)=FALSE,I6=Listenwerte!$K$2),'Einzellektionen-Meldung'!AF30,""),"")</f>
        <v/>
      </c>
      <c r="K6" s="60" t="str">
        <f t="shared" si="2"/>
        <v/>
      </c>
      <c r="L6" s="120"/>
      <c r="M6" s="121" t="str">
        <f>IF(AND(ISBLANK('Einzellektionen-Meldung'!BJ30)=FALSE,ISBLANK('Einzellektionen-Meldung'!BM30)=FALSE),TEXT('Einzellektionen-Meldung'!F30,"TT.MM.JJJJ"),"")</f>
        <v/>
      </c>
      <c r="N6" s="2" t="str">
        <f t="shared" si="3"/>
        <v/>
      </c>
      <c r="O6" s="2" t="str">
        <f>IFERROR(IF(VLOOKUP(B6,Listenwerte!E:H,4,FALSE)=Listenwerte!$H$2,LEFT('Einzellektionen-Meldung'!AI30,1)&amp;"."&amp;" "&amp;LEFT('Einzellektionen-Meldung'!AM30,17),N6),"")</f>
        <v/>
      </c>
      <c r="P6" s="64" t="str">
        <f>IF(AND(ISBLANK('Einzellektionen-Meldung'!BJ30)=FALSE,ISBLANK('Einzellektionen-Meldung'!BM30)=FALSE),O6,"")</f>
        <v/>
      </c>
    </row>
    <row r="7" spans="1:16" ht="18.75" customHeight="1" x14ac:dyDescent="0.15">
      <c r="A7" s="118">
        <v>31</v>
      </c>
      <c r="B7" s="45" t="str">
        <f>IF('Einzellektionen-Meldung'!A31="","",'Einzellektionen-Meldung'!A31)</f>
        <v/>
      </c>
      <c r="C7" s="112" t="str">
        <f>IF(AND(ISBLANK('Einzellektionen-Meldung'!BJ31)=FALSE,ISBLANK('Einzellektionen-Meldung'!BM31)=FALSE),'Einzellektionen-Meldung'!BJ31,"")</f>
        <v/>
      </c>
      <c r="D7" s="112" t="str">
        <f>IF(AND(ISBLANK('Einzellektionen-Meldung'!BJ31)=FALSE,ISBLANK('Einzellektionen-Meldung'!BM31)=FALSE),VLOOKUP('Einzellektionen-Meldung'!BM31,Listenwerte!AA:AB,2,FALSE),"")</f>
        <v/>
      </c>
      <c r="E7" s="130" t="e">
        <f>VLOOKUP(D7,Listenwerte!AB:AD,2,FALSE)</f>
        <v>#N/A</v>
      </c>
      <c r="F7" s="60" t="str">
        <f>IFERROR(IF(AND(ISBLANK('Einzellektionen-Meldung'!BJ31)=FALSE,ISBLANK('Einzellektionen-Meldung'!BM31)=FALSE,E7=Listenwerte!$K$2),'Einzellektionen-Meldung'!BA31,""),"")</f>
        <v/>
      </c>
      <c r="G7" s="60" t="str">
        <f t="shared" si="1"/>
        <v/>
      </c>
      <c r="H7" s="119"/>
      <c r="I7" s="60" t="e">
        <f>VLOOKUP(D7,Listenwerte!AB:AD,3,FALSE)</f>
        <v>#N/A</v>
      </c>
      <c r="J7" s="60" t="str">
        <f>IFERROR(IF(AND(ISBLANK('Einzellektionen-Meldung'!BJ31)=FALSE,ISBLANK('Einzellektionen-Meldung'!BM31)=FALSE,I7=Listenwerte!$K$2),'Einzellektionen-Meldung'!AF31,""),"")</f>
        <v/>
      </c>
      <c r="K7" s="60" t="str">
        <f t="shared" si="2"/>
        <v/>
      </c>
      <c r="L7" s="120"/>
      <c r="M7" s="121" t="str">
        <f>IF(AND(ISBLANK('Einzellektionen-Meldung'!BJ31)=FALSE,ISBLANK('Einzellektionen-Meldung'!BM31)=FALSE),TEXT('Einzellektionen-Meldung'!F31,"TT.MM.JJJJ"),"")</f>
        <v/>
      </c>
      <c r="N7" s="2" t="str">
        <f t="shared" si="3"/>
        <v/>
      </c>
      <c r="O7" s="2" t="str">
        <f>IFERROR(IF(VLOOKUP(B7,Listenwerte!E:H,4,FALSE)=Listenwerte!$H$2,LEFT('Einzellektionen-Meldung'!AI31,1)&amp;"."&amp;" "&amp;LEFT('Einzellektionen-Meldung'!AM31,17),N7),"")</f>
        <v/>
      </c>
      <c r="P7" s="64" t="str">
        <f>IF(AND(ISBLANK('Einzellektionen-Meldung'!BJ31)=FALSE,ISBLANK('Einzellektionen-Meldung'!BM31)=FALSE),O7,"")</f>
        <v/>
      </c>
    </row>
    <row r="8" spans="1:16" ht="18.75" customHeight="1" x14ac:dyDescent="0.15">
      <c r="A8" s="118">
        <v>32</v>
      </c>
      <c r="B8" s="45" t="str">
        <f>IF('Einzellektionen-Meldung'!A32="","",'Einzellektionen-Meldung'!A32)</f>
        <v/>
      </c>
      <c r="C8" s="112" t="str">
        <f>IF(AND(ISBLANK('Einzellektionen-Meldung'!BJ32)=FALSE,ISBLANK('Einzellektionen-Meldung'!BM32)=FALSE),'Einzellektionen-Meldung'!BJ32,"")</f>
        <v/>
      </c>
      <c r="D8" s="112" t="str">
        <f>IF(AND(ISBLANK('Einzellektionen-Meldung'!BJ32)=FALSE,ISBLANK('Einzellektionen-Meldung'!BM32)=FALSE),VLOOKUP('Einzellektionen-Meldung'!BM32,Listenwerte!AA:AB,2,FALSE),"")</f>
        <v/>
      </c>
      <c r="E8" s="130" t="e">
        <f>VLOOKUP(D8,Listenwerte!AB:AD,2,FALSE)</f>
        <v>#N/A</v>
      </c>
      <c r="F8" s="60" t="str">
        <f>IFERROR(IF(AND(ISBLANK('Einzellektionen-Meldung'!BJ32)=FALSE,ISBLANK('Einzellektionen-Meldung'!BM32)=FALSE,E8=Listenwerte!$K$2),'Einzellektionen-Meldung'!BA32,""),"")</f>
        <v/>
      </c>
      <c r="G8" s="60" t="str">
        <f t="shared" si="1"/>
        <v/>
      </c>
      <c r="H8" s="119"/>
      <c r="I8" s="60" t="e">
        <f>VLOOKUP(D8,Listenwerte!AB:AD,3,FALSE)</f>
        <v>#N/A</v>
      </c>
      <c r="J8" s="60" t="str">
        <f>IFERROR(IF(AND(ISBLANK('Einzellektionen-Meldung'!BJ32)=FALSE,ISBLANK('Einzellektionen-Meldung'!BM32)=FALSE,I8=Listenwerte!$K$2),'Einzellektionen-Meldung'!AF32,""),"")</f>
        <v/>
      </c>
      <c r="K8" s="60" t="str">
        <f t="shared" si="2"/>
        <v/>
      </c>
      <c r="L8" s="120"/>
      <c r="M8" s="121" t="str">
        <f>IF(AND(ISBLANK('Einzellektionen-Meldung'!BJ32)=FALSE,ISBLANK('Einzellektionen-Meldung'!BM32)=FALSE),TEXT('Einzellektionen-Meldung'!F32,"TT.MM.JJJJ"),"")</f>
        <v/>
      </c>
      <c r="N8" s="2" t="str">
        <f t="shared" si="3"/>
        <v/>
      </c>
      <c r="O8" s="2" t="str">
        <f>IFERROR(IF(VLOOKUP(B8,Listenwerte!E:H,4,FALSE)=Listenwerte!$H$2,LEFT('Einzellektionen-Meldung'!AI32,1)&amp;"."&amp;" "&amp;LEFT('Einzellektionen-Meldung'!AM32,17),N8),"")</f>
        <v/>
      </c>
      <c r="P8" s="64" t="str">
        <f>IF(AND(ISBLANK('Einzellektionen-Meldung'!BJ32)=FALSE,ISBLANK('Einzellektionen-Meldung'!BM32)=FALSE),O8,"")</f>
        <v/>
      </c>
    </row>
    <row r="9" spans="1:16" ht="18.75" customHeight="1" x14ac:dyDescent="0.15">
      <c r="A9" s="118">
        <v>33</v>
      </c>
      <c r="B9" s="45" t="str">
        <f>IF('Einzellektionen-Meldung'!A33="","",'Einzellektionen-Meldung'!A33)</f>
        <v/>
      </c>
      <c r="C9" s="112" t="str">
        <f>IF(AND(ISBLANK('Einzellektionen-Meldung'!BJ33)=FALSE,ISBLANK('Einzellektionen-Meldung'!BM33)=FALSE),'Einzellektionen-Meldung'!BJ33,"")</f>
        <v/>
      </c>
      <c r="D9" s="112" t="str">
        <f>IF(AND(ISBLANK('Einzellektionen-Meldung'!BJ33)=FALSE,ISBLANK('Einzellektionen-Meldung'!BM33)=FALSE),VLOOKUP('Einzellektionen-Meldung'!BM33,Listenwerte!AA:AB,2,FALSE),"")</f>
        <v/>
      </c>
      <c r="E9" s="130" t="e">
        <f>VLOOKUP(D9,Listenwerte!AB:AD,2,FALSE)</f>
        <v>#N/A</v>
      </c>
      <c r="F9" s="60" t="str">
        <f>IFERROR(IF(AND(ISBLANK('Einzellektionen-Meldung'!BJ33)=FALSE,ISBLANK('Einzellektionen-Meldung'!BM33)=FALSE,E9=Listenwerte!$K$2),'Einzellektionen-Meldung'!BA33,""),"")</f>
        <v/>
      </c>
      <c r="G9" s="60" t="str">
        <f t="shared" si="1"/>
        <v/>
      </c>
      <c r="H9" s="119"/>
      <c r="I9" s="60" t="e">
        <f>VLOOKUP(D9,Listenwerte!AB:AD,3,FALSE)</f>
        <v>#N/A</v>
      </c>
      <c r="J9" s="60" t="str">
        <f>IFERROR(IF(AND(ISBLANK('Einzellektionen-Meldung'!BJ33)=FALSE,ISBLANK('Einzellektionen-Meldung'!BM33)=FALSE,I9=Listenwerte!$K$2),'Einzellektionen-Meldung'!AF33,""),"")</f>
        <v/>
      </c>
      <c r="K9" s="60" t="str">
        <f t="shared" si="2"/>
        <v/>
      </c>
      <c r="L9" s="120"/>
      <c r="M9" s="121" t="str">
        <f>IF(AND(ISBLANK('Einzellektionen-Meldung'!BJ33)=FALSE,ISBLANK('Einzellektionen-Meldung'!BM33)=FALSE),TEXT('Einzellektionen-Meldung'!F33,"TT.MM.JJJJ"),"")</f>
        <v/>
      </c>
      <c r="N9" s="2" t="str">
        <f t="shared" si="3"/>
        <v/>
      </c>
      <c r="O9" s="2" t="str">
        <f>IFERROR(IF(VLOOKUP(B9,Listenwerte!E:H,4,FALSE)=Listenwerte!$H$2,LEFT('Einzellektionen-Meldung'!AI33,1)&amp;"."&amp;" "&amp;LEFT('Einzellektionen-Meldung'!AM33,17),N9),"")</f>
        <v/>
      </c>
      <c r="P9" s="64" t="str">
        <f>IF(AND(ISBLANK('Einzellektionen-Meldung'!BJ33)=FALSE,ISBLANK('Einzellektionen-Meldung'!BM33)=FALSE),O9,"")</f>
        <v/>
      </c>
    </row>
    <row r="10" spans="1:16" ht="18.75" customHeight="1" x14ac:dyDescent="0.15">
      <c r="A10" s="118">
        <v>34</v>
      </c>
      <c r="B10" s="45" t="str">
        <f>IF('Einzellektionen-Meldung'!A34="","",'Einzellektionen-Meldung'!A34)</f>
        <v/>
      </c>
      <c r="C10" s="112" t="str">
        <f>IF(AND(ISBLANK('Einzellektionen-Meldung'!BJ34)=FALSE,ISBLANK('Einzellektionen-Meldung'!BM34)=FALSE),'Einzellektionen-Meldung'!BJ34,"")</f>
        <v/>
      </c>
      <c r="D10" s="112" t="str">
        <f>IF(AND(ISBLANK('Einzellektionen-Meldung'!BJ34)=FALSE,ISBLANK('Einzellektionen-Meldung'!BM34)=FALSE),VLOOKUP('Einzellektionen-Meldung'!BM34,Listenwerte!AA:AB,2,FALSE),"")</f>
        <v/>
      </c>
      <c r="E10" s="130" t="e">
        <f>VLOOKUP(D10,Listenwerte!AB:AD,2,FALSE)</f>
        <v>#N/A</v>
      </c>
      <c r="F10" s="60" t="str">
        <f>IFERROR(IF(AND(ISBLANK('Einzellektionen-Meldung'!BJ34)=FALSE,ISBLANK('Einzellektionen-Meldung'!BM34)=FALSE,E10=Listenwerte!$K$2),'Einzellektionen-Meldung'!BA34,""),"")</f>
        <v/>
      </c>
      <c r="G10" s="60" t="str">
        <f t="shared" si="1"/>
        <v/>
      </c>
      <c r="H10" s="119"/>
      <c r="I10" s="60" t="e">
        <f>VLOOKUP(D10,Listenwerte!AB:AD,3,FALSE)</f>
        <v>#N/A</v>
      </c>
      <c r="J10" s="60" t="str">
        <f>IFERROR(IF(AND(ISBLANK('Einzellektionen-Meldung'!BJ34)=FALSE,ISBLANK('Einzellektionen-Meldung'!BM34)=FALSE,I10=Listenwerte!$K$2),'Einzellektionen-Meldung'!AF34,""),"")</f>
        <v/>
      </c>
      <c r="K10" s="60" t="str">
        <f t="shared" si="2"/>
        <v/>
      </c>
      <c r="L10" s="120"/>
      <c r="M10" s="121" t="str">
        <f>IF(AND(ISBLANK('Einzellektionen-Meldung'!BJ34)=FALSE,ISBLANK('Einzellektionen-Meldung'!BM34)=FALSE),TEXT('Einzellektionen-Meldung'!F34,"TT.MM.JJJJ"),"")</f>
        <v/>
      </c>
      <c r="N10" s="2" t="str">
        <f t="shared" si="3"/>
        <v/>
      </c>
      <c r="O10" s="2" t="str">
        <f>IFERROR(IF(VLOOKUP(B10,Listenwerte!E:H,4,FALSE)=Listenwerte!$H$2,LEFT('Einzellektionen-Meldung'!AI34,1)&amp;"."&amp;" "&amp;LEFT('Einzellektionen-Meldung'!AM34,17),N10),"")</f>
        <v/>
      </c>
      <c r="P10" s="64" t="str">
        <f>IF(AND(ISBLANK('Einzellektionen-Meldung'!BJ34)=FALSE,ISBLANK('Einzellektionen-Meldung'!BM34)=FALSE),O10,"")</f>
        <v/>
      </c>
    </row>
    <row r="11" spans="1:16" ht="18.75" customHeight="1" x14ac:dyDescent="0.15">
      <c r="A11" s="118">
        <v>35</v>
      </c>
      <c r="B11" s="45" t="str">
        <f>IF('Einzellektionen-Meldung'!A35="","",'Einzellektionen-Meldung'!A35)</f>
        <v/>
      </c>
      <c r="C11" s="112" t="str">
        <f>IF(AND(ISBLANK('Einzellektionen-Meldung'!BJ35)=FALSE,ISBLANK('Einzellektionen-Meldung'!BM35)=FALSE),'Einzellektionen-Meldung'!BJ35,"")</f>
        <v/>
      </c>
      <c r="D11" s="112" t="str">
        <f>IF(AND(ISBLANK('Einzellektionen-Meldung'!BJ35)=FALSE,ISBLANK('Einzellektionen-Meldung'!BM35)=FALSE),VLOOKUP('Einzellektionen-Meldung'!BM35,Listenwerte!AA:AB,2,FALSE),"")</f>
        <v/>
      </c>
      <c r="E11" s="130" t="e">
        <f>VLOOKUP(D11,Listenwerte!AB:AD,2,FALSE)</f>
        <v>#N/A</v>
      </c>
      <c r="F11" s="60" t="str">
        <f>IFERROR(IF(AND(ISBLANK('Einzellektionen-Meldung'!BJ35)=FALSE,ISBLANK('Einzellektionen-Meldung'!BM35)=FALSE,E11=Listenwerte!$K$2),'Einzellektionen-Meldung'!BA35,""),"")</f>
        <v/>
      </c>
      <c r="G11" s="60" t="str">
        <f t="shared" si="1"/>
        <v/>
      </c>
      <c r="H11" s="119"/>
      <c r="I11" s="60" t="e">
        <f>VLOOKUP(D11,Listenwerte!AB:AD,3,FALSE)</f>
        <v>#N/A</v>
      </c>
      <c r="J11" s="60" t="str">
        <f>IFERROR(IF(AND(ISBLANK('Einzellektionen-Meldung'!BJ35)=FALSE,ISBLANK('Einzellektionen-Meldung'!BM35)=FALSE,I11=Listenwerte!$K$2),'Einzellektionen-Meldung'!AF35,""),"")</f>
        <v/>
      </c>
      <c r="K11" s="60" t="str">
        <f t="shared" si="2"/>
        <v/>
      </c>
      <c r="L11" s="120"/>
      <c r="M11" s="121" t="str">
        <f>IF(AND(ISBLANK('Einzellektionen-Meldung'!BJ35)=FALSE,ISBLANK('Einzellektionen-Meldung'!BM35)=FALSE),TEXT('Einzellektionen-Meldung'!F35,"TT.MM.JJJJ"),"")</f>
        <v/>
      </c>
      <c r="N11" s="2" t="str">
        <f t="shared" si="3"/>
        <v/>
      </c>
      <c r="O11" s="2" t="str">
        <f>IFERROR(IF(VLOOKUP(B11,Listenwerte!E:H,4,FALSE)=Listenwerte!$H$2,LEFT('Einzellektionen-Meldung'!AI35,1)&amp;"."&amp;" "&amp;LEFT('Einzellektionen-Meldung'!AM35,17),N11),"")</f>
        <v/>
      </c>
      <c r="P11" s="64" t="str">
        <f>IF(AND(ISBLANK('Einzellektionen-Meldung'!BJ35)=FALSE,ISBLANK('Einzellektionen-Meldung'!BM35)=FALSE),O11,"")</f>
        <v/>
      </c>
    </row>
    <row r="12" spans="1:16" ht="18.75" customHeight="1" x14ac:dyDescent="0.15">
      <c r="A12" s="118">
        <v>36</v>
      </c>
      <c r="B12" s="45" t="str">
        <f>IF('Einzellektionen-Meldung'!A36="","",'Einzellektionen-Meldung'!A36)</f>
        <v/>
      </c>
      <c r="C12" s="112" t="str">
        <f>IF(AND(ISBLANK('Einzellektionen-Meldung'!BJ36)=FALSE,ISBLANK('Einzellektionen-Meldung'!BM36)=FALSE),'Einzellektionen-Meldung'!BJ36,"")</f>
        <v/>
      </c>
      <c r="D12" s="112" t="str">
        <f>IF(AND(ISBLANK('Einzellektionen-Meldung'!BJ36)=FALSE,ISBLANK('Einzellektionen-Meldung'!BM36)=FALSE),VLOOKUP('Einzellektionen-Meldung'!BM36,Listenwerte!AA:AB,2,FALSE),"")</f>
        <v/>
      </c>
      <c r="E12" s="130" t="e">
        <f>VLOOKUP(D12,Listenwerte!AB:AD,2,FALSE)</f>
        <v>#N/A</v>
      </c>
      <c r="F12" s="60" t="str">
        <f>IFERROR(IF(AND(ISBLANK('Einzellektionen-Meldung'!BJ36)=FALSE,ISBLANK('Einzellektionen-Meldung'!BM36)=FALSE,E12=Listenwerte!$K$2),'Einzellektionen-Meldung'!BA36,""),"")</f>
        <v/>
      </c>
      <c r="G12" s="60" t="str">
        <f t="shared" si="1"/>
        <v/>
      </c>
      <c r="H12" s="119"/>
      <c r="I12" s="60" t="e">
        <f>VLOOKUP(D12,Listenwerte!AB:AD,3,FALSE)</f>
        <v>#N/A</v>
      </c>
      <c r="J12" s="60" t="str">
        <f>IFERROR(IF(AND(ISBLANK('Einzellektionen-Meldung'!BJ36)=FALSE,ISBLANK('Einzellektionen-Meldung'!BM36)=FALSE,I12=Listenwerte!$K$2),'Einzellektionen-Meldung'!AF36,""),"")</f>
        <v/>
      </c>
      <c r="K12" s="60" t="str">
        <f t="shared" si="2"/>
        <v/>
      </c>
      <c r="L12" s="120"/>
      <c r="M12" s="121" t="str">
        <f>IF(AND(ISBLANK('Einzellektionen-Meldung'!BJ36)=FALSE,ISBLANK('Einzellektionen-Meldung'!BM36)=FALSE),TEXT('Einzellektionen-Meldung'!F36,"TT.MM.JJJJ"),"")</f>
        <v/>
      </c>
      <c r="N12" s="2" t="str">
        <f t="shared" si="3"/>
        <v/>
      </c>
      <c r="O12" s="2" t="str">
        <f>IFERROR(IF(VLOOKUP(B12,Listenwerte!E:H,4,FALSE)=Listenwerte!$H$2,LEFT('Einzellektionen-Meldung'!AI36,1)&amp;"."&amp;" "&amp;LEFT('Einzellektionen-Meldung'!AM36,17),N12),"")</f>
        <v/>
      </c>
      <c r="P12" s="64" t="str">
        <f>IF(AND(ISBLANK('Einzellektionen-Meldung'!BJ36)=FALSE,ISBLANK('Einzellektionen-Meldung'!BM36)=FALSE),O12,"")</f>
        <v/>
      </c>
    </row>
    <row r="13" spans="1:16" ht="18.75" customHeight="1" x14ac:dyDescent="0.15">
      <c r="A13" s="118">
        <v>37</v>
      </c>
      <c r="B13" s="45" t="str">
        <f>IF('Einzellektionen-Meldung'!A37="","",'Einzellektionen-Meldung'!A37)</f>
        <v/>
      </c>
      <c r="C13" s="112" t="str">
        <f>IF(AND(ISBLANK('Einzellektionen-Meldung'!BJ37)=FALSE,ISBLANK('Einzellektionen-Meldung'!BM37)=FALSE),'Einzellektionen-Meldung'!BJ37,"")</f>
        <v/>
      </c>
      <c r="D13" s="112" t="str">
        <f>IF(AND(ISBLANK('Einzellektionen-Meldung'!BJ37)=FALSE,ISBLANK('Einzellektionen-Meldung'!BM37)=FALSE),VLOOKUP('Einzellektionen-Meldung'!BM37,Listenwerte!AA:AB,2,FALSE),"")</f>
        <v/>
      </c>
      <c r="E13" s="130" t="e">
        <f>VLOOKUP(D13,Listenwerte!AB:AD,2,FALSE)</f>
        <v>#N/A</v>
      </c>
      <c r="F13" s="60" t="str">
        <f>IFERROR(IF(AND(ISBLANK('Einzellektionen-Meldung'!BJ37)=FALSE,ISBLANK('Einzellektionen-Meldung'!BM37)=FALSE,E13=Listenwerte!$K$2),'Einzellektionen-Meldung'!BA37,""),"")</f>
        <v/>
      </c>
      <c r="G13" s="60" t="str">
        <f t="shared" si="1"/>
        <v/>
      </c>
      <c r="H13" s="119"/>
      <c r="I13" s="60" t="e">
        <f>VLOOKUP(D13,Listenwerte!AB:AD,3,FALSE)</f>
        <v>#N/A</v>
      </c>
      <c r="J13" s="60" t="str">
        <f>IFERROR(IF(AND(ISBLANK('Einzellektionen-Meldung'!BJ37)=FALSE,ISBLANK('Einzellektionen-Meldung'!BM37)=FALSE,I13=Listenwerte!$K$2),'Einzellektionen-Meldung'!AF37,""),"")</f>
        <v/>
      </c>
      <c r="K13" s="60" t="str">
        <f t="shared" si="2"/>
        <v/>
      </c>
      <c r="L13" s="120"/>
      <c r="M13" s="121" t="str">
        <f>IF(AND(ISBLANK('Einzellektionen-Meldung'!BJ37)=FALSE,ISBLANK('Einzellektionen-Meldung'!BM37)=FALSE),TEXT('Einzellektionen-Meldung'!F37,"TT.MM.JJJJ"),"")</f>
        <v/>
      </c>
      <c r="N13" s="2" t="str">
        <f t="shared" si="3"/>
        <v/>
      </c>
      <c r="O13" s="2" t="str">
        <f>IFERROR(IF(VLOOKUP(B13,Listenwerte!E:H,4,FALSE)=Listenwerte!$H$2,LEFT('Einzellektionen-Meldung'!AI37,1)&amp;"."&amp;" "&amp;LEFT('Einzellektionen-Meldung'!AM37,17),N13),"")</f>
        <v/>
      </c>
      <c r="P13" s="64" t="str">
        <f>IF(AND(ISBLANK('Einzellektionen-Meldung'!BJ37)=FALSE,ISBLANK('Einzellektionen-Meldung'!BM37)=FALSE),O13,"")</f>
        <v/>
      </c>
    </row>
    <row r="14" spans="1:16" ht="18.75" customHeight="1" x14ac:dyDescent="0.15">
      <c r="A14" s="118">
        <v>38</v>
      </c>
      <c r="B14" s="45" t="str">
        <f>IF('Einzellektionen-Meldung'!A38="","",'Einzellektionen-Meldung'!A38)</f>
        <v/>
      </c>
      <c r="C14" s="112" t="str">
        <f>IF(AND(ISBLANK('Einzellektionen-Meldung'!BJ38)=FALSE,ISBLANK('Einzellektionen-Meldung'!BM38)=FALSE),'Einzellektionen-Meldung'!BJ38,"")</f>
        <v/>
      </c>
      <c r="D14" s="112" t="str">
        <f>IF(AND(ISBLANK('Einzellektionen-Meldung'!BJ38)=FALSE,ISBLANK('Einzellektionen-Meldung'!BM38)=FALSE),VLOOKUP('Einzellektionen-Meldung'!BM38,Listenwerte!AA:AB,2,FALSE),"")</f>
        <v/>
      </c>
      <c r="E14" s="130" t="e">
        <f>VLOOKUP(D14,Listenwerte!AB:AD,2,FALSE)</f>
        <v>#N/A</v>
      </c>
      <c r="F14" s="60" t="str">
        <f>IFERROR(IF(AND(ISBLANK('Einzellektionen-Meldung'!BJ38)=FALSE,ISBLANK('Einzellektionen-Meldung'!BM38)=FALSE,E14=Listenwerte!$K$2),'Einzellektionen-Meldung'!BA38,""),"")</f>
        <v/>
      </c>
      <c r="G14" s="60" t="str">
        <f t="shared" si="1"/>
        <v/>
      </c>
      <c r="H14" s="119"/>
      <c r="I14" s="60" t="e">
        <f>VLOOKUP(D14,Listenwerte!AB:AD,3,FALSE)</f>
        <v>#N/A</v>
      </c>
      <c r="J14" s="60" t="str">
        <f>IFERROR(IF(AND(ISBLANK('Einzellektionen-Meldung'!BJ38)=FALSE,ISBLANK('Einzellektionen-Meldung'!BM38)=FALSE,I14=Listenwerte!$K$2),'Einzellektionen-Meldung'!AF38,""),"")</f>
        <v/>
      </c>
      <c r="K14" s="60" t="str">
        <f t="shared" si="2"/>
        <v/>
      </c>
      <c r="L14" s="120"/>
      <c r="M14" s="121" t="str">
        <f>IF(AND(ISBLANK('Einzellektionen-Meldung'!BJ38)=FALSE,ISBLANK('Einzellektionen-Meldung'!BM38)=FALSE),TEXT('Einzellektionen-Meldung'!F38,"TT.MM.JJJJ"),"")</f>
        <v/>
      </c>
      <c r="N14" s="2" t="str">
        <f t="shared" si="3"/>
        <v/>
      </c>
      <c r="O14" s="2" t="str">
        <f>IFERROR(IF(VLOOKUP(B14,Listenwerte!E:H,4,FALSE)=Listenwerte!$H$2,LEFT('Einzellektionen-Meldung'!AI38,1)&amp;"."&amp;" "&amp;LEFT('Einzellektionen-Meldung'!AM38,17),N14),"")</f>
        <v/>
      </c>
      <c r="P14" s="64" t="str">
        <f>IF(AND(ISBLANK('Einzellektionen-Meldung'!BJ38)=FALSE,ISBLANK('Einzellektionen-Meldung'!BM38)=FALSE),O14,"")</f>
        <v/>
      </c>
    </row>
    <row r="15" spans="1:16" ht="18.75" customHeight="1" x14ac:dyDescent="0.15">
      <c r="A15" s="118">
        <v>39</v>
      </c>
      <c r="B15" s="45" t="str">
        <f>IF('Einzellektionen-Meldung'!A39="","",'Einzellektionen-Meldung'!A39)</f>
        <v/>
      </c>
      <c r="C15" s="112" t="str">
        <f>IF(AND(ISBLANK('Einzellektionen-Meldung'!BJ39)=FALSE,ISBLANK('Einzellektionen-Meldung'!BM39)=FALSE),'Einzellektionen-Meldung'!BJ39,"")</f>
        <v/>
      </c>
      <c r="D15" s="112" t="str">
        <f>IF(AND(ISBLANK('Einzellektionen-Meldung'!BJ39)=FALSE,ISBLANK('Einzellektionen-Meldung'!BM39)=FALSE),VLOOKUP('Einzellektionen-Meldung'!BM39,Listenwerte!AA:AB,2,FALSE),"")</f>
        <v/>
      </c>
      <c r="E15" s="130" t="e">
        <f>VLOOKUP(D15,Listenwerte!AB:AD,2,FALSE)</f>
        <v>#N/A</v>
      </c>
      <c r="F15" s="60" t="str">
        <f>IFERROR(IF(AND(ISBLANK('Einzellektionen-Meldung'!BJ39)=FALSE,ISBLANK('Einzellektionen-Meldung'!BM39)=FALSE,E15=Listenwerte!$K$2),'Einzellektionen-Meldung'!BA39,""),"")</f>
        <v/>
      </c>
      <c r="G15" s="60" t="str">
        <f t="shared" si="1"/>
        <v/>
      </c>
      <c r="H15" s="119"/>
      <c r="I15" s="60" t="e">
        <f>VLOOKUP(D15,Listenwerte!AB:AD,3,FALSE)</f>
        <v>#N/A</v>
      </c>
      <c r="J15" s="60" t="str">
        <f>IFERROR(IF(AND(ISBLANK('Einzellektionen-Meldung'!BJ39)=FALSE,ISBLANK('Einzellektionen-Meldung'!BM39)=FALSE,I15=Listenwerte!$K$2),'Einzellektionen-Meldung'!AF39,""),"")</f>
        <v/>
      </c>
      <c r="K15" s="60" t="str">
        <f t="shared" si="2"/>
        <v/>
      </c>
      <c r="L15" s="120"/>
      <c r="M15" s="121" t="str">
        <f>IF(AND(ISBLANK('Einzellektionen-Meldung'!BJ39)=FALSE,ISBLANK('Einzellektionen-Meldung'!BM39)=FALSE),TEXT('Einzellektionen-Meldung'!F39,"TT.MM.JJJJ"),"")</f>
        <v/>
      </c>
      <c r="N15" s="2" t="str">
        <f t="shared" si="3"/>
        <v/>
      </c>
      <c r="O15" s="2" t="str">
        <f>IFERROR(IF(VLOOKUP(B15,Listenwerte!E:H,4,FALSE)=Listenwerte!$H$2,LEFT('Einzellektionen-Meldung'!AI39,1)&amp;"."&amp;" "&amp;LEFT('Einzellektionen-Meldung'!AM39,17),N15),"")</f>
        <v/>
      </c>
      <c r="P15" s="64" t="str">
        <f>IF(AND(ISBLANK('Einzellektionen-Meldung'!BJ39)=FALSE,ISBLANK('Einzellektionen-Meldung'!BM39)=FALSE),O15,"")</f>
        <v/>
      </c>
    </row>
    <row r="16" spans="1:16" ht="18.75" customHeight="1" x14ac:dyDescent="0.15">
      <c r="A16" s="118">
        <v>40</v>
      </c>
      <c r="B16" s="45" t="str">
        <f>IF('Einzellektionen-Meldung'!A40="","",'Einzellektionen-Meldung'!A40)</f>
        <v/>
      </c>
      <c r="C16" s="112" t="str">
        <f>IF(AND(ISBLANK('Einzellektionen-Meldung'!BJ40)=FALSE,ISBLANK('Einzellektionen-Meldung'!BM40)=FALSE),'Einzellektionen-Meldung'!BJ40,"")</f>
        <v/>
      </c>
      <c r="D16" s="112" t="str">
        <f>IF(AND(ISBLANK('Einzellektionen-Meldung'!BJ40)=FALSE,ISBLANK('Einzellektionen-Meldung'!BM40)=FALSE),VLOOKUP('Einzellektionen-Meldung'!BM40,Listenwerte!AA:AB,2,FALSE),"")</f>
        <v/>
      </c>
      <c r="E16" s="130" t="e">
        <f>VLOOKUP(D16,Listenwerte!AB:AD,2,FALSE)</f>
        <v>#N/A</v>
      </c>
      <c r="F16" s="60" t="str">
        <f>IFERROR(IF(AND(ISBLANK('Einzellektionen-Meldung'!BJ40)=FALSE,ISBLANK('Einzellektionen-Meldung'!BM40)=FALSE,E16=Listenwerte!$K$2),'Einzellektionen-Meldung'!BA40,""),"")</f>
        <v/>
      </c>
      <c r="G16" s="60" t="str">
        <f t="shared" si="1"/>
        <v/>
      </c>
      <c r="H16" s="119"/>
      <c r="I16" s="60" t="e">
        <f>VLOOKUP(D16,Listenwerte!AB:AD,3,FALSE)</f>
        <v>#N/A</v>
      </c>
      <c r="J16" s="60" t="str">
        <f>IFERROR(IF(AND(ISBLANK('Einzellektionen-Meldung'!BJ40)=FALSE,ISBLANK('Einzellektionen-Meldung'!BM40)=FALSE,I16=Listenwerte!$K$2),'Einzellektionen-Meldung'!AF40,""),"")</f>
        <v/>
      </c>
      <c r="K16" s="60" t="str">
        <f t="shared" si="2"/>
        <v/>
      </c>
      <c r="L16" s="120"/>
      <c r="M16" s="121" t="str">
        <f>IF(AND(ISBLANK('Einzellektionen-Meldung'!BJ40)=FALSE,ISBLANK('Einzellektionen-Meldung'!BM40)=FALSE),TEXT('Einzellektionen-Meldung'!F40,"TT.MM.JJJJ"),"")</f>
        <v/>
      </c>
      <c r="N16" s="2" t="str">
        <f t="shared" si="3"/>
        <v/>
      </c>
      <c r="O16" s="2" t="str">
        <f>IFERROR(IF(VLOOKUP(B16,Listenwerte!E:H,4,FALSE)=Listenwerte!$H$2,LEFT('Einzellektionen-Meldung'!AI40,1)&amp;"."&amp;" "&amp;LEFT('Einzellektionen-Meldung'!AM40,17),N16),"")</f>
        <v/>
      </c>
      <c r="P16" s="64" t="str">
        <f>IF(AND(ISBLANK('Einzellektionen-Meldung'!BJ40)=FALSE,ISBLANK('Einzellektionen-Meldung'!BM40)=FALSE),O16,"")</f>
        <v/>
      </c>
    </row>
    <row r="17" spans="1:16" x14ac:dyDescent="0.15">
      <c r="A17" s="118">
        <v>41</v>
      </c>
      <c r="B17" s="45" t="str">
        <f>IF('Einzellektionen-Meldung'!A41="","",'Einzellektionen-Meldung'!A41)</f>
        <v/>
      </c>
      <c r="C17" s="112" t="str">
        <f>IF(AND(ISBLANK('Einzellektionen-Meldung'!BJ41)=FALSE,ISBLANK('Einzellektionen-Meldung'!BM41)=FALSE),'Einzellektionen-Meldung'!BJ41,"")</f>
        <v/>
      </c>
      <c r="D17" s="112" t="str">
        <f>IF(AND(ISBLANK('Einzellektionen-Meldung'!BJ41)=FALSE,ISBLANK('Einzellektionen-Meldung'!BM41)=FALSE),VLOOKUP('Einzellektionen-Meldung'!BM41,Listenwerte!AA:AB,2,FALSE),"")</f>
        <v/>
      </c>
      <c r="E17" s="130" t="e">
        <f>VLOOKUP(D17,Listenwerte!AB:AD,2,FALSE)</f>
        <v>#N/A</v>
      </c>
      <c r="F17" s="60" t="str">
        <f>IFERROR(IF(AND(ISBLANK('Einzellektionen-Meldung'!BJ41)=FALSE,ISBLANK('Einzellektionen-Meldung'!BM41)=FALSE,E17=Listenwerte!$K$2),'Einzellektionen-Meldung'!BA41,""),"")</f>
        <v/>
      </c>
      <c r="G17" s="60" t="str">
        <f t="shared" si="1"/>
        <v/>
      </c>
      <c r="H17" s="119"/>
      <c r="I17" s="60" t="e">
        <f>VLOOKUP(D17,Listenwerte!AB:AD,3,FALSE)</f>
        <v>#N/A</v>
      </c>
      <c r="J17" s="60" t="str">
        <f>IFERROR(IF(AND(ISBLANK('Einzellektionen-Meldung'!BJ41)=FALSE,ISBLANK('Einzellektionen-Meldung'!BM41)=FALSE,I17=Listenwerte!$K$2),'Einzellektionen-Meldung'!AF41,""),"")</f>
        <v/>
      </c>
      <c r="K17" s="60" t="str">
        <f t="shared" si="2"/>
        <v/>
      </c>
      <c r="L17" s="120"/>
      <c r="M17" s="121" t="str">
        <f>IF(AND(ISBLANK('Einzellektionen-Meldung'!BJ41)=FALSE,ISBLANK('Einzellektionen-Meldung'!BM41)=FALSE),TEXT('Einzellektionen-Meldung'!F41,"TT.MM.JJJJ"),"")</f>
        <v/>
      </c>
      <c r="N17" s="2" t="str">
        <f t="shared" si="3"/>
        <v/>
      </c>
      <c r="O17" s="2" t="str">
        <f>IFERROR(IF(VLOOKUP(B17,Listenwerte!E:H,4,FALSE)=Listenwerte!$H$2,LEFT('Einzellektionen-Meldung'!AI41,1)&amp;"."&amp;" "&amp;LEFT('Einzellektionen-Meldung'!AM41,17),N17),"")</f>
        <v/>
      </c>
      <c r="P17" s="64" t="str">
        <f>IF(AND(ISBLANK('Einzellektionen-Meldung'!BJ41)=FALSE,ISBLANK('Einzellektionen-Meldung'!BM41)=FALSE),O17,"")</f>
        <v/>
      </c>
    </row>
    <row r="18" spans="1:16" x14ac:dyDescent="0.15">
      <c r="A18" s="118">
        <v>42</v>
      </c>
      <c r="B18" s="45" t="str">
        <f>IF('Einzellektionen-Meldung'!A42="","",'Einzellektionen-Meldung'!A42)</f>
        <v/>
      </c>
      <c r="C18" s="112" t="str">
        <f>IF(AND(ISBLANK('Einzellektionen-Meldung'!BJ42)=FALSE,ISBLANK('Einzellektionen-Meldung'!BM42)=FALSE),'Einzellektionen-Meldung'!BJ42,"")</f>
        <v/>
      </c>
      <c r="D18" s="112" t="str">
        <f>IF(AND(ISBLANK('Einzellektionen-Meldung'!BJ42)=FALSE,ISBLANK('Einzellektionen-Meldung'!BM42)=FALSE),VLOOKUP('Einzellektionen-Meldung'!BM42,Listenwerte!AA:AB,2,FALSE),"")</f>
        <v/>
      </c>
      <c r="E18" s="130" t="e">
        <f>VLOOKUP(D18,Listenwerte!AB:AD,2,FALSE)</f>
        <v>#N/A</v>
      </c>
      <c r="F18" s="60" t="str">
        <f>IFERROR(IF(AND(ISBLANK('Einzellektionen-Meldung'!BJ42)=FALSE,ISBLANK('Einzellektionen-Meldung'!BM42)=FALSE,E18=Listenwerte!$K$2),'Einzellektionen-Meldung'!BA42,""),"")</f>
        <v/>
      </c>
      <c r="G18" s="60" t="str">
        <f t="shared" si="1"/>
        <v/>
      </c>
      <c r="H18" s="119"/>
      <c r="I18" s="60" t="e">
        <f>VLOOKUP(D18,Listenwerte!AB:AD,3,FALSE)</f>
        <v>#N/A</v>
      </c>
      <c r="J18" s="60" t="str">
        <f>IFERROR(IF(AND(ISBLANK('Einzellektionen-Meldung'!BJ42)=FALSE,ISBLANK('Einzellektionen-Meldung'!BM42)=FALSE,I18=Listenwerte!$K$2),'Einzellektionen-Meldung'!AF42,""),"")</f>
        <v/>
      </c>
      <c r="K18" s="60" t="str">
        <f t="shared" si="2"/>
        <v/>
      </c>
      <c r="L18" s="120"/>
      <c r="M18" s="121" t="str">
        <f>IF(AND(ISBLANK('Einzellektionen-Meldung'!BJ42)=FALSE,ISBLANK('Einzellektionen-Meldung'!BM42)=FALSE),TEXT('Einzellektionen-Meldung'!F42,"TT.MM.JJJJ"),"")</f>
        <v/>
      </c>
      <c r="N18" s="2" t="str">
        <f t="shared" si="3"/>
        <v/>
      </c>
      <c r="O18" s="2" t="str">
        <f>IFERROR(IF(VLOOKUP(B18,Listenwerte!E:H,4,FALSE)=Listenwerte!$H$2,LEFT('Einzellektionen-Meldung'!AI42,1)&amp;"."&amp;" "&amp;LEFT('Einzellektionen-Meldung'!AM42,17),N18),"")</f>
        <v/>
      </c>
      <c r="P18" s="64" t="str">
        <f>IF(AND(ISBLANK('Einzellektionen-Meldung'!BJ42)=FALSE,ISBLANK('Einzellektionen-Meldung'!BM42)=FALSE),O18,"")</f>
        <v/>
      </c>
    </row>
    <row r="19" spans="1:16" x14ac:dyDescent="0.15">
      <c r="A19" s="118">
        <v>43</v>
      </c>
      <c r="B19" s="45" t="str">
        <f>IF('Einzellektionen-Meldung'!A43="","",'Einzellektionen-Meldung'!A43)</f>
        <v/>
      </c>
      <c r="C19" s="112" t="str">
        <f>IF(AND(ISBLANK('Einzellektionen-Meldung'!BJ43)=FALSE,ISBLANK('Einzellektionen-Meldung'!BM43)=FALSE),'Einzellektionen-Meldung'!BJ43,"")</f>
        <v/>
      </c>
      <c r="D19" s="112" t="str">
        <f>IF(AND(ISBLANK('Einzellektionen-Meldung'!BJ43)=FALSE,ISBLANK('Einzellektionen-Meldung'!BM43)=FALSE),VLOOKUP('Einzellektionen-Meldung'!BM43,Listenwerte!AA:AB,2,FALSE),"")</f>
        <v/>
      </c>
      <c r="E19" s="130" t="e">
        <f>VLOOKUP(D19,Listenwerte!AB:AD,2,FALSE)</f>
        <v>#N/A</v>
      </c>
      <c r="F19" s="60" t="str">
        <f>IFERROR(IF(AND(ISBLANK('Einzellektionen-Meldung'!BJ43)=FALSE,ISBLANK('Einzellektionen-Meldung'!BM43)=FALSE,E19=Listenwerte!$K$2),'Einzellektionen-Meldung'!BA43,""),"")</f>
        <v/>
      </c>
      <c r="G19" s="60" t="str">
        <f t="shared" si="1"/>
        <v/>
      </c>
      <c r="H19" s="119"/>
      <c r="I19" s="60" t="e">
        <f>VLOOKUP(D19,Listenwerte!AB:AD,3,FALSE)</f>
        <v>#N/A</v>
      </c>
      <c r="J19" s="60" t="str">
        <f>IFERROR(IF(AND(ISBLANK('Einzellektionen-Meldung'!BJ43)=FALSE,ISBLANK('Einzellektionen-Meldung'!BM43)=FALSE,I19=Listenwerte!$K$2),'Einzellektionen-Meldung'!AF43,""),"")</f>
        <v/>
      </c>
      <c r="K19" s="60" t="str">
        <f t="shared" si="2"/>
        <v/>
      </c>
      <c r="L19" s="120"/>
      <c r="M19" s="121" t="str">
        <f>IF(AND(ISBLANK('Einzellektionen-Meldung'!BJ43)=FALSE,ISBLANK('Einzellektionen-Meldung'!BM43)=FALSE),TEXT('Einzellektionen-Meldung'!F43,"TT.MM.JJJJ"),"")</f>
        <v/>
      </c>
      <c r="N19" s="2" t="str">
        <f t="shared" si="3"/>
        <v/>
      </c>
      <c r="O19" s="2" t="str">
        <f>IFERROR(IF(VLOOKUP(B19,Listenwerte!E:H,4,FALSE)=Listenwerte!$H$2,LEFT('Einzellektionen-Meldung'!AI43,1)&amp;"."&amp;" "&amp;LEFT('Einzellektionen-Meldung'!AM43,17),N19),"")</f>
        <v/>
      </c>
      <c r="P19" s="64" t="str">
        <f>IF(AND(ISBLANK('Einzellektionen-Meldung'!BJ43)=FALSE,ISBLANK('Einzellektionen-Meldung'!BM43)=FALSE),O19,"")</f>
        <v/>
      </c>
    </row>
    <row r="20" spans="1:16" x14ac:dyDescent="0.15">
      <c r="A20" s="118">
        <v>44</v>
      </c>
      <c r="B20" s="45" t="str">
        <f>IF('Einzellektionen-Meldung'!A44="","",'Einzellektionen-Meldung'!A44)</f>
        <v/>
      </c>
      <c r="C20" s="112" t="str">
        <f>IF(AND(ISBLANK('Einzellektionen-Meldung'!BJ44)=FALSE,ISBLANK('Einzellektionen-Meldung'!BM44)=FALSE),'Einzellektionen-Meldung'!BJ44,"")</f>
        <v/>
      </c>
      <c r="D20" s="112" t="str">
        <f>IF(AND(ISBLANK('Einzellektionen-Meldung'!BJ44)=FALSE,ISBLANK('Einzellektionen-Meldung'!BM44)=FALSE),VLOOKUP('Einzellektionen-Meldung'!BM44,Listenwerte!AA:AB,2,FALSE),"")</f>
        <v/>
      </c>
      <c r="E20" s="130" t="e">
        <f>VLOOKUP(D20,Listenwerte!AB:AD,2,FALSE)</f>
        <v>#N/A</v>
      </c>
      <c r="F20" s="60" t="str">
        <f>IFERROR(IF(AND(ISBLANK('Einzellektionen-Meldung'!BJ44)=FALSE,ISBLANK('Einzellektionen-Meldung'!BM44)=FALSE,E20=Listenwerte!$K$2),'Einzellektionen-Meldung'!BA44,""),"")</f>
        <v/>
      </c>
      <c r="G20" s="60" t="str">
        <f t="shared" si="1"/>
        <v/>
      </c>
      <c r="H20" s="119"/>
      <c r="I20" s="60" t="e">
        <f>VLOOKUP(D20,Listenwerte!AB:AD,3,FALSE)</f>
        <v>#N/A</v>
      </c>
      <c r="J20" s="60" t="str">
        <f>IFERROR(IF(AND(ISBLANK('Einzellektionen-Meldung'!BJ44)=FALSE,ISBLANK('Einzellektionen-Meldung'!BM44)=FALSE,I20=Listenwerte!$K$2),'Einzellektionen-Meldung'!AF44,""),"")</f>
        <v/>
      </c>
      <c r="K20" s="60" t="str">
        <f t="shared" si="2"/>
        <v/>
      </c>
      <c r="L20" s="120"/>
      <c r="M20" s="121" t="str">
        <f>IF(AND(ISBLANK('Einzellektionen-Meldung'!BJ44)=FALSE,ISBLANK('Einzellektionen-Meldung'!BM44)=FALSE),TEXT('Einzellektionen-Meldung'!F44,"TT.MM.JJJJ"),"")</f>
        <v/>
      </c>
      <c r="N20" s="2" t="str">
        <f t="shared" si="3"/>
        <v/>
      </c>
      <c r="O20" s="2" t="str">
        <f>IFERROR(IF(VLOOKUP(B20,Listenwerte!E:H,4,FALSE)=Listenwerte!$H$2,LEFT('Einzellektionen-Meldung'!AI44,1)&amp;"."&amp;" "&amp;LEFT('Einzellektionen-Meldung'!AM44,17),N20),"")</f>
        <v/>
      </c>
      <c r="P20" s="64" t="str">
        <f>IF(AND(ISBLANK('Einzellektionen-Meldung'!BJ44)=FALSE,ISBLANK('Einzellektionen-Meldung'!BM44)=FALSE),O20,"")</f>
        <v/>
      </c>
    </row>
    <row r="21" spans="1:16" x14ac:dyDescent="0.15">
      <c r="A21" s="122">
        <v>45</v>
      </c>
      <c r="B21" s="123" t="str">
        <f>IF('Einzellektionen-Meldung'!A45="","",'Einzellektionen-Meldung'!A45)</f>
        <v/>
      </c>
      <c r="C21" s="113" t="str">
        <f>IF(AND(ISBLANK('Einzellektionen-Meldung'!BJ45)=FALSE,ISBLANK('Einzellektionen-Meldung'!BM45)=FALSE),'Einzellektionen-Meldung'!BJ45,"")</f>
        <v/>
      </c>
      <c r="D21" s="113" t="str">
        <f>IF(AND(ISBLANK('Einzellektionen-Meldung'!BJ45)=FALSE,ISBLANK('Einzellektionen-Meldung'!BM45)=FALSE),VLOOKUP('Einzellektionen-Meldung'!BM45,Listenwerte!AA:AB,2,FALSE),"")</f>
        <v/>
      </c>
      <c r="E21" s="131" t="e">
        <f>VLOOKUP(D21,Listenwerte!AB:AD,2,FALSE)</f>
        <v>#N/A</v>
      </c>
      <c r="F21" s="124" t="str">
        <f>IFERROR(IF(AND(ISBLANK('Einzellektionen-Meldung'!BJ45)=FALSE,ISBLANK('Einzellektionen-Meldung'!BM45)=FALSE,E21=Listenwerte!$K$2),'Einzellektionen-Meldung'!BA45,""),"")</f>
        <v/>
      </c>
      <c r="G21" s="124" t="str">
        <f t="shared" si="1"/>
        <v/>
      </c>
      <c r="H21" s="125"/>
      <c r="I21" s="124" t="e">
        <f>VLOOKUP(D21,Listenwerte!AB:AD,3,FALSE)</f>
        <v>#N/A</v>
      </c>
      <c r="J21" s="124" t="str">
        <f>IFERROR(IF(AND(ISBLANK('Einzellektionen-Meldung'!BJ45)=FALSE,ISBLANK('Einzellektionen-Meldung'!BM45)=FALSE,I21=Listenwerte!$K$2),'Einzellektionen-Meldung'!AF45,""),"")</f>
        <v/>
      </c>
      <c r="K21" s="124" t="str">
        <f t="shared" si="2"/>
        <v/>
      </c>
      <c r="L21" s="126"/>
      <c r="M21" s="127" t="str">
        <f>IF(AND(ISBLANK('Einzellektionen-Meldung'!BJ45)=FALSE,ISBLANK('Einzellektionen-Meldung'!BM45)=FALSE),TEXT('Einzellektionen-Meldung'!F45,"TT.MM.JJJJ"),"")</f>
        <v/>
      </c>
      <c r="N21" s="80" t="str">
        <f t="shared" si="3"/>
        <v/>
      </c>
      <c r="O21" s="80" t="str">
        <f>IFERROR(IF(VLOOKUP(B21,Listenwerte!E:H,4,FALSE)=Listenwerte!$H$2,LEFT('Einzellektionen-Meldung'!AI45,1)&amp;"."&amp;" "&amp;LEFT('Einzellektionen-Meldung'!AM45,17),N21),"")</f>
        <v/>
      </c>
      <c r="P21" s="128" t="str">
        <f>IF(AND(ISBLANK('Einzellektionen-Meldung'!BJ45)=FALSE,ISBLANK('Einzellektionen-Meldung'!BM45)=FALSE),O21,"")</f>
        <v/>
      </c>
    </row>
    <row r="22" spans="1:16" x14ac:dyDescent="0.15">
      <c r="E22" s="111"/>
      <c r="G22" s="60" t="str">
        <f t="shared" ref="G22" si="4">IF(F22=0,"",F22)</f>
        <v/>
      </c>
    </row>
  </sheetData>
  <sheetProtection algorithmName="SHA-512" hashValue="MbtDRZAGYEdjPGQq9WhtmMpR3UfKGYs2aPkHSYUdrwuP8T1KVQVvba8LYXsIy2XF13l2Fr5DgFPUERprG8/vyA==" saltValue="TTFTuyPGD427y8Yq6hSfXQ==" spinCount="100000" sheet="1" objects="1" scenarios="1"/>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5"/>
  <dimension ref="A1:AI50"/>
  <sheetViews>
    <sheetView zoomScaleNormal="100" workbookViewId="0">
      <selection activeCell="AB24" sqref="AB24"/>
    </sheetView>
  </sheetViews>
  <sheetFormatPr baseColWidth="10" defaultRowHeight="14" x14ac:dyDescent="0.15"/>
  <cols>
    <col min="1" max="1" width="41.83203125" bestFit="1" customWidth="1"/>
    <col min="2" max="4" width="13.6640625" customWidth="1"/>
    <col min="5" max="5" width="29.5" bestFit="1" customWidth="1"/>
    <col min="6" max="7" width="9.6640625" customWidth="1"/>
    <col min="8" max="8" width="14.83203125" bestFit="1" customWidth="1"/>
    <col min="9" max="9" width="35.5" bestFit="1" customWidth="1"/>
    <col min="10" max="10" width="81.6640625" bestFit="1" customWidth="1"/>
    <col min="11" max="11" width="128" bestFit="1" customWidth="1"/>
    <col min="12" max="12" width="14" customWidth="1"/>
    <col min="13" max="13" width="48.6640625" bestFit="1" customWidth="1"/>
    <col min="15" max="15" width="52.5" bestFit="1" customWidth="1"/>
    <col min="16" max="16" width="17.83203125" customWidth="1"/>
    <col min="17" max="17" width="18.5" customWidth="1"/>
    <col min="18" max="19" width="29" customWidth="1"/>
    <col min="20" max="20" width="12.33203125" style="2" bestFit="1" customWidth="1"/>
    <col min="21" max="21" width="23.1640625" style="2" customWidth="1"/>
    <col min="22" max="22" width="20.1640625" style="2" customWidth="1"/>
    <col min="23" max="23" width="10.5" customWidth="1"/>
    <col min="24" max="24" width="101.33203125" bestFit="1" customWidth="1"/>
    <col min="25" max="25" width="9.33203125" customWidth="1"/>
    <col min="26" max="26" width="23.83203125" style="2" customWidth="1"/>
    <col min="27" max="27" width="39" customWidth="1"/>
    <col min="28" max="30" width="18.1640625" customWidth="1"/>
    <col min="31" max="31" width="32.33203125" bestFit="1" customWidth="1"/>
    <col min="32" max="32" width="10" customWidth="1"/>
    <col min="33" max="33" width="32" bestFit="1" customWidth="1"/>
    <col min="34" max="34" width="76" bestFit="1" customWidth="1"/>
    <col min="35" max="35" width="50.5" customWidth="1"/>
  </cols>
  <sheetData>
    <row r="1" spans="1:35" x14ac:dyDescent="0.15">
      <c r="A1" s="7" t="s">
        <v>17</v>
      </c>
      <c r="B1" s="7" t="s">
        <v>20</v>
      </c>
      <c r="C1" s="7" t="s">
        <v>30</v>
      </c>
      <c r="D1" s="7" t="s">
        <v>130</v>
      </c>
      <c r="E1" s="23" t="s">
        <v>14</v>
      </c>
      <c r="F1" s="46" t="s">
        <v>104</v>
      </c>
      <c r="G1" s="46" t="s">
        <v>13</v>
      </c>
      <c r="H1" s="46" t="s">
        <v>127</v>
      </c>
      <c r="I1" s="46" t="s">
        <v>110</v>
      </c>
      <c r="J1" s="7" t="s">
        <v>1</v>
      </c>
      <c r="K1" s="8" t="s">
        <v>185</v>
      </c>
      <c r="L1" s="8" t="s">
        <v>41</v>
      </c>
      <c r="M1" s="8" t="s">
        <v>49</v>
      </c>
      <c r="N1" s="8" t="s">
        <v>63</v>
      </c>
      <c r="O1" s="8" t="s">
        <v>68</v>
      </c>
      <c r="P1" s="8" t="s">
        <v>116</v>
      </c>
      <c r="Q1" s="8" t="s">
        <v>127</v>
      </c>
      <c r="R1" s="8" t="s">
        <v>14</v>
      </c>
      <c r="S1" s="8" t="s">
        <v>243</v>
      </c>
      <c r="T1" s="8" t="s">
        <v>163</v>
      </c>
      <c r="U1" s="8" t="s">
        <v>164</v>
      </c>
      <c r="V1" s="8" t="s">
        <v>219</v>
      </c>
      <c r="W1" s="61" t="s">
        <v>26</v>
      </c>
      <c r="X1" s="185" t="s">
        <v>27</v>
      </c>
      <c r="Y1" s="62" t="s">
        <v>26</v>
      </c>
      <c r="Z1" s="77" t="s">
        <v>31</v>
      </c>
      <c r="AA1" s="62" t="s">
        <v>29</v>
      </c>
      <c r="AB1" s="62" t="s">
        <v>103</v>
      </c>
      <c r="AC1" s="62" t="s">
        <v>160</v>
      </c>
      <c r="AD1" s="62" t="s">
        <v>161</v>
      </c>
      <c r="AE1" s="61" t="s">
        <v>18</v>
      </c>
      <c r="AF1" s="62" t="s">
        <v>129</v>
      </c>
      <c r="AG1" s="63" t="s">
        <v>14</v>
      </c>
      <c r="AH1" s="187" t="s">
        <v>189</v>
      </c>
      <c r="AI1" s="5" t="s">
        <v>224</v>
      </c>
    </row>
    <row r="2" spans="1:35" ht="19.5" customHeight="1" x14ac:dyDescent="0.15">
      <c r="A2" s="6" t="s">
        <v>18</v>
      </c>
      <c r="B2" s="6" t="s">
        <v>21</v>
      </c>
      <c r="C2" s="6" t="s">
        <v>32</v>
      </c>
      <c r="D2" s="6" t="s">
        <v>131</v>
      </c>
      <c r="E2" s="24" t="s">
        <v>15</v>
      </c>
      <c r="F2" s="47" t="s">
        <v>9</v>
      </c>
      <c r="G2" s="47" t="s">
        <v>7</v>
      </c>
      <c r="H2" s="47" t="s">
        <v>128</v>
      </c>
      <c r="I2" s="47"/>
      <c r="J2" s="6" t="s">
        <v>8</v>
      </c>
      <c r="K2" t="s">
        <v>9</v>
      </c>
      <c r="L2" t="s">
        <v>47</v>
      </c>
      <c r="M2" t="s">
        <v>57</v>
      </c>
      <c r="N2" t="s">
        <v>64</v>
      </c>
      <c r="O2" t="s">
        <v>67</v>
      </c>
      <c r="P2" t="s">
        <v>115</v>
      </c>
      <c r="Q2" t="s">
        <v>128</v>
      </c>
      <c r="R2" t="s">
        <v>15</v>
      </c>
      <c r="S2" t="s">
        <v>248</v>
      </c>
      <c r="T2" s="121">
        <f ca="1">TODAY()</f>
        <v>45810</v>
      </c>
      <c r="U2" s="121" t="s">
        <v>267</v>
      </c>
      <c r="V2" s="2" t="str">
        <f ca="1">IF(T2&gt;U2,K6,"")</f>
        <v/>
      </c>
      <c r="W2" s="78" t="s">
        <v>21</v>
      </c>
      <c r="X2" s="64" t="s">
        <v>227</v>
      </c>
      <c r="Y2" t="s">
        <v>21</v>
      </c>
      <c r="Z2" s="2" t="s">
        <v>32</v>
      </c>
      <c r="AA2" t="s">
        <v>98</v>
      </c>
      <c r="AB2" s="2">
        <v>2540</v>
      </c>
      <c r="AC2" t="s">
        <v>7</v>
      </c>
      <c r="AD2" t="s">
        <v>9</v>
      </c>
      <c r="AE2" s="188" t="s">
        <v>18</v>
      </c>
      <c r="AF2" s="2" t="s">
        <v>131</v>
      </c>
      <c r="AG2" s="64" t="s">
        <v>15</v>
      </c>
      <c r="AH2" s="166" t="s">
        <v>165</v>
      </c>
      <c r="AI2" t="str">
        <f>"EL-Meldung_"&amp;AI3&amp;"_"&amp;'Einzellektionen-Meldung'!O17&amp;" "&amp;'Einzellektionen-Meldung'!V17&amp;"_"&amp;'Einzellektionen-Meldung'!A11</f>
        <v>EL-Meldung__ _Hochfeld 2</v>
      </c>
    </row>
    <row r="3" spans="1:35" ht="19.5" customHeight="1" x14ac:dyDescent="0.15">
      <c r="A3" s="6" t="s">
        <v>198</v>
      </c>
      <c r="B3" s="6" t="s">
        <v>22</v>
      </c>
      <c r="C3" s="6" t="s">
        <v>33</v>
      </c>
      <c r="D3" s="6" t="s">
        <v>132</v>
      </c>
      <c r="E3" s="24" t="s">
        <v>16</v>
      </c>
      <c r="F3" s="47" t="s">
        <v>9</v>
      </c>
      <c r="G3" s="47" t="s">
        <v>7</v>
      </c>
      <c r="H3" s="47" t="s">
        <v>36</v>
      </c>
      <c r="I3" s="47" t="s">
        <v>98</v>
      </c>
      <c r="J3" s="6" t="s">
        <v>10</v>
      </c>
      <c r="K3" t="s">
        <v>7</v>
      </c>
      <c r="L3" t="s">
        <v>48</v>
      </c>
      <c r="M3" t="s">
        <v>56</v>
      </c>
      <c r="N3" t="s">
        <v>65</v>
      </c>
      <c r="O3" t="s">
        <v>176</v>
      </c>
      <c r="Q3" t="s">
        <v>36</v>
      </c>
      <c r="R3" t="s">
        <v>16</v>
      </c>
      <c r="S3" t="s">
        <v>246</v>
      </c>
      <c r="U3" s="142"/>
      <c r="W3" s="78" t="s">
        <v>21</v>
      </c>
      <c r="X3" s="64" t="s">
        <v>228</v>
      </c>
      <c r="Y3" t="s">
        <v>21</v>
      </c>
      <c r="Z3" s="2" t="s">
        <v>32</v>
      </c>
      <c r="AA3" t="s">
        <v>99</v>
      </c>
      <c r="AB3" s="2">
        <v>2541</v>
      </c>
      <c r="AC3" t="s">
        <v>7</v>
      </c>
      <c r="AD3" t="s">
        <v>9</v>
      </c>
      <c r="AE3" s="188" t="s">
        <v>18</v>
      </c>
      <c r="AF3" s="2" t="s">
        <v>131</v>
      </c>
      <c r="AG3" s="64" t="s">
        <v>16</v>
      </c>
      <c r="AH3" s="166" t="s">
        <v>122</v>
      </c>
      <c r="AI3" s="2" t="str">
        <f>IF('Einzellektionen-Meldung'!N52="","",TEXT('Einzellektionen-Meldung'!N52,"JJJJ-MM-TT"))</f>
        <v/>
      </c>
    </row>
    <row r="4" spans="1:35" ht="19.5" customHeight="1" x14ac:dyDescent="0.15">
      <c r="A4" s="6" t="s">
        <v>199</v>
      </c>
      <c r="B4" s="6" t="s">
        <v>23</v>
      </c>
      <c r="C4" s="6" t="s">
        <v>34</v>
      </c>
      <c r="D4" s="6" t="s">
        <v>133</v>
      </c>
      <c r="E4" s="24" t="s">
        <v>152</v>
      </c>
      <c r="F4" s="51" t="s">
        <v>9</v>
      </c>
      <c r="G4" s="51" t="s">
        <v>7</v>
      </c>
      <c r="H4" s="51" t="s">
        <v>36</v>
      </c>
      <c r="J4" s="6" t="s">
        <v>150</v>
      </c>
      <c r="K4" s="78" t="s">
        <v>186</v>
      </c>
      <c r="M4" t="s">
        <v>60</v>
      </c>
      <c r="O4" t="s">
        <v>177</v>
      </c>
      <c r="P4" t="s">
        <v>9</v>
      </c>
      <c r="R4" t="s">
        <v>152</v>
      </c>
      <c r="S4" t="s">
        <v>247</v>
      </c>
      <c r="W4" s="78" t="s">
        <v>21</v>
      </c>
      <c r="X4" s="64" t="s">
        <v>229</v>
      </c>
      <c r="Y4" t="s">
        <v>21</v>
      </c>
      <c r="Z4" s="2" t="s">
        <v>32</v>
      </c>
      <c r="AA4" t="s">
        <v>100</v>
      </c>
      <c r="AB4" s="2">
        <v>2542</v>
      </c>
      <c r="AC4" t="s">
        <v>7</v>
      </c>
      <c r="AD4" t="s">
        <v>9</v>
      </c>
      <c r="AE4" s="188" t="s">
        <v>18</v>
      </c>
      <c r="AF4" s="2" t="s">
        <v>131</v>
      </c>
      <c r="AG4" s="64" t="s">
        <v>152</v>
      </c>
      <c r="AH4" s="166" t="s">
        <v>123</v>
      </c>
      <c r="AI4" s="169"/>
    </row>
    <row r="5" spans="1:35" ht="19.5" customHeight="1" x14ac:dyDescent="0.15">
      <c r="A5" s="6" t="s">
        <v>261</v>
      </c>
      <c r="B5" s="6" t="s">
        <v>262</v>
      </c>
      <c r="C5" s="6" t="s">
        <v>32</v>
      </c>
      <c r="D5" s="6" t="s">
        <v>263</v>
      </c>
      <c r="E5" s="24" t="s">
        <v>106</v>
      </c>
      <c r="F5" s="47" t="s">
        <v>7</v>
      </c>
      <c r="G5" s="47" t="s">
        <v>9</v>
      </c>
      <c r="H5" s="47" t="s">
        <v>36</v>
      </c>
      <c r="I5" s="47" t="s">
        <v>107</v>
      </c>
      <c r="J5" s="6" t="s">
        <v>151</v>
      </c>
      <c r="K5" s="78" t="s">
        <v>188</v>
      </c>
      <c r="M5" t="s">
        <v>53</v>
      </c>
      <c r="O5" t="s">
        <v>178</v>
      </c>
      <c r="P5" t="s">
        <v>7</v>
      </c>
      <c r="R5" t="s">
        <v>106</v>
      </c>
      <c r="S5" t="s">
        <v>249</v>
      </c>
      <c r="W5" s="78" t="s">
        <v>21</v>
      </c>
      <c r="X5" s="64" t="s">
        <v>230</v>
      </c>
      <c r="Y5" t="s">
        <v>21</v>
      </c>
      <c r="Z5" s="2" t="s">
        <v>32</v>
      </c>
      <c r="AA5" t="s">
        <v>205</v>
      </c>
      <c r="AB5" s="2">
        <v>2543</v>
      </c>
      <c r="AC5" t="s">
        <v>7</v>
      </c>
      <c r="AD5" t="s">
        <v>9</v>
      </c>
      <c r="AE5" s="188" t="s">
        <v>18</v>
      </c>
      <c r="AF5" s="2" t="s">
        <v>131</v>
      </c>
      <c r="AG5" s="64" t="s">
        <v>106</v>
      </c>
      <c r="AH5" s="166" t="s">
        <v>190</v>
      </c>
    </row>
    <row r="6" spans="1:35" ht="19.5" customHeight="1" x14ac:dyDescent="0.15">
      <c r="A6" s="6" t="s">
        <v>35</v>
      </c>
      <c r="B6" s="6" t="str">
        <f>VLOOKUP('Einzellektionen-Meldung'!P10,Listenwerte!B2:C5,2,FALSE)</f>
        <v>LAID1</v>
      </c>
      <c r="E6" s="24" t="s">
        <v>108</v>
      </c>
      <c r="F6" s="47" t="s">
        <v>9</v>
      </c>
      <c r="G6" s="47" t="s">
        <v>9</v>
      </c>
      <c r="H6" s="47" t="s">
        <v>36</v>
      </c>
      <c r="I6" s="47" t="s">
        <v>109</v>
      </c>
      <c r="J6" s="6" t="s">
        <v>11</v>
      </c>
      <c r="K6" s="407" t="s">
        <v>254</v>
      </c>
      <c r="M6" t="s">
        <v>54</v>
      </c>
      <c r="O6" t="s">
        <v>179</v>
      </c>
      <c r="P6" t="s">
        <v>140</v>
      </c>
      <c r="R6" t="s">
        <v>108</v>
      </c>
      <c r="W6" s="78" t="s">
        <v>21</v>
      </c>
      <c r="X6" s="64" t="s">
        <v>231</v>
      </c>
      <c r="Y6" t="s">
        <v>21</v>
      </c>
      <c r="Z6" s="2" t="s">
        <v>32</v>
      </c>
      <c r="AA6" t="s">
        <v>101</v>
      </c>
      <c r="AB6" s="2">
        <v>2544</v>
      </c>
      <c r="AC6" t="s">
        <v>7</v>
      </c>
      <c r="AD6" t="s">
        <v>9</v>
      </c>
      <c r="AE6" s="188" t="s">
        <v>19</v>
      </c>
      <c r="AF6" s="2" t="s">
        <v>132</v>
      </c>
      <c r="AG6" s="64" t="s">
        <v>15</v>
      </c>
      <c r="AH6" s="141" t="s">
        <v>191</v>
      </c>
      <c r="AI6" s="2"/>
    </row>
    <row r="7" spans="1:35" ht="19.5" customHeight="1" x14ac:dyDescent="0.15">
      <c r="J7" s="6" t="s">
        <v>114</v>
      </c>
      <c r="K7" s="407"/>
      <c r="M7" t="s">
        <v>61</v>
      </c>
      <c r="O7" t="s">
        <v>180</v>
      </c>
      <c r="P7" t="s">
        <v>141</v>
      </c>
      <c r="W7" s="78" t="s">
        <v>21</v>
      </c>
      <c r="X7" s="64" t="s">
        <v>232</v>
      </c>
      <c r="Y7" t="s">
        <v>21</v>
      </c>
      <c r="Z7" s="2" t="s">
        <v>32</v>
      </c>
      <c r="AA7" t="s">
        <v>107</v>
      </c>
      <c r="AB7" s="112">
        <v>2515</v>
      </c>
      <c r="AC7" s="2" t="s">
        <v>9</v>
      </c>
      <c r="AD7" s="2" t="s">
        <v>7</v>
      </c>
      <c r="AE7" s="188" t="s">
        <v>19</v>
      </c>
      <c r="AF7" s="2" t="s">
        <v>132</v>
      </c>
      <c r="AG7" s="64" t="s">
        <v>152</v>
      </c>
      <c r="AH7" s="166" t="s">
        <v>192</v>
      </c>
      <c r="AI7" s="2"/>
    </row>
    <row r="8" spans="1:35" ht="19.5" customHeight="1" x14ac:dyDescent="0.15">
      <c r="J8" s="6" t="s">
        <v>76</v>
      </c>
      <c r="M8" t="s">
        <v>55</v>
      </c>
      <c r="O8" t="s">
        <v>181</v>
      </c>
      <c r="W8" s="78" t="s">
        <v>21</v>
      </c>
      <c r="X8" s="64" t="s">
        <v>233</v>
      </c>
      <c r="Y8" t="s">
        <v>21</v>
      </c>
      <c r="Z8" s="2" t="s">
        <v>32</v>
      </c>
      <c r="AA8" t="s">
        <v>220</v>
      </c>
      <c r="AB8" s="2">
        <v>3900</v>
      </c>
      <c r="AC8" t="s">
        <v>9</v>
      </c>
      <c r="AD8" t="s">
        <v>7</v>
      </c>
      <c r="AE8" s="188" t="s">
        <v>19</v>
      </c>
      <c r="AF8" s="2" t="s">
        <v>132</v>
      </c>
      <c r="AG8" s="64" t="s">
        <v>106</v>
      </c>
      <c r="AH8" s="166" t="s">
        <v>193</v>
      </c>
      <c r="AI8" s="2"/>
    </row>
    <row r="9" spans="1:35" ht="19.5" customHeight="1" x14ac:dyDescent="0.15">
      <c r="J9" s="6" t="s">
        <v>154</v>
      </c>
      <c r="M9" t="s">
        <v>62</v>
      </c>
      <c r="O9" t="s">
        <v>182</v>
      </c>
      <c r="W9" s="78" t="s">
        <v>21</v>
      </c>
      <c r="X9" s="64" t="s">
        <v>234</v>
      </c>
      <c r="Y9" t="s">
        <v>22</v>
      </c>
      <c r="Z9" s="2" t="s">
        <v>33</v>
      </c>
      <c r="AA9" t="s">
        <v>94</v>
      </c>
      <c r="AB9" s="2">
        <v>2549</v>
      </c>
      <c r="AC9" t="s">
        <v>7</v>
      </c>
      <c r="AD9" t="s">
        <v>9</v>
      </c>
      <c r="AE9" s="188" t="s">
        <v>28</v>
      </c>
      <c r="AF9" s="2" t="s">
        <v>133</v>
      </c>
      <c r="AG9" s="64" t="s">
        <v>15</v>
      </c>
      <c r="AH9" s="166" t="s">
        <v>194</v>
      </c>
      <c r="AI9" s="2"/>
    </row>
    <row r="10" spans="1:35" ht="19.5" customHeight="1" x14ac:dyDescent="0.15">
      <c r="J10" s="6" t="s">
        <v>166</v>
      </c>
      <c r="O10" t="s">
        <v>183</v>
      </c>
      <c r="W10" s="78" t="s">
        <v>21</v>
      </c>
      <c r="X10" s="64" t="s">
        <v>235</v>
      </c>
      <c r="Y10" t="s">
        <v>22</v>
      </c>
      <c r="Z10" s="2" t="s">
        <v>33</v>
      </c>
      <c r="AA10" t="s">
        <v>206</v>
      </c>
      <c r="AB10" s="2">
        <v>2550</v>
      </c>
      <c r="AC10" t="s">
        <v>7</v>
      </c>
      <c r="AD10" t="s">
        <v>9</v>
      </c>
      <c r="AE10" s="188" t="s">
        <v>28</v>
      </c>
      <c r="AF10" s="2" t="s">
        <v>133</v>
      </c>
      <c r="AG10" s="64" t="s">
        <v>152</v>
      </c>
      <c r="AH10" s="166" t="s">
        <v>195</v>
      </c>
      <c r="AI10" s="2"/>
    </row>
    <row r="11" spans="1:35" ht="19.5" customHeight="1" x14ac:dyDescent="0.15">
      <c r="J11" s="6" t="s">
        <v>6</v>
      </c>
      <c r="M11" s="30"/>
      <c r="O11" t="s">
        <v>184</v>
      </c>
      <c r="W11" s="78" t="s">
        <v>22</v>
      </c>
      <c r="X11" s="64" t="s">
        <v>264</v>
      </c>
      <c r="Y11" t="s">
        <v>22</v>
      </c>
      <c r="Z11" s="2" t="s">
        <v>33</v>
      </c>
      <c r="AA11" t="s">
        <v>96</v>
      </c>
      <c r="AB11" s="2">
        <v>2555</v>
      </c>
      <c r="AC11" t="s">
        <v>7</v>
      </c>
      <c r="AD11" t="s">
        <v>9</v>
      </c>
      <c r="AE11" s="188" t="s">
        <v>28</v>
      </c>
      <c r="AF11" s="2" t="s">
        <v>133</v>
      </c>
      <c r="AG11" s="64" t="s">
        <v>106</v>
      </c>
      <c r="AH11" s="166" t="s">
        <v>196</v>
      </c>
      <c r="AI11" s="2"/>
    </row>
    <row r="12" spans="1:35" ht="19.5" customHeight="1" x14ac:dyDescent="0.15">
      <c r="J12" s="6" t="s">
        <v>12</v>
      </c>
      <c r="M12" s="30"/>
      <c r="W12" s="78" t="s">
        <v>22</v>
      </c>
      <c r="X12" s="64" t="s">
        <v>265</v>
      </c>
      <c r="Y12" t="s">
        <v>22</v>
      </c>
      <c r="Z12" s="2" t="s">
        <v>33</v>
      </c>
      <c r="AA12" t="s">
        <v>97</v>
      </c>
      <c r="AB12" s="2">
        <v>2556</v>
      </c>
      <c r="AC12" t="s">
        <v>7</v>
      </c>
      <c r="AD12" t="s">
        <v>9</v>
      </c>
      <c r="AE12" s="188" t="s">
        <v>261</v>
      </c>
      <c r="AF12" s="2" t="s">
        <v>263</v>
      </c>
      <c r="AG12" s="64" t="s">
        <v>15</v>
      </c>
      <c r="AH12" s="166" t="s">
        <v>197</v>
      </c>
      <c r="AI12" s="2"/>
    </row>
    <row r="13" spans="1:35" ht="19.5" customHeight="1" x14ac:dyDescent="0.15">
      <c r="J13" s="136" t="s">
        <v>212</v>
      </c>
      <c r="M13" s="30"/>
      <c r="W13" s="78" t="s">
        <v>22</v>
      </c>
      <c r="X13" s="64" t="s">
        <v>236</v>
      </c>
      <c r="Y13" t="s">
        <v>22</v>
      </c>
      <c r="Z13" s="2" t="s">
        <v>33</v>
      </c>
      <c r="AA13" t="s">
        <v>107</v>
      </c>
      <c r="AB13" s="112">
        <v>2515</v>
      </c>
      <c r="AC13" t="s">
        <v>7</v>
      </c>
      <c r="AD13" t="s">
        <v>9</v>
      </c>
      <c r="AE13" s="189" t="s">
        <v>261</v>
      </c>
      <c r="AF13" s="80" t="s">
        <v>263</v>
      </c>
      <c r="AG13" s="128" t="s">
        <v>152</v>
      </c>
      <c r="AI13" s="2"/>
    </row>
    <row r="14" spans="1:35" ht="19.5" customHeight="1" x14ac:dyDescent="0.15">
      <c r="J14" s="136" t="s">
        <v>213</v>
      </c>
      <c r="W14" s="78" t="s">
        <v>22</v>
      </c>
      <c r="X14" s="64" t="s">
        <v>237</v>
      </c>
      <c r="Y14" t="s">
        <v>22</v>
      </c>
      <c r="Z14" s="2" t="s">
        <v>33</v>
      </c>
      <c r="AA14" t="s">
        <v>220</v>
      </c>
      <c r="AB14" s="2">
        <v>3900</v>
      </c>
      <c r="AC14" t="s">
        <v>9</v>
      </c>
      <c r="AD14" s="64" t="s">
        <v>7</v>
      </c>
    </row>
    <row r="15" spans="1:35" ht="19.5" customHeight="1" x14ac:dyDescent="0.15">
      <c r="J15" s="136" t="s">
        <v>214</v>
      </c>
      <c r="W15" s="78" t="s">
        <v>22</v>
      </c>
      <c r="X15" s="64" t="s">
        <v>238</v>
      </c>
      <c r="Y15" s="78" t="s">
        <v>23</v>
      </c>
      <c r="Z15" s="2" t="s">
        <v>34</v>
      </c>
      <c r="AA15" t="s">
        <v>86</v>
      </c>
      <c r="AB15" s="2">
        <v>2547</v>
      </c>
      <c r="AC15" t="s">
        <v>7</v>
      </c>
      <c r="AD15" s="64" t="s">
        <v>9</v>
      </c>
    </row>
    <row r="16" spans="1:35" ht="19.5" customHeight="1" x14ac:dyDescent="0.15">
      <c r="F16" s="5"/>
      <c r="G16" s="5"/>
      <c r="H16" s="5"/>
      <c r="I16" s="5"/>
      <c r="J16" s="136" t="s">
        <v>215</v>
      </c>
      <c r="W16" s="78" t="s">
        <v>23</v>
      </c>
      <c r="X16" s="186" t="s">
        <v>239</v>
      </c>
      <c r="Y16" s="78" t="s">
        <v>23</v>
      </c>
      <c r="Z16" s="2" t="s">
        <v>34</v>
      </c>
      <c r="AA16" t="s">
        <v>87</v>
      </c>
      <c r="AB16" s="2">
        <v>2548</v>
      </c>
      <c r="AC16" t="s">
        <v>7</v>
      </c>
      <c r="AD16" s="64" t="s">
        <v>9</v>
      </c>
    </row>
    <row r="17" spans="6:32" ht="19.5" customHeight="1" x14ac:dyDescent="0.15">
      <c r="J17" s="136" t="s">
        <v>216</v>
      </c>
      <c r="W17" s="78" t="s">
        <v>23</v>
      </c>
      <c r="X17" s="109" t="s">
        <v>240</v>
      </c>
      <c r="Y17" s="78" t="s">
        <v>23</v>
      </c>
      <c r="Z17" s="2" t="s">
        <v>34</v>
      </c>
      <c r="AA17" t="s">
        <v>88</v>
      </c>
      <c r="AB17" s="2">
        <v>2554</v>
      </c>
      <c r="AC17" t="s">
        <v>7</v>
      </c>
      <c r="AD17" s="64" t="s">
        <v>9</v>
      </c>
    </row>
    <row r="18" spans="6:32" ht="19.5" customHeight="1" x14ac:dyDescent="0.15">
      <c r="J18" s="136" t="s">
        <v>217</v>
      </c>
      <c r="W18" s="78" t="s">
        <v>23</v>
      </c>
      <c r="X18" s="64" t="s">
        <v>241</v>
      </c>
      <c r="Y18" s="78" t="s">
        <v>23</v>
      </c>
      <c r="Z18" s="2" t="s">
        <v>34</v>
      </c>
      <c r="AA18" t="s">
        <v>89</v>
      </c>
      <c r="AB18" s="2">
        <v>2553</v>
      </c>
      <c r="AC18" t="s">
        <v>7</v>
      </c>
      <c r="AD18" s="64" t="s">
        <v>9</v>
      </c>
    </row>
    <row r="19" spans="6:32" ht="19.5" customHeight="1" x14ac:dyDescent="0.15">
      <c r="J19" s="136" t="s">
        <v>218</v>
      </c>
      <c r="W19" s="78" t="s">
        <v>23</v>
      </c>
      <c r="X19" s="64" t="s">
        <v>242</v>
      </c>
      <c r="Y19" s="78" t="s">
        <v>23</v>
      </c>
      <c r="Z19" s="2" t="s">
        <v>34</v>
      </c>
      <c r="AA19" t="s">
        <v>90</v>
      </c>
      <c r="AB19" s="2">
        <v>2551</v>
      </c>
      <c r="AC19" t="s">
        <v>7</v>
      </c>
      <c r="AD19" s="64" t="s">
        <v>9</v>
      </c>
      <c r="AE19" s="2"/>
    </row>
    <row r="20" spans="6:32" ht="21.75" customHeight="1" x14ac:dyDescent="0.15">
      <c r="J20" s="136" t="s">
        <v>167</v>
      </c>
      <c r="W20" s="79" t="s">
        <v>262</v>
      </c>
      <c r="X20" s="128" t="s">
        <v>266</v>
      </c>
      <c r="Y20" s="78" t="s">
        <v>23</v>
      </c>
      <c r="Z20" s="2" t="s">
        <v>34</v>
      </c>
      <c r="AA20" t="s">
        <v>91</v>
      </c>
      <c r="AB20" s="2">
        <v>2552</v>
      </c>
      <c r="AC20" t="s">
        <v>7</v>
      </c>
      <c r="AD20" s="64" t="s">
        <v>9</v>
      </c>
    </row>
    <row r="21" spans="6:32" ht="21.75" customHeight="1" x14ac:dyDescent="0.15">
      <c r="Y21" s="78" t="s">
        <v>23</v>
      </c>
      <c r="Z21" s="2" t="s">
        <v>34</v>
      </c>
      <c r="AA21" t="s">
        <v>92</v>
      </c>
      <c r="AB21" s="2">
        <v>2545</v>
      </c>
      <c r="AC21" t="s">
        <v>7</v>
      </c>
      <c r="AD21" s="64" t="s">
        <v>9</v>
      </c>
    </row>
    <row r="22" spans="6:32" ht="21.75" customHeight="1" x14ac:dyDescent="0.15">
      <c r="Y22" s="78" t="s">
        <v>23</v>
      </c>
      <c r="Z22" s="2" t="s">
        <v>34</v>
      </c>
      <c r="AA22" t="s">
        <v>93</v>
      </c>
      <c r="AB22" s="2">
        <v>2546</v>
      </c>
      <c r="AC22" t="s">
        <v>7</v>
      </c>
      <c r="AD22" s="64" t="s">
        <v>9</v>
      </c>
    </row>
    <row r="23" spans="6:32" ht="21.75" customHeight="1" x14ac:dyDescent="0.15">
      <c r="Y23" s="78" t="s">
        <v>23</v>
      </c>
      <c r="Z23" s="2" t="s">
        <v>34</v>
      </c>
      <c r="AA23" t="s">
        <v>207</v>
      </c>
      <c r="AB23" s="2">
        <v>2557</v>
      </c>
      <c r="AC23" t="s">
        <v>7</v>
      </c>
      <c r="AD23" s="64" t="s">
        <v>9</v>
      </c>
      <c r="AE23" s="2"/>
      <c r="AF23" s="2"/>
    </row>
    <row r="24" spans="6:32" ht="21.75" customHeight="1" x14ac:dyDescent="0.15">
      <c r="Y24" s="78" t="s">
        <v>23</v>
      </c>
      <c r="Z24" s="2" t="s">
        <v>34</v>
      </c>
      <c r="AA24" t="s">
        <v>95</v>
      </c>
      <c r="AB24" s="2">
        <v>2558</v>
      </c>
      <c r="AC24" t="s">
        <v>7</v>
      </c>
      <c r="AD24" s="64" t="s">
        <v>9</v>
      </c>
    </row>
    <row r="25" spans="6:32" ht="21.75" customHeight="1" x14ac:dyDescent="0.15">
      <c r="J25" s="2"/>
      <c r="Y25" s="78" t="s">
        <v>23</v>
      </c>
      <c r="Z25" s="2" t="s">
        <v>34</v>
      </c>
      <c r="AA25" t="s">
        <v>102</v>
      </c>
      <c r="AB25" s="2">
        <v>2559</v>
      </c>
      <c r="AC25" t="s">
        <v>7</v>
      </c>
      <c r="AD25" s="64" t="s">
        <v>9</v>
      </c>
    </row>
    <row r="26" spans="6:32" ht="21.75" customHeight="1" x14ac:dyDescent="0.15">
      <c r="J26" s="2"/>
      <c r="Y26" s="78" t="s">
        <v>23</v>
      </c>
      <c r="Z26" s="2" t="s">
        <v>34</v>
      </c>
      <c r="AA26" t="s">
        <v>85</v>
      </c>
      <c r="AB26" s="2">
        <v>2560</v>
      </c>
      <c r="AC26" t="s">
        <v>7</v>
      </c>
      <c r="AD26" s="64" t="s">
        <v>9</v>
      </c>
    </row>
    <row r="27" spans="6:32" ht="21.75" customHeight="1" x14ac:dyDescent="0.15">
      <c r="F27" s="5"/>
      <c r="G27" s="5"/>
      <c r="H27" s="5"/>
      <c r="I27" s="5"/>
      <c r="J27" s="2"/>
      <c r="Y27" s="78" t="s">
        <v>23</v>
      </c>
      <c r="Z27" s="2" t="s">
        <v>34</v>
      </c>
      <c r="AA27" t="s">
        <v>94</v>
      </c>
      <c r="AB27" s="2">
        <v>2549</v>
      </c>
      <c r="AC27" t="s">
        <v>7</v>
      </c>
      <c r="AD27" s="64" t="s">
        <v>9</v>
      </c>
    </row>
    <row r="28" spans="6:32" ht="21.75" customHeight="1" x14ac:dyDescent="0.15">
      <c r="J28" s="2"/>
      <c r="Y28" s="78" t="s">
        <v>23</v>
      </c>
      <c r="Z28" s="2" t="s">
        <v>34</v>
      </c>
      <c r="AA28" t="s">
        <v>206</v>
      </c>
      <c r="AB28" s="2">
        <v>2550</v>
      </c>
      <c r="AC28" t="s">
        <v>7</v>
      </c>
      <c r="AD28" s="64" t="s">
        <v>9</v>
      </c>
    </row>
    <row r="29" spans="6:32" ht="21.75" customHeight="1" x14ac:dyDescent="0.15">
      <c r="Y29" s="78" t="s">
        <v>23</v>
      </c>
      <c r="Z29" s="2" t="s">
        <v>34</v>
      </c>
      <c r="AA29" t="s">
        <v>96</v>
      </c>
      <c r="AB29" s="2">
        <v>2555</v>
      </c>
      <c r="AC29" t="s">
        <v>7</v>
      </c>
      <c r="AD29" s="64" t="s">
        <v>9</v>
      </c>
    </row>
    <row r="30" spans="6:32" ht="21.75" customHeight="1" x14ac:dyDescent="0.15">
      <c r="J30" s="2"/>
      <c r="Y30" s="78" t="s">
        <v>23</v>
      </c>
      <c r="Z30" s="2" t="s">
        <v>34</v>
      </c>
      <c r="AA30" t="s">
        <v>97</v>
      </c>
      <c r="AB30" s="2">
        <v>2556</v>
      </c>
      <c r="AC30" t="s">
        <v>7</v>
      </c>
      <c r="AD30" s="64" t="s">
        <v>9</v>
      </c>
    </row>
    <row r="31" spans="6:32" ht="21.75" customHeight="1" thickBot="1" x14ac:dyDescent="0.2">
      <c r="J31" s="2"/>
      <c r="O31" s="49"/>
      <c r="Y31" s="78" t="s">
        <v>23</v>
      </c>
      <c r="Z31" s="2" t="s">
        <v>34</v>
      </c>
      <c r="AA31" t="s">
        <v>107</v>
      </c>
      <c r="AB31" s="112">
        <v>2515</v>
      </c>
      <c r="AC31" s="2" t="s">
        <v>9</v>
      </c>
      <c r="AD31" s="109" t="s">
        <v>7</v>
      </c>
    </row>
    <row r="32" spans="6:32" ht="21.75" customHeight="1" thickBot="1" x14ac:dyDescent="0.2">
      <c r="J32" s="2"/>
      <c r="O32" s="49"/>
      <c r="Y32" s="79" t="s">
        <v>23</v>
      </c>
      <c r="Z32" s="80" t="s">
        <v>34</v>
      </c>
      <c r="AA32" s="150" t="s">
        <v>220</v>
      </c>
      <c r="AB32" s="80">
        <v>3900</v>
      </c>
      <c r="AC32" s="150" t="s">
        <v>9</v>
      </c>
      <c r="AD32" s="128" t="s">
        <v>7</v>
      </c>
    </row>
    <row r="33" spans="10:24" ht="14.25" customHeight="1" x14ac:dyDescent="0.15">
      <c r="J33" s="2"/>
    </row>
    <row r="34" spans="10:24" ht="15" customHeight="1" x14ac:dyDescent="0.15">
      <c r="J34" s="2"/>
    </row>
    <row r="35" spans="10:24" x14ac:dyDescent="0.15">
      <c r="J35" s="2"/>
    </row>
    <row r="36" spans="10:24" x14ac:dyDescent="0.15">
      <c r="J36" s="2"/>
    </row>
    <row r="37" spans="10:24" x14ac:dyDescent="0.15">
      <c r="J37" s="2"/>
    </row>
    <row r="38" spans="10:24" x14ac:dyDescent="0.15">
      <c r="J38" s="2"/>
      <c r="X38" s="2"/>
    </row>
    <row r="39" spans="10:24" x14ac:dyDescent="0.15">
      <c r="J39" s="2"/>
      <c r="X39" s="2"/>
    </row>
    <row r="40" spans="10:24" x14ac:dyDescent="0.15">
      <c r="J40" s="2"/>
      <c r="X40" s="2"/>
    </row>
    <row r="41" spans="10:24" x14ac:dyDescent="0.15">
      <c r="J41" s="2"/>
      <c r="X41" s="2"/>
    </row>
    <row r="42" spans="10:24" x14ac:dyDescent="0.15">
      <c r="J42" s="2"/>
      <c r="X42" s="2"/>
    </row>
    <row r="43" spans="10:24" x14ac:dyDescent="0.15">
      <c r="J43" s="2"/>
      <c r="X43" s="2"/>
    </row>
    <row r="44" spans="10:24" x14ac:dyDescent="0.15">
      <c r="J44" s="2"/>
      <c r="X44" s="2"/>
    </row>
    <row r="45" spans="10:24" x14ac:dyDescent="0.15">
      <c r="J45" s="2"/>
    </row>
    <row r="46" spans="10:24" x14ac:dyDescent="0.15">
      <c r="J46" s="2"/>
    </row>
    <row r="47" spans="10:24" x14ac:dyDescent="0.15">
      <c r="J47" s="2"/>
    </row>
    <row r="48" spans="10:24" x14ac:dyDescent="0.15">
      <c r="J48" s="2"/>
    </row>
    <row r="49" spans="10:10" x14ac:dyDescent="0.15">
      <c r="J49" s="2"/>
    </row>
    <row r="50" spans="10:10" x14ac:dyDescent="0.15">
      <c r="J50" s="2"/>
    </row>
  </sheetData>
  <sheetProtection algorithmName="SHA-512" hashValue="sE1ZxsQjYAVpHfWrZu8Ksg6XYYA/OkhWeSTwrckL3KMzlbQM6kOsDDZxFiKDVMflR0/aBYae7cwt8dB+PNw8dw==" saltValue="nt4ehErjWftMtxlLbM/xog==" spinCount="100000" sheet="1" objects="1" scenarios="1"/>
  <mergeCells count="1">
    <mergeCell ref="K6:K7"/>
  </mergeCells>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C0AA01833499B40BD789D03372480B4" ma:contentTypeVersion="14" ma:contentTypeDescription="Ein neues Dokument erstellen." ma:contentTypeScope="" ma:versionID="f835977f41dc0bbb5bb8cc9ace92c0a9">
  <xsd:schema xmlns:xsd="http://www.w3.org/2001/XMLSchema" xmlns:xs="http://www.w3.org/2001/XMLSchema" xmlns:p="http://schemas.microsoft.com/office/2006/metadata/properties" xmlns:ns1="http://schemas.microsoft.com/sharepoint/v3" xmlns:ns2="303b171c-7c08-4225-b606-3c894d6f9089" xmlns:ns3="00cb4d64-72cd-49d3-9f3f-5e3ed4d61c66" targetNamespace="http://schemas.microsoft.com/office/2006/metadata/properties" ma:root="true" ma:fieldsID="e4d5a663c5c3f42414acdcec6159c0be" ns1:_="" ns2:_="" ns3:_="">
    <xsd:import namespace="http://schemas.microsoft.com/sharepoint/v3"/>
    <xsd:import namespace="303b171c-7c08-4225-b606-3c894d6f9089"/>
    <xsd:import namespace="00cb4d64-72cd-49d3-9f3f-5e3ed4d61c66"/>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MediaServiceSearchProperties" minOccurs="0"/>
                <xsd:element ref="ns1:_ip_UnifiedCompliancePolicyProperties" minOccurs="0"/>
                <xsd:element ref="ns1:_ip_UnifiedCompliancePolicyUIAction"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ften der einheitlichen Compliancerichtlinie" ma:hidden="true" ma:internalName="_ip_UnifiedCompliancePolicyProperties">
      <xsd:simpleType>
        <xsd:restriction base="dms:Note"/>
      </xsd:simpleType>
    </xsd:element>
    <xsd:element name="_ip_UnifiedCompliancePolicyUIAction" ma:index="20" nillable="true" ma:displayName="UI-Aktion der einheitlichen Compliancerichtlini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03b171c-7c08-4225-b606-3c894d6f908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Bildmarkierungen" ma:readOnly="false" ma:fieldId="{5cf76f15-5ced-4ddc-b409-7134ff3c332f}" ma:taxonomyMulti="true" ma:sspId="a0577504-25ed-4735-a461-0e0aa0b8b957" ma:termSetId="09814cd3-568e-fe90-9814-8d621ff8fb84" ma:anchorId="fba54fb3-c3e1-fe81-a776-ca4b69148c4d" ma:open="true" ma:isKeyword="false">
      <xsd:complexType>
        <xsd:sequence>
          <xsd:element ref="pc:Terms" minOccurs="0" maxOccurs="1"/>
        </xsd:sequence>
      </xsd:complex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ServiceDateTaken" ma:index="21"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cb4d64-72cd-49d3-9f3f-5e3ed4d61c66" elementFormDefault="qualified">
    <xsd:import namespace="http://schemas.microsoft.com/office/2006/documentManagement/types"/>
    <xsd:import namespace="http://schemas.microsoft.com/office/infopath/2007/PartnerControls"/>
    <xsd:element name="SharedWithUsers" ma:index="15"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303b171c-7c08-4225-b606-3c894d6f908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B7FDD9C-C350-460F-ACB8-7DF6E0BC4F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03b171c-7c08-4225-b606-3c894d6f9089"/>
    <ds:schemaRef ds:uri="00cb4d64-72cd-49d3-9f3f-5e3ed4d61c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EBCA015-77F5-4608-BF99-E447FC4C2CE1}">
  <ds:schemaRefs>
    <ds:schemaRef ds:uri="http://schemas.microsoft.com/sharepoint/v3/contenttype/forms"/>
  </ds:schemaRefs>
</ds:datastoreItem>
</file>

<file path=customXml/itemProps3.xml><?xml version="1.0" encoding="utf-8"?>
<ds:datastoreItem xmlns:ds="http://schemas.openxmlformats.org/officeDocument/2006/customXml" ds:itemID="{1B1338DF-572A-445E-8792-142739378A44}">
  <ds:schemaRefs>
    <ds:schemaRef ds:uri="http://purl.org/dc/terms/"/>
    <ds:schemaRef ds:uri="http://schemas.microsoft.com/sharepoint/v3"/>
    <ds:schemaRef ds:uri="http://schemas.microsoft.com/office/2006/documentManagement/types"/>
    <ds:schemaRef ds:uri="http://www.w3.org/XML/1998/namespace"/>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00cb4d64-72cd-49d3-9f3f-5e3ed4d61c66"/>
    <ds:schemaRef ds:uri="303b171c-7c08-4225-b606-3c894d6f9089"/>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Arbeitsblätter</vt:lpstr>
      </vt:variant>
      <vt:variant>
        <vt:i4>6</vt:i4>
      </vt:variant>
      <vt:variant>
        <vt:lpstr>Benannte Bereiche</vt:lpstr>
      </vt:variant>
      <vt:variant>
        <vt:i4>12</vt:i4>
      </vt:variant>
    </vt:vector>
  </HeadingPairs>
  <TitlesOfParts>
    <vt:vector size="18" baseType="lpstr">
      <vt:lpstr>Anleitung</vt:lpstr>
      <vt:lpstr>Einzellektionen-Meldung</vt:lpstr>
      <vt:lpstr>Personaldaten</vt:lpstr>
      <vt:lpstr>SAP-Import</vt:lpstr>
      <vt:lpstr>SAP-Import_EL</vt:lpstr>
      <vt:lpstr>Listenwerte</vt:lpstr>
      <vt:lpstr>ABG_1</vt:lpstr>
      <vt:lpstr>ABG_2</vt:lpstr>
      <vt:lpstr>ABG_3</vt:lpstr>
      <vt:lpstr>ABG_4</vt:lpstr>
      <vt:lpstr>Abwesenheiten</vt:lpstr>
      <vt:lpstr>LAID1</vt:lpstr>
      <vt:lpstr>LAID2</vt:lpstr>
      <vt:lpstr>LAID3</vt:lpstr>
      <vt:lpstr>STID1</vt:lpstr>
      <vt:lpstr>STID2</vt:lpstr>
      <vt:lpstr>STID3</vt:lpstr>
      <vt:lpstr>STID4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Abrechnung von Einzellektionen</dc:title>
  <dc:creator>Personalinformatik APD</dc:creator>
  <dc:description>V01-2020-02-06</dc:description>
  <cp:lastModifiedBy>Beer Lukas</cp:lastModifiedBy>
  <cp:lastPrinted>2023-02-27T11:49:14Z</cp:lastPrinted>
  <dcterms:created xsi:type="dcterms:W3CDTF">2017-01-27T10:03:10Z</dcterms:created>
  <dcterms:modified xsi:type="dcterms:W3CDTF">2025-06-02T08:36:47Z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0x0101003C0AA01833499B40BD789D03372480B4</vt:lpwstr>
  </property>
  <property fmtid="{D5CDD505-2E9C-101B-9397-08002B2CF9AE}" pid="3" name="MediaServiceImageTags">
    <vt:lpwstr/>
  </property>
</Properties>
</file>