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8365" windowHeight="12915"/>
  </bookViews>
  <sheets>
    <sheet name="Oracle Sizing" sheetId="2" r:id="rId1"/>
    <sheet name="SQL Sizing" sheetId="3" r:id="rId2"/>
  </sheets>
  <definedNames>
    <definedName name="_xlnm._FilterDatabase" localSheetId="0" hidden="1">'Oracle Sizing'!$B$4:$L$4</definedName>
  </definedNames>
  <calcPr calcId="125725"/>
</workbook>
</file>

<file path=xl/calcChain.xml><?xml version="1.0" encoding="utf-8"?>
<calcChain xmlns="http://schemas.openxmlformats.org/spreadsheetml/2006/main">
  <c r="K121" i="2"/>
  <c r="K118"/>
  <c r="K116"/>
  <c r="K115"/>
  <c r="K114"/>
  <c r="K112"/>
  <c r="K111"/>
  <c r="K110"/>
  <c r="K106"/>
  <c r="K105"/>
  <c r="K104"/>
  <c r="K103"/>
  <c r="K102"/>
  <c r="K101"/>
  <c r="K99"/>
  <c r="K98"/>
  <c r="K97"/>
  <c r="K96"/>
  <c r="K95"/>
  <c r="K100"/>
  <c r="K129"/>
  <c r="K132"/>
  <c r="K131"/>
  <c r="K130"/>
  <c r="K128"/>
  <c r="K127"/>
  <c r="K134"/>
  <c r="K133"/>
  <c r="K135"/>
  <c r="K126"/>
  <c r="K125"/>
  <c r="K124"/>
  <c r="K93"/>
  <c r="K92"/>
  <c r="K91"/>
  <c r="K90"/>
  <c r="K89"/>
  <c r="K86"/>
  <c r="K88"/>
  <c r="K87"/>
  <c r="K85"/>
  <c r="K83"/>
  <c r="K82"/>
  <c r="K81"/>
  <c r="K80"/>
  <c r="K79"/>
  <c r="I50" l="1"/>
  <c r="J50" s="1"/>
  <c r="K50" s="1"/>
  <c r="I51"/>
  <c r="L51" s="1"/>
  <c r="I54"/>
  <c r="J54" s="1"/>
  <c r="K54" s="1"/>
  <c r="I53"/>
  <c r="J53" s="1"/>
  <c r="K53" s="1"/>
  <c r="I52"/>
  <c r="J52" s="1"/>
  <c r="K52" s="1"/>
  <c r="I191"/>
  <c r="J191" s="1"/>
  <c r="K191" s="1"/>
  <c r="I190"/>
  <c r="J190" s="1"/>
  <c r="K190" s="1"/>
  <c r="I189"/>
  <c r="J189" s="1"/>
  <c r="K189" s="1"/>
  <c r="I194"/>
  <c r="L194" s="1"/>
  <c r="I193"/>
  <c r="L193" s="1"/>
  <c r="I192"/>
  <c r="L192" s="1"/>
  <c r="I195"/>
  <c r="J195" s="1"/>
  <c r="K195" s="1"/>
  <c r="I196"/>
  <c r="J196" s="1"/>
  <c r="K196" s="1"/>
  <c r="I182"/>
  <c r="J182" s="1"/>
  <c r="K182" s="1"/>
  <c r="I181"/>
  <c r="J181" s="1"/>
  <c r="K181" s="1"/>
  <c r="I180"/>
  <c r="J180" s="1"/>
  <c r="K180" s="1"/>
  <c r="I185"/>
  <c r="J185" s="1"/>
  <c r="K185" s="1"/>
  <c r="I184"/>
  <c r="J184" s="1"/>
  <c r="K184" s="1"/>
  <c r="I183"/>
  <c r="J183" s="1"/>
  <c r="K183" s="1"/>
  <c r="I186"/>
  <c r="L186" s="1"/>
  <c r="I187"/>
  <c r="J187" s="1"/>
  <c r="K187" s="1"/>
  <c r="I175"/>
  <c r="L175" s="1"/>
  <c r="I176"/>
  <c r="J176" s="1"/>
  <c r="K176" s="1"/>
  <c r="I172"/>
  <c r="J172" s="1"/>
  <c r="K172" s="1"/>
  <c r="I173"/>
  <c r="J173" s="1"/>
  <c r="K173" s="1"/>
  <c r="I165"/>
  <c r="L165" s="1"/>
  <c r="I164"/>
  <c r="L164" s="1"/>
  <c r="I163"/>
  <c r="L163" s="1"/>
  <c r="I168"/>
  <c r="J168" s="1"/>
  <c r="K168" s="1"/>
  <c r="I167"/>
  <c r="J167" s="1"/>
  <c r="K167" s="1"/>
  <c r="I166"/>
  <c r="J166" s="1"/>
  <c r="K166" s="1"/>
  <c r="I170"/>
  <c r="J170" s="1"/>
  <c r="K170" s="1"/>
  <c r="I169"/>
  <c r="L169" s="1"/>
  <c r="I161"/>
  <c r="J161" s="1"/>
  <c r="K161" s="1"/>
  <c r="I157"/>
  <c r="J157" s="1"/>
  <c r="K157" s="1"/>
  <c r="I158"/>
  <c r="J158" s="1"/>
  <c r="K158" s="1"/>
  <c r="I154"/>
  <c r="L154" s="1"/>
  <c r="I155"/>
  <c r="J155" s="1"/>
  <c r="K155" s="1"/>
  <c r="I153"/>
  <c r="L153" s="1"/>
  <c r="I151"/>
  <c r="J151" s="1"/>
  <c r="K151" s="1"/>
  <c r="I152"/>
  <c r="J152" s="1"/>
  <c r="K152" s="1"/>
  <c r="I150"/>
  <c r="J150" s="1"/>
  <c r="K150" s="1"/>
  <c r="I149"/>
  <c r="J149" s="1"/>
  <c r="K149" s="1"/>
  <c r="I145"/>
  <c r="J145" s="1"/>
  <c r="K145" s="1"/>
  <c r="I144"/>
  <c r="J144" s="1"/>
  <c r="K144" s="1"/>
  <c r="I143"/>
  <c r="J143" s="1"/>
  <c r="K143" s="1"/>
  <c r="I146"/>
  <c r="J146" s="1"/>
  <c r="K146" s="1"/>
  <c r="I147"/>
  <c r="J147" s="1"/>
  <c r="K147" s="1"/>
  <c r="I141"/>
  <c r="J141" s="1"/>
  <c r="K141" s="1"/>
  <c r="I140"/>
  <c r="J140" s="1"/>
  <c r="K140" s="1"/>
  <c r="I68"/>
  <c r="J68" s="1"/>
  <c r="K68" s="1"/>
  <c r="I62"/>
  <c r="J62" s="1"/>
  <c r="K62" s="1"/>
  <c r="I48"/>
  <c r="J48" s="1"/>
  <c r="K48" s="1"/>
  <c r="I46"/>
  <c r="J46" s="1"/>
  <c r="K46" s="1"/>
  <c r="I45"/>
  <c r="J45" s="1"/>
  <c r="K45" s="1"/>
  <c r="I42"/>
  <c r="J42" s="1"/>
  <c r="K42" s="1"/>
  <c r="I43"/>
  <c r="J43" s="1"/>
  <c r="K43" s="1"/>
  <c r="I40"/>
  <c r="J40" s="1"/>
  <c r="K40" s="1"/>
  <c r="I36"/>
  <c r="J36" s="1"/>
  <c r="K36" s="1"/>
  <c r="I37"/>
  <c r="L37" s="1"/>
  <c r="I29"/>
  <c r="J29" s="1"/>
  <c r="K29" s="1"/>
  <c r="I27"/>
  <c r="J27" s="1"/>
  <c r="K27" s="1"/>
  <c r="I25"/>
  <c r="J25" s="1"/>
  <c r="K25" s="1"/>
  <c r="I22"/>
  <c r="J22" s="1"/>
  <c r="K22" s="1"/>
  <c r="I20"/>
  <c r="J20" s="1"/>
  <c r="K20" s="1"/>
  <c r="I19"/>
  <c r="J19" s="1"/>
  <c r="K19" s="1"/>
  <c r="I18"/>
  <c r="J18" s="1"/>
  <c r="K18" s="1"/>
  <c r="I16"/>
  <c r="J16" s="1"/>
  <c r="K16" s="1"/>
  <c r="I14"/>
  <c r="L14" s="1"/>
  <c r="I41"/>
  <c r="J41" s="1"/>
  <c r="K41" s="1"/>
  <c r="I60"/>
  <c r="J60" s="1"/>
  <c r="K60" s="1"/>
  <c r="I67"/>
  <c r="J67" s="1"/>
  <c r="K67" s="1"/>
  <c r="I71"/>
  <c r="J71" s="1"/>
  <c r="K71" s="1"/>
  <c r="I76"/>
  <c r="J76" s="1"/>
  <c r="K76" s="1"/>
  <c r="I138"/>
  <c r="J138" s="1"/>
  <c r="K138" s="1"/>
  <c r="I174"/>
  <c r="J174" s="1"/>
  <c r="K174" s="1"/>
  <c r="I177"/>
  <c r="J177" s="1"/>
  <c r="K177" s="1"/>
  <c r="I178"/>
  <c r="J178" s="1"/>
  <c r="K178" s="1"/>
  <c r="I179"/>
  <c r="J179" s="1"/>
  <c r="K179" s="1"/>
  <c r="I9"/>
  <c r="J9" s="1"/>
  <c r="K9" s="1"/>
  <c r="I21"/>
  <c r="J21" s="1"/>
  <c r="K21" s="1"/>
  <c r="I44"/>
  <c r="J44" s="1"/>
  <c r="K44" s="1"/>
  <c r="I47"/>
  <c r="J47" s="1"/>
  <c r="K47" s="1"/>
  <c r="I49"/>
  <c r="J49" s="1"/>
  <c r="K49" s="1"/>
  <c r="I72"/>
  <c r="J72" s="1"/>
  <c r="K72" s="1"/>
  <c r="I77"/>
  <c r="J77" s="1"/>
  <c r="K77" s="1"/>
  <c r="I139"/>
  <c r="J139" s="1"/>
  <c r="K139" s="1"/>
  <c r="I188"/>
  <c r="J188" s="1"/>
  <c r="K188" s="1"/>
  <c r="I10"/>
  <c r="J10" s="1"/>
  <c r="K10" s="1"/>
  <c r="I23"/>
  <c r="J23" s="1"/>
  <c r="K23" s="1"/>
  <c r="I73"/>
  <c r="J73" s="1"/>
  <c r="K73" s="1"/>
  <c r="I78"/>
  <c r="J78" s="1"/>
  <c r="K78" s="1"/>
  <c r="K107"/>
  <c r="K108"/>
  <c r="K109"/>
  <c r="K113"/>
  <c r="I197"/>
  <c r="J197" s="1"/>
  <c r="K197" s="1"/>
  <c r="I199"/>
  <c r="J199" s="1"/>
  <c r="K199" s="1"/>
  <c r="I200"/>
  <c r="J200" s="1"/>
  <c r="K200" s="1"/>
  <c r="I56"/>
  <c r="J56" s="1"/>
  <c r="K56" s="1"/>
  <c r="I65"/>
  <c r="J65" s="1"/>
  <c r="K65" s="1"/>
  <c r="I70"/>
  <c r="J70" s="1"/>
  <c r="K70" s="1"/>
  <c r="I156"/>
  <c r="J156" s="1"/>
  <c r="K156" s="1"/>
  <c r="I159"/>
  <c r="J159" s="1"/>
  <c r="K159" s="1"/>
  <c r="I160"/>
  <c r="J160" s="1"/>
  <c r="K160" s="1"/>
  <c r="I162"/>
  <c r="J162" s="1"/>
  <c r="K162" s="1"/>
  <c r="I198"/>
  <c r="J198" s="1"/>
  <c r="K198" s="1"/>
  <c r="I57"/>
  <c r="J57" s="1"/>
  <c r="K57" s="1"/>
  <c r="I58"/>
  <c r="J58" s="1"/>
  <c r="K58" s="1"/>
  <c r="I59"/>
  <c r="J59" s="1"/>
  <c r="K59" s="1"/>
  <c r="I61"/>
  <c r="J61" s="1"/>
  <c r="K61" s="1"/>
  <c r="I63"/>
  <c r="J63" s="1"/>
  <c r="K63" s="1"/>
  <c r="K117"/>
  <c r="K119"/>
  <c r="K120"/>
  <c r="K122"/>
  <c r="K123"/>
  <c r="I7"/>
  <c r="J7" s="1"/>
  <c r="K7" s="1"/>
  <c r="I15"/>
  <c r="J15" s="1"/>
  <c r="K15" s="1"/>
  <c r="I34"/>
  <c r="J34" s="1"/>
  <c r="K34" s="1"/>
  <c r="I66"/>
  <c r="J66" s="1"/>
  <c r="K66" s="1"/>
  <c r="I75"/>
  <c r="J75" s="1"/>
  <c r="K75" s="1"/>
  <c r="K94"/>
  <c r="I137"/>
  <c r="J137" s="1"/>
  <c r="K137" s="1"/>
  <c r="I171"/>
  <c r="J171" s="1"/>
  <c r="K171" s="1"/>
  <c r="I8"/>
  <c r="J8" s="1"/>
  <c r="K8" s="1"/>
  <c r="I11"/>
  <c r="J11" s="1"/>
  <c r="K11" s="1"/>
  <c r="I17"/>
  <c r="J17" s="1"/>
  <c r="K17" s="1"/>
  <c r="I32"/>
  <c r="J32" s="1"/>
  <c r="K32" s="1"/>
  <c r="I33"/>
  <c r="J33" s="1"/>
  <c r="K33" s="1"/>
  <c r="I38"/>
  <c r="J38" s="1"/>
  <c r="K38" s="1"/>
  <c r="I26"/>
  <c r="J26" s="1"/>
  <c r="K26" s="1"/>
  <c r="I28"/>
  <c r="J28" s="1"/>
  <c r="K28" s="1"/>
  <c r="I30"/>
  <c r="J30" s="1"/>
  <c r="K30" s="1"/>
  <c r="I31"/>
  <c r="J31" s="1"/>
  <c r="K31" s="1"/>
  <c r="I5"/>
  <c r="J5" s="1"/>
  <c r="K5" s="1"/>
  <c r="I12"/>
  <c r="J12" s="1"/>
  <c r="K12" s="1"/>
  <c r="I55"/>
  <c r="J55" s="1"/>
  <c r="K55" s="1"/>
  <c r="I64"/>
  <c r="J64" s="1"/>
  <c r="K64" s="1"/>
  <c r="I69"/>
  <c r="J69" s="1"/>
  <c r="K69" s="1"/>
  <c r="I74"/>
  <c r="J74" s="1"/>
  <c r="K74" s="1"/>
  <c r="K84"/>
  <c r="I136"/>
  <c r="J136" s="1"/>
  <c r="K136" s="1"/>
  <c r="I142"/>
  <c r="J142" s="1"/>
  <c r="K142" s="1"/>
  <c r="I148"/>
  <c r="J148" s="1"/>
  <c r="K148" s="1"/>
  <c r="J153"/>
  <c r="K153" s="1"/>
  <c r="I6"/>
  <c r="J6" s="1"/>
  <c r="K6" s="1"/>
  <c r="I13"/>
  <c r="J13" s="1"/>
  <c r="K13" s="1"/>
  <c r="I35"/>
  <c r="J35" s="1"/>
  <c r="K35" s="1"/>
  <c r="I24"/>
  <c r="J24" s="1"/>
  <c r="K24" s="1"/>
  <c r="J169" l="1"/>
  <c r="K169" s="1"/>
  <c r="J14"/>
  <c r="K14" s="1"/>
  <c r="L20"/>
  <c r="J37"/>
  <c r="K37" s="1"/>
  <c r="L11"/>
  <c r="L7"/>
  <c r="L31"/>
  <c r="L27"/>
  <c r="L23"/>
  <c r="L19"/>
  <c r="L15"/>
  <c r="L40"/>
  <c r="L151"/>
  <c r="L46"/>
  <c r="L42"/>
  <c r="L12"/>
  <c r="L8"/>
  <c r="L32"/>
  <c r="L28"/>
  <c r="L24"/>
  <c r="L16"/>
  <c r="L38"/>
  <c r="L34"/>
  <c r="L152"/>
  <c r="L43"/>
  <c r="L5"/>
  <c r="L9"/>
  <c r="L33"/>
  <c r="L29"/>
  <c r="L25"/>
  <c r="L21"/>
  <c r="L17"/>
  <c r="L13"/>
  <c r="L35"/>
  <c r="L149"/>
  <c r="L44"/>
  <c r="J163"/>
  <c r="K163" s="1"/>
  <c r="J194"/>
  <c r="K194" s="1"/>
  <c r="L10"/>
  <c r="L6"/>
  <c r="L30"/>
  <c r="L26"/>
  <c r="L22"/>
  <c r="L18"/>
  <c r="L36"/>
  <c r="L200"/>
  <c r="L150"/>
  <c r="L45"/>
  <c r="L41"/>
  <c r="L141"/>
  <c r="L47"/>
  <c r="L73"/>
  <c r="L60"/>
  <c r="L137"/>
  <c r="L69"/>
  <c r="L145"/>
  <c r="L77"/>
  <c r="L56"/>
  <c r="L148"/>
  <c r="L144"/>
  <c r="L140"/>
  <c r="L136"/>
  <c r="L76"/>
  <c r="L72"/>
  <c r="L68"/>
  <c r="L64"/>
  <c r="L59"/>
  <c r="L55"/>
  <c r="L146"/>
  <c r="L142"/>
  <c r="L138"/>
  <c r="L78"/>
  <c r="L74"/>
  <c r="L70"/>
  <c r="L66"/>
  <c r="L62"/>
  <c r="L57"/>
  <c r="L48"/>
  <c r="L65"/>
  <c r="L147"/>
  <c r="L143"/>
  <c r="L139"/>
  <c r="L75"/>
  <c r="L71"/>
  <c r="L67"/>
  <c r="L63"/>
  <c r="L58"/>
  <c r="L49"/>
  <c r="L52"/>
  <c r="J51"/>
  <c r="K51" s="1"/>
  <c r="J3" s="1"/>
  <c r="L50"/>
  <c r="L53"/>
  <c r="L54"/>
  <c r="L199"/>
  <c r="L198"/>
  <c r="L197"/>
  <c r="L196"/>
  <c r="J193"/>
  <c r="K193" s="1"/>
  <c r="J192"/>
  <c r="K192" s="1"/>
  <c r="L189"/>
  <c r="L190"/>
  <c r="L191"/>
  <c r="L195"/>
  <c r="L188"/>
  <c r="L187"/>
  <c r="J186"/>
  <c r="K186" s="1"/>
  <c r="L182"/>
  <c r="L181"/>
  <c r="L180"/>
  <c r="L183"/>
  <c r="L184"/>
  <c r="L185"/>
  <c r="L179"/>
  <c r="L178"/>
  <c r="L177"/>
  <c r="L176"/>
  <c r="J175"/>
  <c r="K175" s="1"/>
  <c r="L174"/>
  <c r="L173"/>
  <c r="L172"/>
  <c r="L171"/>
  <c r="L168"/>
  <c r="L167"/>
  <c r="L166"/>
  <c r="J165"/>
  <c r="K165" s="1"/>
  <c r="J164"/>
  <c r="K164" s="1"/>
  <c r="L170"/>
  <c r="L162"/>
  <c r="L161"/>
  <c r="L160"/>
  <c r="L159"/>
  <c r="L158"/>
  <c r="L157"/>
  <c r="L156"/>
  <c r="L155"/>
  <c r="J154"/>
  <c r="K154" s="1"/>
  <c r="L61"/>
</calcChain>
</file>

<file path=xl/sharedStrings.xml><?xml version="1.0" encoding="utf-8"?>
<sst xmlns="http://schemas.openxmlformats.org/spreadsheetml/2006/main" count="852" uniqueCount="315">
  <si>
    <t>d1avdbcpot01</t>
  </si>
  <si>
    <t>d1avdbcspp18</t>
  </si>
  <si>
    <t>d1avdbcspp21</t>
  </si>
  <si>
    <t>d1avdbcste17</t>
  </si>
  <si>
    <t>d2avdbcsde21</t>
  </si>
  <si>
    <t>allldb01</t>
  </si>
  <si>
    <t>ccldb01</t>
  </si>
  <si>
    <t>imgldb10</t>
  </si>
  <si>
    <t>mfldb01</t>
  </si>
  <si>
    <t>sfdldb01</t>
  </si>
  <si>
    <t>sfdldb02</t>
  </si>
  <si>
    <t>sfdldb03</t>
  </si>
  <si>
    <t>sfdldb04</t>
  </si>
  <si>
    <t>sinldb01</t>
  </si>
  <si>
    <t>d2avdbmspe02</t>
  </si>
  <si>
    <t>d2avdbsppe01</t>
  </si>
  <si>
    <t>allndb01</t>
  </si>
  <si>
    <t>ccndb01</t>
  </si>
  <si>
    <t>d2avapcste14</t>
  </si>
  <si>
    <t>imgndb02</t>
  </si>
  <si>
    <t>mrcndb01</t>
  </si>
  <si>
    <t>psndb01</t>
  </si>
  <si>
    <t>sfdndb01</t>
  </si>
  <si>
    <t>allodb01</t>
  </si>
  <si>
    <t>almldb01</t>
  </si>
  <si>
    <t>ccodb01</t>
  </si>
  <si>
    <t>d1avdbmspp02</t>
  </si>
  <si>
    <t>d2avdbcsde15</t>
  </si>
  <si>
    <t>imgodb10</t>
  </si>
  <si>
    <t>mfodb01</t>
  </si>
  <si>
    <t>mrcodb01</t>
  </si>
  <si>
    <t>psodb01</t>
  </si>
  <si>
    <t>sfdodb01</t>
  </si>
  <si>
    <t>sfdodb02</t>
  </si>
  <si>
    <t>sfdodb03</t>
  </si>
  <si>
    <t>sfdodb04</t>
  </si>
  <si>
    <t>allsdb01</t>
  </si>
  <si>
    <t>ccsdb01</t>
  </si>
  <si>
    <t>d2avdbcste12</t>
  </si>
  <si>
    <t>d2avdbcste39</t>
  </si>
  <si>
    <t>d2avdbcste40</t>
  </si>
  <si>
    <t>mfsdb01</t>
  </si>
  <si>
    <t>mrcsdb01</t>
  </si>
  <si>
    <t>pbscdb12n01</t>
  </si>
  <si>
    <t>phscdb13n01</t>
  </si>
  <si>
    <t>pssdb01</t>
  </si>
  <si>
    <t>sfdsdb01</t>
  </si>
  <si>
    <t>ALLTDB01</t>
  </si>
  <si>
    <t>CCTDB01</t>
  </si>
  <si>
    <t>MFTDB01</t>
  </si>
  <si>
    <t>SFDTDB01</t>
  </si>
  <si>
    <t>SPBTRDB12N01</t>
  </si>
  <si>
    <t>SPBTRDB13N01</t>
  </si>
  <si>
    <t>Server Name</t>
  </si>
  <si>
    <t>Environment</t>
  </si>
  <si>
    <t>DB Name</t>
  </si>
  <si>
    <t>d1avdbcstr10</t>
  </si>
  <si>
    <t>d2avdbcspp40</t>
  </si>
  <si>
    <t>allfdb01</t>
  </si>
  <si>
    <t>ccfdb01</t>
  </si>
  <si>
    <t>imgfdb02</t>
  </si>
  <si>
    <t>mffdb01</t>
  </si>
  <si>
    <t>mrcfdb01</t>
  </si>
  <si>
    <t>pbfcdb12n01</t>
  </si>
  <si>
    <t>pbfcdb13n01</t>
  </si>
  <si>
    <t>psfdb01</t>
  </si>
  <si>
    <t>sfdddb01</t>
  </si>
  <si>
    <t>sfdfdb01</t>
  </si>
  <si>
    <t>sfdidb01</t>
  </si>
  <si>
    <t>d2avdbcppe01</t>
  </si>
  <si>
    <t>d2avdbmspe01</t>
  </si>
  <si>
    <t>ebsldb01</t>
  </si>
  <si>
    <t>ghlcdb12n01</t>
  </si>
  <si>
    <t>grclas01</t>
  </si>
  <si>
    <t>phlcdb12n03</t>
  </si>
  <si>
    <t>phlcdb14n01</t>
  </si>
  <si>
    <t>pbncdb12n01</t>
  </si>
  <si>
    <t>phncdb13n01</t>
  </si>
  <si>
    <t>d1avdbmspp01</t>
  </si>
  <si>
    <t>gbocdb12n01</t>
  </si>
  <si>
    <t>mrctdb01</t>
  </si>
  <si>
    <t>pbtcdb12n01</t>
  </si>
  <si>
    <t>d2avdbmsde02</t>
  </si>
  <si>
    <t>Size (kb)</t>
  </si>
  <si>
    <t>Size (gb)</t>
  </si>
  <si>
    <t>Size (tb)</t>
  </si>
  <si>
    <t>Capacity</t>
  </si>
  <si>
    <t>Free Space</t>
  </si>
  <si>
    <t>Bothwell</t>
  </si>
  <si>
    <t>Development</t>
  </si>
  <si>
    <t>Live</t>
  </si>
  <si>
    <t>Next Test</t>
  </si>
  <si>
    <t>OAT</t>
  </si>
  <si>
    <t>Support Test</t>
  </si>
  <si>
    <t>Training</t>
  </si>
  <si>
    <t>TALOP</t>
  </si>
  <si>
    <t>TB</t>
  </si>
  <si>
    <t>TOTAL:</t>
  </si>
  <si>
    <t>Oracle DB Sizing</t>
  </si>
  <si>
    <t>FALOP</t>
  </si>
  <si>
    <t>HALOP</t>
  </si>
  <si>
    <t>NALOP</t>
  </si>
  <si>
    <t>BALOP</t>
  </si>
  <si>
    <t>SALOP</t>
  </si>
  <si>
    <t>HALMOP</t>
  </si>
  <si>
    <t>FCCOP</t>
  </si>
  <si>
    <t>HCCOP</t>
  </si>
  <si>
    <t>HCCSC</t>
  </si>
  <si>
    <t>NCCSC</t>
  </si>
  <si>
    <t>NCCSP</t>
  </si>
  <si>
    <t>BCCSC</t>
  </si>
  <si>
    <t>BCCSP</t>
  </si>
  <si>
    <t>BCCOP</t>
  </si>
  <si>
    <t>SCCSC</t>
  </si>
  <si>
    <t>SCCOP</t>
  </si>
  <si>
    <t>TCCSC</t>
  </si>
  <si>
    <t>TCCOP</t>
  </si>
  <si>
    <t>BCPOP</t>
  </si>
  <si>
    <t>CLWLSTA</t>
  </si>
  <si>
    <t>CL12CTA</t>
  </si>
  <si>
    <t>CL12CST</t>
  </si>
  <si>
    <t>CLASS_V3_DATA</t>
  </si>
  <si>
    <t>REPO</t>
  </si>
  <si>
    <t>CL12CBS</t>
  </si>
  <si>
    <t>CL12CTRG</t>
  </si>
  <si>
    <t>REPOS_D_DATA</t>
  </si>
  <si>
    <t>MSMDO</t>
  </si>
  <si>
    <t>% Used</t>
  </si>
  <si>
    <t>HCPOP</t>
  </si>
  <si>
    <t>?</t>
  </si>
  <si>
    <t>REPO_DATA</t>
  </si>
  <si>
    <t>ORDSDEV_DATA</t>
  </si>
  <si>
    <t>CL12CDEV</t>
  </si>
  <si>
    <t>Decommissioned</t>
  </si>
  <si>
    <t>CLASS_P1</t>
  </si>
  <si>
    <t>CLASS_P2</t>
  </si>
  <si>
    <t>CLWLSNT</t>
  </si>
  <si>
    <t>ORDSNT</t>
  </si>
  <si>
    <t>CL12CNT</t>
  </si>
  <si>
    <t>CLASS_DI</t>
  </si>
  <si>
    <t>CLASS_V5</t>
  </si>
  <si>
    <t>CLASS_V4</t>
  </si>
  <si>
    <t>BASE</t>
  </si>
  <si>
    <t>CLASS_V6</t>
  </si>
  <si>
    <t>MSMDD</t>
  </si>
  <si>
    <t>REPOS_L</t>
  </si>
  <si>
    <t>MSMDL</t>
  </si>
  <si>
    <t>HSPOP</t>
  </si>
  <si>
    <t>SLCPROD</t>
  </si>
  <si>
    <t>CCGPROD</t>
  </si>
  <si>
    <t>GRCCPROD</t>
  </si>
  <si>
    <t>FDOOP</t>
  </si>
  <si>
    <t>HDOOP</t>
  </si>
  <si>
    <t>NDOOP</t>
  </si>
  <si>
    <t>BDOOP</t>
  </si>
  <si>
    <t>FMFOP</t>
  </si>
  <si>
    <t>NMFOP</t>
  </si>
  <si>
    <t>HMFOP</t>
  </si>
  <si>
    <t>BMFOP</t>
  </si>
  <si>
    <t>SMFOP</t>
  </si>
  <si>
    <t>TMFOP</t>
  </si>
  <si>
    <t>FRCOP</t>
  </si>
  <si>
    <t>NRCOP</t>
  </si>
  <si>
    <t>BRCOP</t>
  </si>
  <si>
    <t>SRCOP</t>
  </si>
  <si>
    <t>TRCOP</t>
  </si>
  <si>
    <t>No DB size available</t>
  </si>
  <si>
    <t>FPSOP</t>
  </si>
  <si>
    <t>NPSOP</t>
  </si>
  <si>
    <t>BPSOP</t>
  </si>
  <si>
    <t>SPSOP</t>
  </si>
  <si>
    <t>FSFOP</t>
  </si>
  <si>
    <t>HSFOP</t>
  </si>
  <si>
    <t>FCIPS</t>
  </si>
  <si>
    <t>FCUIM</t>
  </si>
  <si>
    <t>FSCIA</t>
  </si>
  <si>
    <t>FSCPS</t>
  </si>
  <si>
    <t>FSCPT</t>
  </si>
  <si>
    <t>FSLIA</t>
  </si>
  <si>
    <t>FSLPS</t>
  </si>
  <si>
    <t>FSLPT</t>
  </si>
  <si>
    <t>HSCPS</t>
  </si>
  <si>
    <t>HSCPT</t>
  </si>
  <si>
    <t>HSCIA</t>
  </si>
  <si>
    <t>HSLIA</t>
  </si>
  <si>
    <t>HSLPS</t>
  </si>
  <si>
    <t>HSLPT</t>
  </si>
  <si>
    <t>HCIPS</t>
  </si>
  <si>
    <t>HCUIM</t>
  </si>
  <si>
    <t>NCIPS</t>
  </si>
  <si>
    <t>NCUIM</t>
  </si>
  <si>
    <t>NSCIA</t>
  </si>
  <si>
    <t>NSCPS</t>
  </si>
  <si>
    <t>NSCPT</t>
  </si>
  <si>
    <t>NSLIA</t>
  </si>
  <si>
    <t>NSLPS</t>
  </si>
  <si>
    <t>NSLPT</t>
  </si>
  <si>
    <t>NSFOP</t>
  </si>
  <si>
    <t>BSCIA</t>
  </si>
  <si>
    <t>BSCPS</t>
  </si>
  <si>
    <t>BSCPT</t>
  </si>
  <si>
    <t>BSLIA</t>
  </si>
  <si>
    <t>BSLPS</t>
  </si>
  <si>
    <t>BSLPT</t>
  </si>
  <si>
    <t>BSFOP</t>
  </si>
  <si>
    <t>BCUIM</t>
  </si>
  <si>
    <t>SCIPS</t>
  </si>
  <si>
    <t>SCUIM</t>
  </si>
  <si>
    <t>SSCIA</t>
  </si>
  <si>
    <t>SSCPS</t>
  </si>
  <si>
    <t>SSCPT</t>
  </si>
  <si>
    <t>SSLIA</t>
  </si>
  <si>
    <t>SSLPS</t>
  </si>
  <si>
    <t>SSLPT</t>
  </si>
  <si>
    <t>SSFOP</t>
  </si>
  <si>
    <t>TCIPS</t>
  </si>
  <si>
    <t>TCUIM</t>
  </si>
  <si>
    <t>TSCIA</t>
  </si>
  <si>
    <t>TSCPS</t>
  </si>
  <si>
    <t>TSCPT</t>
  </si>
  <si>
    <t>TSFOP</t>
  </si>
  <si>
    <t>TSLIA</t>
  </si>
  <si>
    <t>TSLPS</t>
  </si>
  <si>
    <t>TSLPT</t>
  </si>
  <si>
    <t>HSNMI</t>
  </si>
  <si>
    <t>D2AVDBDWPE10</t>
  </si>
  <si>
    <t>D2AVDBDWPE11</t>
  </si>
  <si>
    <t>DMLP</t>
  </si>
  <si>
    <t>WHLP</t>
  </si>
  <si>
    <t>DMLC</t>
  </si>
  <si>
    <t>WHLC</t>
  </si>
  <si>
    <t>CLASS</t>
  </si>
  <si>
    <t xml:space="preserve">Name      </t>
  </si>
  <si>
    <t>Value</t>
  </si>
  <si>
    <t xml:space="preserve">DB Count          </t>
  </si>
  <si>
    <t xml:space="preserve">DBs in Full                     </t>
  </si>
  <si>
    <t xml:space="preserve">Server Count                 </t>
  </si>
  <si>
    <t xml:space="preserve">Total DB Size (GB)        </t>
  </si>
  <si>
    <t xml:space="preserve">Avg Full Backup Time(Sec)      </t>
  </si>
  <si>
    <t xml:space="preserve">Avg Log Backup Time(Sec)    </t>
  </si>
  <si>
    <t xml:space="preserve">Estimated Daily Change Rate (Perc) </t>
  </si>
  <si>
    <t xml:space="preserve">Estimated Daily Change Rate (GB)  </t>
  </si>
  <si>
    <t xml:space="preserve">Avg Log Backup Interval (min)     </t>
  </si>
  <si>
    <t xml:space="preserve">DBs with ChangeCapture          </t>
  </si>
  <si>
    <t xml:space="preserve">DBs with ColumnStoreIndex          </t>
  </si>
  <si>
    <t xml:space="preserve">DBs with Compression        </t>
  </si>
  <si>
    <t xml:space="preserve">DBs with FILESTREAM   </t>
  </si>
  <si>
    <t xml:space="preserve">DBs with InMemoryOLTP         </t>
  </si>
  <si>
    <t xml:space="preserve">DBs with Partitioning    </t>
  </si>
  <si>
    <t xml:space="preserve">DBs with TransparentDataEncryption       </t>
  </si>
  <si>
    <t xml:space="preserve">Histogram (GBs) :1      </t>
  </si>
  <si>
    <t xml:space="preserve">Histogram (GBs) :10   </t>
  </si>
  <si>
    <t xml:space="preserve">Histogram (GBs) :100       </t>
  </si>
  <si>
    <t xml:space="preserve">Histogram (GBs) :500  </t>
  </si>
  <si>
    <t xml:space="preserve">Histogram (GBs) :1000     </t>
  </si>
  <si>
    <t xml:space="preserve">Histogram:More       </t>
  </si>
  <si>
    <t>SQL DB Sizing</t>
  </si>
  <si>
    <t>N/A</t>
  </si>
  <si>
    <t>FHEOP</t>
  </si>
  <si>
    <t>FSHIA1</t>
  </si>
  <si>
    <t>FHEPT1</t>
  </si>
  <si>
    <t>FSHIM1</t>
  </si>
  <si>
    <t>FSHOA1</t>
  </si>
  <si>
    <t>FHEPS1</t>
  </si>
  <si>
    <t>FDVOA1</t>
  </si>
  <si>
    <t>FFEIA1</t>
  </si>
  <si>
    <t>FFEOP1</t>
  </si>
  <si>
    <t>FFEPS1</t>
  </si>
  <si>
    <t>NHEOP</t>
  </si>
  <si>
    <t>NHEPS</t>
  </si>
  <si>
    <t>NHEPT</t>
  </si>
  <si>
    <t>NSHIA</t>
  </si>
  <si>
    <t>NSHIM</t>
  </si>
  <si>
    <t>NSHOA</t>
  </si>
  <si>
    <t>NFEIA</t>
  </si>
  <si>
    <t>NFEOP</t>
  </si>
  <si>
    <t>NFEPS</t>
  </si>
  <si>
    <t>SFEIA</t>
  </si>
  <si>
    <t>SFEOP</t>
  </si>
  <si>
    <t>SFEPS</t>
  </si>
  <si>
    <t>phscdb12n01</t>
  </si>
  <si>
    <t>SHEOP</t>
  </si>
  <si>
    <t>SHEPS</t>
  </si>
  <si>
    <t>SHEPT</t>
  </si>
  <si>
    <t>SSHIA</t>
  </si>
  <si>
    <t>SSHIM</t>
  </si>
  <si>
    <t>SSHOA</t>
  </si>
  <si>
    <t>DBA Supplied Sizes</t>
  </si>
  <si>
    <t>pbscdb13n01</t>
  </si>
  <si>
    <t>BHEOP</t>
  </si>
  <si>
    <t>BHEPS</t>
  </si>
  <si>
    <t>BHEPT</t>
  </si>
  <si>
    <t>BSHIA</t>
  </si>
  <si>
    <t>BSHIM</t>
  </si>
  <si>
    <t>BIMPSU</t>
  </si>
  <si>
    <t>pbtcdb13n01/02</t>
  </si>
  <si>
    <t>BFEIA</t>
  </si>
  <si>
    <t>BFEOP</t>
  </si>
  <si>
    <t>BFEPS</t>
  </si>
  <si>
    <t>BSHOA</t>
  </si>
  <si>
    <t>pbtcdb12n02/03</t>
  </si>
  <si>
    <t>phlcdb12n01/02</t>
  </si>
  <si>
    <t>HHEPS</t>
  </si>
  <si>
    <t>HHEPT</t>
  </si>
  <si>
    <t>HSHIA</t>
  </si>
  <si>
    <t>HHEOP</t>
  </si>
  <si>
    <t>HSHIM</t>
  </si>
  <si>
    <t>HIMPSU</t>
  </si>
  <si>
    <t>HSHOA</t>
  </si>
  <si>
    <t>phlcdb13n01/02</t>
  </si>
  <si>
    <t>HFEIA</t>
  </si>
  <si>
    <t>HFEOP</t>
  </si>
  <si>
    <t>HFEPS</t>
  </si>
  <si>
    <t>Oracle Version</t>
  </si>
  <si>
    <t>Currently Backed up (Y/N)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</si>
</sst>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3" fillId="0" borderId="0" xfId="0" applyFont="1" applyAlignment="1">
      <alignment horizontal="left" vertical="center"/>
    </xf>
    <xf numFmtId="9" fontId="0" fillId="0" borderId="6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" fontId="0" fillId="3" borderId="1" xfId="0" applyNumberFormat="1" applyFill="1" applyBorder="1" applyAlignment="1">
      <alignment horizontal="center" vertical="center"/>
    </xf>
    <xf numFmtId="9" fontId="0" fillId="3" borderId="6" xfId="0" applyNumberForma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2" fontId="0" fillId="3" borderId="4" xfId="0" applyNumberForma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6" xfId="0" applyBorder="1" applyAlignment="1">
      <alignment horizontal="left"/>
    </xf>
    <xf numFmtId="0" fontId="4" fillId="5" borderId="7" xfId="0" applyFont="1" applyFill="1" applyBorder="1"/>
    <xf numFmtId="0" fontId="4" fillId="5" borderId="9" xfId="0" applyFont="1" applyFill="1" applyBorder="1"/>
    <xf numFmtId="0" fontId="0" fillId="3" borderId="10" xfId="0" applyFill="1" applyBorder="1" applyAlignment="1">
      <alignment vertical="center"/>
    </xf>
    <xf numFmtId="0" fontId="0" fillId="6" borderId="2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2" fontId="0" fillId="6" borderId="1" xfId="0" applyNumberFormat="1" applyFill="1" applyBorder="1" applyAlignment="1">
      <alignment horizontal="center" vertical="center"/>
    </xf>
    <xf numFmtId="9" fontId="0" fillId="6" borderId="6" xfId="0" applyNumberFormat="1" applyFill="1" applyBorder="1" applyAlignment="1">
      <alignment horizontal="center" vertical="center"/>
    </xf>
    <xf numFmtId="0" fontId="0" fillId="6" borderId="13" xfId="0" applyFill="1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2" fontId="0" fillId="0" borderId="15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9" fontId="0" fillId="3" borderId="19" xfId="0" applyNumberFormat="1" applyFill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0" fillId="6" borderId="13" xfId="0" applyFill="1" applyBorder="1" applyAlignment="1">
      <alignment horizontal="left" vertical="center"/>
    </xf>
    <xf numFmtId="0" fontId="0" fillId="3" borderId="22" xfId="0" applyFill="1" applyBorder="1" applyAlignment="1">
      <alignment horizontal="left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200"/>
  <sheetViews>
    <sheetView tabSelected="1" workbookViewId="0">
      <pane ySplit="4" topLeftCell="A5" activePane="bottomLeft" state="frozen"/>
      <selection pane="bottomLeft" activeCell="F9" sqref="F9"/>
    </sheetView>
  </sheetViews>
  <sheetFormatPr defaultRowHeight="15"/>
  <cols>
    <col min="1" max="1" width="9.140625" style="1"/>
    <col min="2" max="3" width="18.42578125" style="1" customWidth="1"/>
    <col min="4" max="4" width="13.42578125" style="1" customWidth="1"/>
    <col min="5" max="5" width="17.5703125" style="1" customWidth="1"/>
    <col min="6" max="6" width="19" style="1" bestFit="1" customWidth="1"/>
    <col min="7" max="7" width="18.140625" style="1" bestFit="1" customWidth="1"/>
    <col min="8" max="8" width="17.140625" style="1" customWidth="1"/>
    <col min="9" max="11" width="13.5703125" style="3" customWidth="1"/>
    <col min="12" max="12" width="11.42578125" style="3" customWidth="1"/>
    <col min="13" max="16384" width="9.140625" style="1"/>
  </cols>
  <sheetData>
    <row r="2" spans="2:12" ht="19.5" customHeight="1">
      <c r="B2" s="11" t="s">
        <v>98</v>
      </c>
      <c r="C2" s="11"/>
      <c r="D2" s="11"/>
      <c r="F2" s="32" t="s">
        <v>166</v>
      </c>
      <c r="G2" s="37" t="s">
        <v>287</v>
      </c>
    </row>
    <row r="3" spans="2:12" ht="15.75" thickBot="1">
      <c r="I3" s="9" t="s">
        <v>97</v>
      </c>
      <c r="J3" s="10">
        <f>SUM(K5:K200)</f>
        <v>96.380769547027697</v>
      </c>
      <c r="K3" s="2" t="s">
        <v>96</v>
      </c>
    </row>
    <row r="4" spans="2:12" ht="45.75" thickBot="1">
      <c r="B4" s="51" t="s">
        <v>53</v>
      </c>
      <c r="C4" s="52" t="s">
        <v>313</v>
      </c>
      <c r="D4" s="50" t="s">
        <v>314</v>
      </c>
      <c r="E4" s="7" t="s">
        <v>54</v>
      </c>
      <c r="F4" s="7" t="s">
        <v>55</v>
      </c>
      <c r="G4" s="7" t="s">
        <v>86</v>
      </c>
      <c r="H4" s="7" t="s">
        <v>87</v>
      </c>
      <c r="I4" s="7" t="s">
        <v>83</v>
      </c>
      <c r="J4" s="7" t="s">
        <v>84</v>
      </c>
      <c r="K4" s="7" t="s">
        <v>85</v>
      </c>
      <c r="L4" s="8" t="s">
        <v>127</v>
      </c>
    </row>
    <row r="5" spans="2:12">
      <c r="B5" s="38" t="s">
        <v>58</v>
      </c>
      <c r="C5" s="44"/>
      <c r="D5" s="44"/>
      <c r="E5" s="39" t="s">
        <v>89</v>
      </c>
      <c r="F5" s="39" t="s">
        <v>99</v>
      </c>
      <c r="G5" s="39">
        <v>104726528</v>
      </c>
      <c r="H5" s="39">
        <v>18040752</v>
      </c>
      <c r="I5" s="40">
        <f t="shared" ref="I5:I17" si="0">G5-H5</f>
        <v>86685776</v>
      </c>
      <c r="J5" s="40">
        <f t="shared" ref="J5:J17" si="1">I5*0.00000095367432</f>
        <v>82.66999848047233</v>
      </c>
      <c r="K5" s="40">
        <f t="shared" ref="K5:K17" si="2">J5*0.0009765625</f>
        <v>8.073242039108626E-2</v>
      </c>
      <c r="L5" s="41">
        <f>(I5/G5)</f>
        <v>0.82773465000195556</v>
      </c>
    </row>
    <row r="6" spans="2:12">
      <c r="B6" s="6" t="s">
        <v>5</v>
      </c>
      <c r="C6" s="45"/>
      <c r="D6" s="45"/>
      <c r="E6" s="4" t="s">
        <v>90</v>
      </c>
      <c r="F6" s="4" t="s">
        <v>100</v>
      </c>
      <c r="G6" s="4">
        <v>209584128</v>
      </c>
      <c r="H6" s="4">
        <v>102099684</v>
      </c>
      <c r="I6" s="5">
        <f t="shared" si="0"/>
        <v>107484444</v>
      </c>
      <c r="J6" s="5">
        <f t="shared" si="1"/>
        <v>102.50515404227809</v>
      </c>
      <c r="K6" s="5">
        <f t="shared" si="2"/>
        <v>0.1001026894944122</v>
      </c>
      <c r="L6" s="12">
        <f t="shared" ref="L6:L38" si="3">(I6/G6)</f>
        <v>0.51284629721578912</v>
      </c>
    </row>
    <row r="7" spans="2:12">
      <c r="B7" s="6" t="s">
        <v>16</v>
      </c>
      <c r="C7" s="45"/>
      <c r="D7" s="45"/>
      <c r="E7" s="4" t="s">
        <v>91</v>
      </c>
      <c r="F7" s="4" t="s">
        <v>101</v>
      </c>
      <c r="G7" s="4">
        <v>104726528</v>
      </c>
      <c r="H7" s="4">
        <v>41078544</v>
      </c>
      <c r="I7" s="5">
        <f t="shared" si="0"/>
        <v>63647984</v>
      </c>
      <c r="J7" s="5">
        <f t="shared" si="1"/>
        <v>60.699447860570885</v>
      </c>
      <c r="K7" s="5">
        <f t="shared" si="2"/>
        <v>5.9276804551338755E-2</v>
      </c>
      <c r="L7" s="12">
        <f t="shared" si="3"/>
        <v>0.60775416902964641</v>
      </c>
    </row>
    <row r="8" spans="2:12">
      <c r="B8" s="6" t="s">
        <v>23</v>
      </c>
      <c r="C8" s="45"/>
      <c r="D8" s="45"/>
      <c r="E8" s="4" t="s">
        <v>92</v>
      </c>
      <c r="F8" s="4" t="s">
        <v>102</v>
      </c>
      <c r="G8" s="4">
        <v>104726528</v>
      </c>
      <c r="H8" s="4">
        <v>26149516</v>
      </c>
      <c r="I8" s="5">
        <f t="shared" si="0"/>
        <v>78577012</v>
      </c>
      <c r="J8" s="5">
        <f t="shared" si="1"/>
        <v>74.936878486731842</v>
      </c>
      <c r="K8" s="5">
        <f t="shared" si="2"/>
        <v>7.3180545397199065E-2</v>
      </c>
      <c r="L8" s="12">
        <f t="shared" si="3"/>
        <v>0.75030666537517599</v>
      </c>
    </row>
    <row r="9" spans="2:12">
      <c r="B9" s="6" t="s">
        <v>36</v>
      </c>
      <c r="C9" s="45"/>
      <c r="D9" s="45"/>
      <c r="E9" s="4" t="s">
        <v>93</v>
      </c>
      <c r="F9" s="4" t="s">
        <v>103</v>
      </c>
      <c r="G9" s="4">
        <v>104726528</v>
      </c>
      <c r="H9" s="4">
        <v>52827440</v>
      </c>
      <c r="I9" s="5">
        <f t="shared" si="0"/>
        <v>51899088</v>
      </c>
      <c r="J9" s="5">
        <f t="shared" si="1"/>
        <v>49.494827457020165</v>
      </c>
      <c r="K9" s="5">
        <f t="shared" si="2"/>
        <v>4.8334792438496255E-2</v>
      </c>
      <c r="L9" s="12">
        <f t="shared" si="3"/>
        <v>0.4955677323705413</v>
      </c>
    </row>
    <row r="10" spans="2:12">
      <c r="B10" s="6" t="s">
        <v>47</v>
      </c>
      <c r="C10" s="45"/>
      <c r="D10" s="45"/>
      <c r="E10" s="4" t="s">
        <v>94</v>
      </c>
      <c r="F10" s="4" t="s">
        <v>95</v>
      </c>
      <c r="G10" s="4">
        <v>104726528</v>
      </c>
      <c r="H10" s="4">
        <v>60564060</v>
      </c>
      <c r="I10" s="5">
        <f t="shared" si="0"/>
        <v>44162468</v>
      </c>
      <c r="J10" s="5">
        <f t="shared" si="1"/>
        <v>42.116611639421762</v>
      </c>
      <c r="K10" s="5">
        <f t="shared" si="2"/>
        <v>4.1129503554122815E-2</v>
      </c>
      <c r="L10" s="12">
        <f t="shared" si="3"/>
        <v>0.42169323134631181</v>
      </c>
    </row>
    <row r="11" spans="2:12">
      <c r="B11" s="6" t="s">
        <v>24</v>
      </c>
      <c r="C11" s="45"/>
      <c r="D11" s="45"/>
      <c r="E11" s="4" t="s">
        <v>92</v>
      </c>
      <c r="F11" s="4" t="s">
        <v>104</v>
      </c>
      <c r="G11" s="4">
        <v>260964352</v>
      </c>
      <c r="H11" s="4">
        <v>72683940</v>
      </c>
      <c r="I11" s="5">
        <f t="shared" si="0"/>
        <v>188280412</v>
      </c>
      <c r="J11" s="5">
        <f t="shared" si="1"/>
        <v>179.55819388341985</v>
      </c>
      <c r="K11" s="5">
        <f t="shared" si="2"/>
        <v>0.17534979871427719</v>
      </c>
      <c r="L11" s="12">
        <f t="shared" si="3"/>
        <v>0.72147943026333339</v>
      </c>
    </row>
    <row r="12" spans="2:12">
      <c r="B12" s="6" t="s">
        <v>59</v>
      </c>
      <c r="C12" s="45"/>
      <c r="D12" s="45"/>
      <c r="E12" s="4" t="s">
        <v>89</v>
      </c>
      <c r="F12" s="4" t="s">
        <v>105</v>
      </c>
      <c r="G12" s="4">
        <v>838696960</v>
      </c>
      <c r="H12" s="4">
        <v>754247544</v>
      </c>
      <c r="I12" s="5">
        <f t="shared" si="0"/>
        <v>84449416</v>
      </c>
      <c r="J12" s="5">
        <f t="shared" si="1"/>
        <v>80.537239378197128</v>
      </c>
      <c r="K12" s="5">
        <f t="shared" si="2"/>
        <v>7.8649647830270633E-2</v>
      </c>
      <c r="L12" s="12">
        <f t="shared" si="3"/>
        <v>0.10069121509633229</v>
      </c>
    </row>
    <row r="13" spans="2:12">
      <c r="B13" s="6" t="s">
        <v>6</v>
      </c>
      <c r="C13" s="45"/>
      <c r="D13" s="45"/>
      <c r="E13" s="4" t="s">
        <v>90</v>
      </c>
      <c r="F13" s="4" t="s">
        <v>106</v>
      </c>
      <c r="G13" s="4">
        <v>1258160128</v>
      </c>
      <c r="H13" s="4">
        <v>423194188</v>
      </c>
      <c r="I13" s="5">
        <f t="shared" si="0"/>
        <v>834965940</v>
      </c>
      <c r="J13" s="5">
        <f t="shared" si="1"/>
        <v>796.28557505266087</v>
      </c>
      <c r="K13" s="5">
        <f t="shared" si="2"/>
        <v>0.77762263188736414</v>
      </c>
      <c r="L13" s="12">
        <f t="shared" si="3"/>
        <v>0.66364043925575744</v>
      </c>
    </row>
    <row r="14" spans="2:12">
      <c r="B14" s="6" t="s">
        <v>6</v>
      </c>
      <c r="C14" s="45"/>
      <c r="D14" s="45"/>
      <c r="E14" s="4" t="s">
        <v>90</v>
      </c>
      <c r="F14" s="4" t="s">
        <v>107</v>
      </c>
      <c r="G14" s="4">
        <v>104726528</v>
      </c>
      <c r="H14" s="4">
        <v>89851152</v>
      </c>
      <c r="I14" s="5">
        <f t="shared" si="0"/>
        <v>14875376</v>
      </c>
      <c r="J14" s="5">
        <f t="shared" si="1"/>
        <v>14.186264091544322</v>
      </c>
      <c r="K14" s="5">
        <f t="shared" si="2"/>
        <v>1.3853773526898752E-2</v>
      </c>
      <c r="L14" s="12">
        <f t="shared" si="3"/>
        <v>0.14204019061913328</v>
      </c>
    </row>
    <row r="15" spans="2:12">
      <c r="B15" s="6" t="s">
        <v>17</v>
      </c>
      <c r="C15" s="45"/>
      <c r="D15" s="45"/>
      <c r="E15" s="4" t="s">
        <v>91</v>
      </c>
      <c r="F15" s="4" t="s">
        <v>108</v>
      </c>
      <c r="G15" s="4">
        <v>20938752</v>
      </c>
      <c r="H15" s="4">
        <v>9563928</v>
      </c>
      <c r="I15" s="5">
        <f t="shared" si="0"/>
        <v>11374824</v>
      </c>
      <c r="J15" s="5">
        <f t="shared" si="1"/>
        <v>10.847877543319681</v>
      </c>
      <c r="K15" s="5">
        <f t="shared" si="2"/>
        <v>1.0593630413398126E-2</v>
      </c>
      <c r="L15" s="12">
        <f t="shared" si="3"/>
        <v>0.54324269182805163</v>
      </c>
    </row>
    <row r="16" spans="2:12">
      <c r="B16" s="6" t="s">
        <v>17</v>
      </c>
      <c r="C16" s="45"/>
      <c r="D16" s="45"/>
      <c r="E16" s="4" t="s">
        <v>91</v>
      </c>
      <c r="F16" s="4" t="s">
        <v>109</v>
      </c>
      <c r="G16" s="4">
        <v>26083328</v>
      </c>
      <c r="H16" s="4">
        <v>11160492</v>
      </c>
      <c r="I16" s="5">
        <f t="shared" si="0"/>
        <v>14922836</v>
      </c>
      <c r="J16" s="5">
        <f t="shared" si="1"/>
        <v>14.231525474771521</v>
      </c>
      <c r="K16" s="5">
        <f t="shared" si="2"/>
        <v>1.3897974096456564E-2</v>
      </c>
      <c r="L16" s="12">
        <f t="shared" si="3"/>
        <v>0.57212162497055585</v>
      </c>
    </row>
    <row r="17" spans="2:12">
      <c r="B17" s="6" t="s">
        <v>25</v>
      </c>
      <c r="C17" s="45"/>
      <c r="D17" s="45"/>
      <c r="E17" s="4" t="s">
        <v>92</v>
      </c>
      <c r="F17" s="4" t="s">
        <v>110</v>
      </c>
      <c r="G17" s="4">
        <v>20938752</v>
      </c>
      <c r="H17" s="4">
        <v>6254776</v>
      </c>
      <c r="I17" s="5">
        <f t="shared" si="0"/>
        <v>14683976</v>
      </c>
      <c r="J17" s="5">
        <f t="shared" si="1"/>
        <v>14.003730826696321</v>
      </c>
      <c r="K17" s="5">
        <f t="shared" si="2"/>
        <v>1.3675518385445626E-2</v>
      </c>
      <c r="L17" s="12">
        <f t="shared" si="3"/>
        <v>0.70128229227797345</v>
      </c>
    </row>
    <row r="18" spans="2:12">
      <c r="B18" s="6" t="s">
        <v>25</v>
      </c>
      <c r="C18" s="45"/>
      <c r="D18" s="45"/>
      <c r="E18" s="4" t="s">
        <v>92</v>
      </c>
      <c r="F18" s="4" t="s">
        <v>111</v>
      </c>
      <c r="G18" s="4">
        <v>26181632</v>
      </c>
      <c r="H18" s="4">
        <v>18469820</v>
      </c>
      <c r="I18" s="5">
        <f t="shared" ref="I18:I19" si="4">G18-H18</f>
        <v>7711812</v>
      </c>
      <c r="J18" s="5">
        <f t="shared" ref="J18:J19" si="5">I18*0.00000095367432</f>
        <v>7.3545570650678407</v>
      </c>
      <c r="K18" s="5">
        <f t="shared" ref="K18:K19" si="6">J18*0.0009765625</f>
        <v>7.1821846338553132E-3</v>
      </c>
      <c r="L18" s="12">
        <f t="shared" si="3"/>
        <v>0.29455046958111702</v>
      </c>
    </row>
    <row r="19" spans="2:12">
      <c r="B19" s="6" t="s">
        <v>25</v>
      </c>
      <c r="C19" s="45"/>
      <c r="D19" s="45"/>
      <c r="E19" s="4" t="s">
        <v>92</v>
      </c>
      <c r="F19" s="4" t="s">
        <v>112</v>
      </c>
      <c r="G19" s="4">
        <v>838828032</v>
      </c>
      <c r="H19" s="4">
        <v>635932076</v>
      </c>
      <c r="I19" s="5">
        <f t="shared" si="4"/>
        <v>202895956</v>
      </c>
      <c r="J19" s="5">
        <f t="shared" si="5"/>
        <v>193.49666286904994</v>
      </c>
      <c r="K19" s="5">
        <f t="shared" si="6"/>
        <v>0.18896158483305658</v>
      </c>
      <c r="L19" s="12">
        <f t="shared" si="3"/>
        <v>0.24188027612315177</v>
      </c>
    </row>
    <row r="20" spans="2:12">
      <c r="B20" s="6" t="s">
        <v>37</v>
      </c>
      <c r="C20" s="45"/>
      <c r="D20" s="45"/>
      <c r="E20" s="4" t="s">
        <v>93</v>
      </c>
      <c r="F20" s="4" t="s">
        <v>113</v>
      </c>
      <c r="G20" s="4">
        <v>20840448</v>
      </c>
      <c r="H20" s="4">
        <v>9504920</v>
      </c>
      <c r="I20" s="5">
        <f t="shared" ref="I20:I38" si="7">G20-H20</f>
        <v>11335528</v>
      </c>
      <c r="J20" s="5">
        <f t="shared" ref="J20:J38" si="8">I20*0.00000095367432</f>
        <v>10.810401957240961</v>
      </c>
      <c r="K20" s="5">
        <f t="shared" ref="K20:K38" si="9">J20*0.0009765625</f>
        <v>1.0557033161368126E-2</v>
      </c>
      <c r="L20" s="12">
        <f t="shared" si="3"/>
        <v>0.54391959328321537</v>
      </c>
    </row>
    <row r="21" spans="2:12">
      <c r="B21" s="6" t="s">
        <v>37</v>
      </c>
      <c r="C21" s="45"/>
      <c r="D21" s="45"/>
      <c r="E21" s="4" t="s">
        <v>93</v>
      </c>
      <c r="F21" s="4" t="s">
        <v>114</v>
      </c>
      <c r="G21" s="4">
        <v>837812224</v>
      </c>
      <c r="H21" s="4">
        <v>775383004</v>
      </c>
      <c r="I21" s="5">
        <f t="shared" si="7"/>
        <v>62429220</v>
      </c>
      <c r="J21" s="5">
        <f t="shared" si="8"/>
        <v>59.537143931630403</v>
      </c>
      <c r="K21" s="5">
        <f t="shared" si="9"/>
        <v>5.8141742120732816E-2</v>
      </c>
      <c r="L21" s="12">
        <f t="shared" si="3"/>
        <v>7.4514572850156932E-2</v>
      </c>
    </row>
    <row r="22" spans="2:12">
      <c r="B22" s="6" t="s">
        <v>48</v>
      </c>
      <c r="C22" s="45"/>
      <c r="D22" s="45"/>
      <c r="E22" s="4" t="s">
        <v>94</v>
      </c>
      <c r="F22" s="4" t="s">
        <v>115</v>
      </c>
      <c r="G22" s="4">
        <v>20840448</v>
      </c>
      <c r="H22" s="4">
        <v>10541504</v>
      </c>
      <c r="I22" s="5">
        <f t="shared" si="7"/>
        <v>10298944</v>
      </c>
      <c r="J22" s="5">
        <f t="shared" si="8"/>
        <v>9.8218384159180818</v>
      </c>
      <c r="K22" s="5">
        <f t="shared" si="9"/>
        <v>9.5916390780450018E-3</v>
      </c>
      <c r="L22" s="12">
        <f t="shared" si="3"/>
        <v>0.4941805473663522</v>
      </c>
    </row>
    <row r="23" spans="2:12">
      <c r="B23" s="6" t="s">
        <v>48</v>
      </c>
      <c r="C23" s="45"/>
      <c r="D23" s="45"/>
      <c r="E23" s="4" t="s">
        <v>94</v>
      </c>
      <c r="F23" s="4" t="s">
        <v>116</v>
      </c>
      <c r="G23" s="4">
        <v>838729728</v>
      </c>
      <c r="H23" s="4">
        <v>791720468</v>
      </c>
      <c r="I23" s="5">
        <f t="shared" si="7"/>
        <v>47009260</v>
      </c>
      <c r="J23" s="5">
        <f t="shared" si="8"/>
        <v>44.831524064203208</v>
      </c>
      <c r="K23" s="5">
        <f t="shared" si="9"/>
        <v>4.3780785218948445E-2</v>
      </c>
      <c r="L23" s="12">
        <f t="shared" si="3"/>
        <v>5.6048162394453725E-2</v>
      </c>
    </row>
    <row r="24" spans="2:12">
      <c r="B24" s="6" t="s">
        <v>0</v>
      </c>
      <c r="C24" s="45"/>
      <c r="D24" s="45"/>
      <c r="E24" s="4" t="s">
        <v>88</v>
      </c>
      <c r="F24" s="4" t="s">
        <v>117</v>
      </c>
      <c r="G24" s="4">
        <v>20938752</v>
      </c>
      <c r="H24" s="4">
        <v>12305608</v>
      </c>
      <c r="I24" s="5">
        <f t="shared" si="7"/>
        <v>8633144</v>
      </c>
      <c r="J24" s="5">
        <f t="shared" si="8"/>
        <v>8.2332077336620806</v>
      </c>
      <c r="K24" s="5">
        <f t="shared" si="9"/>
        <v>8.0402419274043756E-3</v>
      </c>
      <c r="L24" s="12">
        <f t="shared" si="3"/>
        <v>0.41230461108665883</v>
      </c>
    </row>
    <row r="25" spans="2:12">
      <c r="B25" s="6" t="s">
        <v>1</v>
      </c>
      <c r="C25" s="45"/>
      <c r="D25" s="45"/>
      <c r="E25" s="4" t="s">
        <v>88</v>
      </c>
      <c r="F25" s="4" t="s">
        <v>118</v>
      </c>
      <c r="G25" s="4">
        <v>62849024</v>
      </c>
      <c r="H25" s="4">
        <v>35922180</v>
      </c>
      <c r="I25" s="5">
        <f t="shared" si="7"/>
        <v>26926844</v>
      </c>
      <c r="J25" s="5">
        <f t="shared" si="8"/>
        <v>25.679439641446084</v>
      </c>
      <c r="K25" s="5">
        <f t="shared" si="9"/>
        <v>2.5077577774849692E-2</v>
      </c>
      <c r="L25" s="12">
        <f t="shared" si="3"/>
        <v>0.42843694756500911</v>
      </c>
    </row>
    <row r="26" spans="2:12">
      <c r="B26" s="6" t="s">
        <v>1</v>
      </c>
      <c r="C26" s="45"/>
      <c r="D26" s="45"/>
      <c r="E26" s="4" t="s">
        <v>88</v>
      </c>
      <c r="F26" s="4" t="s">
        <v>119</v>
      </c>
      <c r="G26" s="4">
        <v>5027921920</v>
      </c>
      <c r="H26" s="4">
        <v>460725376</v>
      </c>
      <c r="I26" s="5">
        <f t="shared" si="7"/>
        <v>4567196544</v>
      </c>
      <c r="J26" s="5">
        <f t="shared" si="8"/>
        <v>4355.6180584055501</v>
      </c>
      <c r="K26" s="5">
        <f t="shared" si="9"/>
        <v>4.25353326016167</v>
      </c>
      <c r="L26" s="12">
        <f t="shared" si="3"/>
        <v>0.90836664066573258</v>
      </c>
    </row>
    <row r="27" spans="2:12">
      <c r="B27" s="6" t="s">
        <v>2</v>
      </c>
      <c r="C27" s="45"/>
      <c r="D27" s="45"/>
      <c r="E27" s="4" t="s">
        <v>88</v>
      </c>
      <c r="F27" s="4" t="s">
        <v>120</v>
      </c>
      <c r="G27" s="4">
        <v>5027921920</v>
      </c>
      <c r="H27" s="4">
        <v>803819924</v>
      </c>
      <c r="I27" s="5">
        <f t="shared" si="7"/>
        <v>4224101996</v>
      </c>
      <c r="J27" s="5">
        <f t="shared" si="8"/>
        <v>4028.4175986459431</v>
      </c>
      <c r="K27" s="5">
        <f t="shared" si="9"/>
        <v>3.9340015611776789</v>
      </c>
      <c r="L27" s="12">
        <f t="shared" si="3"/>
        <v>0.84012879738593871</v>
      </c>
    </row>
    <row r="28" spans="2:12">
      <c r="B28" s="6" t="s">
        <v>2</v>
      </c>
      <c r="C28" s="45"/>
      <c r="D28" s="45"/>
      <c r="E28" s="4" t="s">
        <v>88</v>
      </c>
      <c r="F28" s="4" t="s">
        <v>121</v>
      </c>
      <c r="G28" s="4">
        <v>5232394240</v>
      </c>
      <c r="H28" s="4">
        <v>455603112</v>
      </c>
      <c r="I28" s="5">
        <f t="shared" si="7"/>
        <v>4776791128</v>
      </c>
      <c r="J28" s="5">
        <f t="shared" si="8"/>
        <v>4555.5030307774332</v>
      </c>
      <c r="K28" s="5">
        <f t="shared" si="9"/>
        <v>4.4487334284935871</v>
      </c>
      <c r="L28" s="12">
        <f t="shared" si="3"/>
        <v>0.91292645563343489</v>
      </c>
    </row>
    <row r="29" spans="2:12">
      <c r="B29" s="6" t="s">
        <v>3</v>
      </c>
      <c r="C29" s="45"/>
      <c r="D29" s="45"/>
      <c r="E29" s="4" t="s">
        <v>88</v>
      </c>
      <c r="F29" s="4" t="s">
        <v>122</v>
      </c>
      <c r="G29" s="4">
        <v>62652416</v>
      </c>
      <c r="H29" s="4">
        <v>29344864</v>
      </c>
      <c r="I29" s="5">
        <f t="shared" si="7"/>
        <v>33307552</v>
      </c>
      <c r="J29" s="5">
        <f t="shared" si="8"/>
        <v>31.764557004464642</v>
      </c>
      <c r="K29" s="5">
        <f t="shared" si="9"/>
        <v>3.1020075199672502E-2</v>
      </c>
      <c r="L29" s="12">
        <f t="shared" si="3"/>
        <v>0.53162438300862969</v>
      </c>
    </row>
    <row r="30" spans="2:12">
      <c r="B30" s="6" t="s">
        <v>3</v>
      </c>
      <c r="C30" s="45"/>
      <c r="D30" s="45"/>
      <c r="E30" s="4" t="s">
        <v>88</v>
      </c>
      <c r="F30" s="4" t="s">
        <v>123</v>
      </c>
      <c r="G30" s="4">
        <v>5027921920</v>
      </c>
      <c r="H30" s="4">
        <v>672346944</v>
      </c>
      <c r="I30" s="5">
        <f t="shared" si="7"/>
        <v>4355574976</v>
      </c>
      <c r="J30" s="5">
        <f t="shared" si="8"/>
        <v>4153.8000034458164</v>
      </c>
      <c r="K30" s="5">
        <f t="shared" si="9"/>
        <v>4.0564453158650551</v>
      </c>
      <c r="L30" s="12">
        <f t="shared" si="3"/>
        <v>0.86627736971699032</v>
      </c>
    </row>
    <row r="31" spans="2:12">
      <c r="B31" s="6" t="s">
        <v>56</v>
      </c>
      <c r="C31" s="45"/>
      <c r="D31" s="45"/>
      <c r="E31" s="4" t="s">
        <v>88</v>
      </c>
      <c r="F31" s="4" t="s">
        <v>124</v>
      </c>
      <c r="G31" s="4">
        <v>5027921920</v>
      </c>
      <c r="H31" s="4">
        <v>364808456</v>
      </c>
      <c r="I31" s="5">
        <f t="shared" si="7"/>
        <v>4663113464</v>
      </c>
      <c r="J31" s="5">
        <f t="shared" si="8"/>
        <v>4447.0915618630452</v>
      </c>
      <c r="K31" s="5">
        <f t="shared" si="9"/>
        <v>4.3428628533818801</v>
      </c>
      <c r="L31" s="12">
        <f t="shared" si="3"/>
        <v>0.92744349220124722</v>
      </c>
    </row>
    <row r="32" spans="2:12">
      <c r="B32" s="6" t="s">
        <v>78</v>
      </c>
      <c r="C32" s="45"/>
      <c r="D32" s="45"/>
      <c r="E32" s="4" t="s">
        <v>92</v>
      </c>
      <c r="F32" s="4" t="s">
        <v>125</v>
      </c>
      <c r="G32" s="4">
        <v>41943040</v>
      </c>
      <c r="H32" s="4">
        <v>5686312</v>
      </c>
      <c r="I32" s="5">
        <f t="shared" si="7"/>
        <v>36256728</v>
      </c>
      <c r="J32" s="5">
        <f t="shared" si="8"/>
        <v>34.577110420824965</v>
      </c>
      <c r="K32" s="5">
        <f t="shared" si="9"/>
        <v>3.376670939533688E-2</v>
      </c>
      <c r="L32" s="12">
        <f t="shared" si="3"/>
        <v>0.86442775726318355</v>
      </c>
    </row>
    <row r="33" spans="2:12">
      <c r="B33" s="6" t="s">
        <v>26</v>
      </c>
      <c r="C33" s="45"/>
      <c r="D33" s="45"/>
      <c r="E33" s="4" t="s">
        <v>92</v>
      </c>
      <c r="F33" s="4" t="s">
        <v>126</v>
      </c>
      <c r="G33" s="4">
        <v>157024256</v>
      </c>
      <c r="H33" s="4">
        <v>146392292</v>
      </c>
      <c r="I33" s="5">
        <f t="shared" si="7"/>
        <v>10631964</v>
      </c>
      <c r="J33" s="5">
        <f t="shared" si="8"/>
        <v>10.139431037964481</v>
      </c>
      <c r="K33" s="5">
        <f t="shared" si="9"/>
        <v>9.9017881230121889E-3</v>
      </c>
      <c r="L33" s="12">
        <f t="shared" si="3"/>
        <v>6.7709055090189374E-2</v>
      </c>
    </row>
    <row r="34" spans="2:12">
      <c r="B34" s="13" t="s">
        <v>18</v>
      </c>
      <c r="C34" s="46"/>
      <c r="D34" s="46"/>
      <c r="E34" s="14" t="s">
        <v>91</v>
      </c>
      <c r="F34" s="14" t="s">
        <v>129</v>
      </c>
      <c r="G34" s="14">
        <v>1</v>
      </c>
      <c r="H34" s="14">
        <v>0</v>
      </c>
      <c r="I34" s="15">
        <f t="shared" si="7"/>
        <v>1</v>
      </c>
      <c r="J34" s="15">
        <f t="shared" si="8"/>
        <v>9.536743200000001E-7</v>
      </c>
      <c r="K34" s="15">
        <f t="shared" si="9"/>
        <v>9.3132257812500009E-10</v>
      </c>
      <c r="L34" s="12">
        <f t="shared" si="3"/>
        <v>1</v>
      </c>
    </row>
    <row r="35" spans="2:12">
      <c r="B35" s="6" t="s">
        <v>69</v>
      </c>
      <c r="C35" s="45"/>
      <c r="D35" s="45"/>
      <c r="E35" s="4" t="s">
        <v>90</v>
      </c>
      <c r="F35" s="4" t="s">
        <v>128</v>
      </c>
      <c r="G35" s="4">
        <v>20905984</v>
      </c>
      <c r="H35" s="4">
        <v>8534724</v>
      </c>
      <c r="I35" s="5">
        <f t="shared" si="7"/>
        <v>12371260</v>
      </c>
      <c r="J35" s="5">
        <f t="shared" si="8"/>
        <v>11.798152968043201</v>
      </c>
      <c r="K35" s="5">
        <f t="shared" si="9"/>
        <v>1.1521633757854689E-2</v>
      </c>
      <c r="L35" s="12">
        <f t="shared" si="3"/>
        <v>0.59175688644935343</v>
      </c>
    </row>
    <row r="36" spans="2:12">
      <c r="B36" s="6" t="s">
        <v>27</v>
      </c>
      <c r="C36" s="45"/>
      <c r="D36" s="45"/>
      <c r="E36" s="4" t="s">
        <v>92</v>
      </c>
      <c r="F36" s="4" t="s">
        <v>130</v>
      </c>
      <c r="G36" s="4">
        <v>62849024</v>
      </c>
      <c r="H36" s="4">
        <v>57451724</v>
      </c>
      <c r="I36" s="5">
        <f t="shared" si="7"/>
        <v>5397300</v>
      </c>
      <c r="J36" s="5">
        <f t="shared" si="8"/>
        <v>5.1472664073360006</v>
      </c>
      <c r="K36" s="5">
        <f t="shared" si="9"/>
        <v>5.0266273509140631E-3</v>
      </c>
      <c r="L36" s="12">
        <f t="shared" si="3"/>
        <v>8.5877228578760428E-2</v>
      </c>
    </row>
    <row r="37" spans="2:12">
      <c r="B37" s="6" t="s">
        <v>27</v>
      </c>
      <c r="C37" s="45"/>
      <c r="D37" s="45"/>
      <c r="E37" s="4" t="s">
        <v>92</v>
      </c>
      <c r="F37" s="4" t="s">
        <v>131</v>
      </c>
      <c r="G37" s="4">
        <v>31391744</v>
      </c>
      <c r="H37" s="4">
        <v>29190476</v>
      </c>
      <c r="I37" s="5">
        <f t="shared" si="7"/>
        <v>2201268</v>
      </c>
      <c r="J37" s="5">
        <f t="shared" si="8"/>
        <v>2.0992927630377602</v>
      </c>
      <c r="K37" s="5">
        <f t="shared" si="9"/>
        <v>2.0500905889040627E-3</v>
      </c>
      <c r="L37" s="12">
        <f t="shared" si="3"/>
        <v>7.0122513741192591E-2</v>
      </c>
    </row>
    <row r="38" spans="2:12">
      <c r="B38" s="6" t="s">
        <v>27</v>
      </c>
      <c r="C38" s="45"/>
      <c r="D38" s="45"/>
      <c r="E38" s="4" t="s">
        <v>92</v>
      </c>
      <c r="F38" s="4" t="s">
        <v>132</v>
      </c>
      <c r="G38" s="4">
        <v>5027921920</v>
      </c>
      <c r="H38" s="4">
        <v>714169292</v>
      </c>
      <c r="I38" s="5">
        <f t="shared" si="7"/>
        <v>4313752628</v>
      </c>
      <c r="J38" s="5">
        <f t="shared" si="8"/>
        <v>4113.9151041561136</v>
      </c>
      <c r="K38" s="5">
        <f t="shared" si="9"/>
        <v>4.0174952189024546</v>
      </c>
      <c r="L38" s="12">
        <f t="shared" si="3"/>
        <v>0.85795935112691646</v>
      </c>
    </row>
    <row r="39" spans="2:12">
      <c r="B39" s="17" t="s">
        <v>4</v>
      </c>
      <c r="C39" s="47"/>
      <c r="D39" s="47"/>
      <c r="E39" s="21" t="s">
        <v>133</v>
      </c>
      <c r="F39" s="22"/>
      <c r="G39" s="22"/>
      <c r="H39" s="22"/>
      <c r="I39" s="22"/>
      <c r="J39" s="22"/>
      <c r="K39" s="22"/>
      <c r="L39" s="23"/>
    </row>
    <row r="40" spans="2:12">
      <c r="B40" s="6" t="s">
        <v>57</v>
      </c>
      <c r="C40" s="45"/>
      <c r="D40" s="45"/>
      <c r="E40" s="4" t="s">
        <v>92</v>
      </c>
      <c r="F40" s="4" t="s">
        <v>134</v>
      </c>
      <c r="G40" s="4">
        <v>5027921920</v>
      </c>
      <c r="H40" s="4">
        <v>564377952</v>
      </c>
      <c r="I40" s="5">
        <f>G40-H40</f>
        <v>4463543968</v>
      </c>
      <c r="J40" s="5">
        <f>I40*0.00000095367432</f>
        <v>4256.7672584725024</v>
      </c>
      <c r="K40" s="5">
        <f>J40*0.0009765625</f>
        <v>4.1569992758520531</v>
      </c>
      <c r="L40" s="12">
        <f>(I40/G40)</f>
        <v>0.88775124972505537</v>
      </c>
    </row>
    <row r="41" spans="2:12">
      <c r="B41" s="6" t="s">
        <v>57</v>
      </c>
      <c r="C41" s="45"/>
      <c r="D41" s="45"/>
      <c r="E41" s="4" t="s">
        <v>92</v>
      </c>
      <c r="F41" s="4" t="s">
        <v>135</v>
      </c>
      <c r="G41" s="4">
        <v>5027921920</v>
      </c>
      <c r="H41" s="4">
        <v>534717380</v>
      </c>
      <c r="I41" s="5">
        <f>G41-H41</f>
        <v>4493204540</v>
      </c>
      <c r="J41" s="5">
        <f>I41*0.00000095367432</f>
        <v>4285.0537843054135</v>
      </c>
      <c r="K41" s="5">
        <f>J41*0.0009765625</f>
        <v>4.1846228362357554</v>
      </c>
      <c r="L41" s="12">
        <f t="shared" ref="L41:L149" si="10">(I41/G41)</f>
        <v>0.89365042088799984</v>
      </c>
    </row>
    <row r="42" spans="2:12">
      <c r="B42" s="6" t="s">
        <v>38</v>
      </c>
      <c r="C42" s="45"/>
      <c r="D42" s="45"/>
      <c r="E42" s="4" t="s">
        <v>93</v>
      </c>
      <c r="F42" s="4" t="s">
        <v>136</v>
      </c>
      <c r="G42" s="4">
        <v>62849024</v>
      </c>
      <c r="H42" s="4">
        <v>58988204</v>
      </c>
      <c r="I42" s="5">
        <f>G42-H42</f>
        <v>3860820</v>
      </c>
      <c r="J42" s="5">
        <f>I42*0.00000095367432</f>
        <v>3.6819648881424003</v>
      </c>
      <c r="K42" s="5">
        <f>J42*0.0009765625</f>
        <v>3.5956688360765628E-3</v>
      </c>
      <c r="L42" s="12">
        <f t="shared" si="10"/>
        <v>6.1430070894975236E-2</v>
      </c>
    </row>
    <row r="43" spans="2:12">
      <c r="B43" s="6" t="s">
        <v>38</v>
      </c>
      <c r="C43" s="45"/>
      <c r="D43" s="45"/>
      <c r="E43" s="4" t="s">
        <v>93</v>
      </c>
      <c r="F43" s="4" t="s">
        <v>137</v>
      </c>
      <c r="G43" s="4">
        <v>31391744</v>
      </c>
      <c r="H43" s="4">
        <v>31263760</v>
      </c>
      <c r="I43" s="5">
        <f>G43-H43</f>
        <v>127984</v>
      </c>
      <c r="J43" s="5">
        <f>I43*0.00000095367432</f>
        <v>0.12205505417088001</v>
      </c>
      <c r="K43" s="5">
        <f>J43*0.0009765625</f>
        <v>1.1919438883875001E-4</v>
      </c>
      <c r="L43" s="12">
        <f t="shared" si="10"/>
        <v>4.0769955310542795E-3</v>
      </c>
    </row>
    <row r="44" spans="2:12">
      <c r="B44" s="6" t="s">
        <v>38</v>
      </c>
      <c r="C44" s="45"/>
      <c r="D44" s="45"/>
      <c r="E44" s="4" t="s">
        <v>93</v>
      </c>
      <c r="F44" s="4" t="s">
        <v>138</v>
      </c>
      <c r="G44" s="4">
        <v>5027921920</v>
      </c>
      <c r="H44" s="4">
        <v>738444892</v>
      </c>
      <c r="I44" s="5">
        <f>G44-H44</f>
        <v>4289477028</v>
      </c>
      <c r="J44" s="5">
        <f>I44*0.00000095367432</f>
        <v>4090.7640878335214</v>
      </c>
      <c r="K44" s="5">
        <f>J44*0.0009765625</f>
        <v>3.9948868045249233</v>
      </c>
      <c r="L44" s="12">
        <f t="shared" si="10"/>
        <v>0.85313119341360022</v>
      </c>
    </row>
    <row r="45" spans="2:12">
      <c r="B45" s="6" t="s">
        <v>39</v>
      </c>
      <c r="C45" s="45"/>
      <c r="D45" s="45"/>
      <c r="E45" s="4" t="s">
        <v>93</v>
      </c>
      <c r="F45" s="4" t="s">
        <v>139</v>
      </c>
      <c r="G45" s="4">
        <v>5027921920</v>
      </c>
      <c r="H45" s="4">
        <v>304012528</v>
      </c>
      <c r="I45" s="5">
        <f t="shared" ref="I45:I46" si="11">G45-H45</f>
        <v>4723909392</v>
      </c>
      <c r="J45" s="5">
        <f t="shared" ref="J45:J46" si="12">I45*0.00000095367432</f>
        <v>4505.0710771572139</v>
      </c>
      <c r="K45" s="5">
        <f t="shared" ref="K45:K46" si="13">J45*0.0009765625</f>
        <v>4.3994834737863417</v>
      </c>
      <c r="L45" s="12">
        <f t="shared" si="10"/>
        <v>0.93953515332234916</v>
      </c>
    </row>
    <row r="46" spans="2:12">
      <c r="B46" s="6" t="s">
        <v>39</v>
      </c>
      <c r="C46" s="45"/>
      <c r="D46" s="45"/>
      <c r="E46" s="4" t="s">
        <v>93</v>
      </c>
      <c r="F46" s="4" t="s">
        <v>141</v>
      </c>
      <c r="G46" s="4">
        <v>5027921920</v>
      </c>
      <c r="H46" s="4">
        <v>604399708</v>
      </c>
      <c r="I46" s="5">
        <f t="shared" si="11"/>
        <v>4423522212</v>
      </c>
      <c r="J46" s="5">
        <f t="shared" si="12"/>
        <v>4218.5995375339962</v>
      </c>
      <c r="K46" s="5">
        <f t="shared" si="13"/>
        <v>4.1197261108730432</v>
      </c>
      <c r="L46" s="12">
        <f t="shared" si="10"/>
        <v>0.87979134966360018</v>
      </c>
    </row>
    <row r="47" spans="2:12">
      <c r="B47" s="6" t="s">
        <v>39</v>
      </c>
      <c r="C47" s="45"/>
      <c r="D47" s="45"/>
      <c r="E47" s="4" t="s">
        <v>93</v>
      </c>
      <c r="F47" s="4" t="s">
        <v>140</v>
      </c>
      <c r="G47" s="4">
        <v>4504682496</v>
      </c>
      <c r="H47" s="4">
        <v>722152732</v>
      </c>
      <c r="I47" s="5">
        <f t="shared" ref="I47:I78" si="14">G47-H47</f>
        <v>3782529764</v>
      </c>
      <c r="J47" s="5">
        <f t="shared" ref="J47:J78" si="15">I47*0.00000095367432</f>
        <v>3607.3015005624607</v>
      </c>
      <c r="K47" s="5">
        <f t="shared" ref="K47:K107" si="16">J47*0.0009765625</f>
        <v>3.522755371643028</v>
      </c>
      <c r="L47" s="12">
        <f t="shared" si="10"/>
        <v>0.83968842806540833</v>
      </c>
    </row>
    <row r="48" spans="2:12">
      <c r="B48" s="6" t="s">
        <v>40</v>
      </c>
      <c r="C48" s="45"/>
      <c r="D48" s="45"/>
      <c r="E48" s="4" t="s">
        <v>93</v>
      </c>
      <c r="F48" s="4" t="s">
        <v>142</v>
      </c>
      <c r="G48" s="4">
        <v>104595456</v>
      </c>
      <c r="H48" s="4">
        <v>59025772</v>
      </c>
      <c r="I48" s="5">
        <f t="shared" si="14"/>
        <v>45569684</v>
      </c>
      <c r="J48" s="5">
        <f t="shared" si="15"/>
        <v>43.458637401314881</v>
      </c>
      <c r="K48" s="5">
        <f t="shared" si="16"/>
        <v>4.2440075587221564E-2</v>
      </c>
      <c r="L48" s="12">
        <f t="shared" si="10"/>
        <v>0.43567556127868501</v>
      </c>
    </row>
    <row r="49" spans="2:12">
      <c r="B49" s="6" t="s">
        <v>40</v>
      </c>
      <c r="C49" s="45"/>
      <c r="D49" s="45"/>
      <c r="E49" s="4" t="s">
        <v>93</v>
      </c>
      <c r="F49" s="4" t="s">
        <v>143</v>
      </c>
      <c r="G49" s="4">
        <v>5232394240</v>
      </c>
      <c r="H49" s="4">
        <v>458469928</v>
      </c>
      <c r="I49" s="5">
        <f t="shared" si="14"/>
        <v>4773924312</v>
      </c>
      <c r="J49" s="5">
        <f t="shared" si="15"/>
        <v>4552.7690219780679</v>
      </c>
      <c r="K49" s="5">
        <f t="shared" si="16"/>
        <v>4.446063498025457</v>
      </c>
      <c r="L49" s="12">
        <f t="shared" si="10"/>
        <v>0.91237855808051649</v>
      </c>
    </row>
    <row r="50" spans="2:12">
      <c r="B50" s="6" t="s">
        <v>225</v>
      </c>
      <c r="C50" s="45"/>
      <c r="D50" s="45"/>
      <c r="E50" s="4" t="s">
        <v>90</v>
      </c>
      <c r="F50" s="4" t="s">
        <v>229</v>
      </c>
      <c r="G50" s="4">
        <v>10360979456</v>
      </c>
      <c r="H50" s="4">
        <v>1659707612</v>
      </c>
      <c r="I50" s="5">
        <f t="shared" ref="I50" si="17">G50-H50</f>
        <v>8701271844</v>
      </c>
      <c r="J50" s="5">
        <f t="shared" si="15"/>
        <v>8298.1795089618463</v>
      </c>
      <c r="K50" s="5">
        <f t="shared" si="16"/>
        <v>8.103690926720553</v>
      </c>
      <c r="L50" s="12">
        <f t="shared" ref="L50" si="18">(I50/G50)</f>
        <v>0.8398117070834582</v>
      </c>
    </row>
    <row r="51" spans="2:12">
      <c r="B51" s="6" t="s">
        <v>225</v>
      </c>
      <c r="C51" s="45"/>
      <c r="D51" s="45"/>
      <c r="E51" s="4" t="s">
        <v>90</v>
      </c>
      <c r="F51" s="4" t="s">
        <v>230</v>
      </c>
      <c r="G51" s="4">
        <v>4185915392</v>
      </c>
      <c r="H51" s="4">
        <v>628600768</v>
      </c>
      <c r="I51" s="5">
        <f t="shared" si="14"/>
        <v>3557314624</v>
      </c>
      <c r="J51" s="5">
        <f t="shared" si="15"/>
        <v>3392.5196050692562</v>
      </c>
      <c r="K51" s="5">
        <f t="shared" si="16"/>
        <v>3.3130074268254455</v>
      </c>
      <c r="L51" s="12">
        <f t="shared" si="10"/>
        <v>0.84982955718566033</v>
      </c>
    </row>
    <row r="52" spans="2:12">
      <c r="B52" s="6" t="s">
        <v>225</v>
      </c>
      <c r="C52" s="45"/>
      <c r="D52" s="45"/>
      <c r="E52" s="4" t="s">
        <v>90</v>
      </c>
      <c r="F52" s="4" t="s">
        <v>231</v>
      </c>
      <c r="G52" s="4">
        <v>5027921920</v>
      </c>
      <c r="H52" s="4">
        <v>219127548</v>
      </c>
      <c r="I52" s="5">
        <f t="shared" ref="I52:I54" si="19">G52-H52</f>
        <v>4808794372</v>
      </c>
      <c r="J52" s="5">
        <f t="shared" si="15"/>
        <v>4586.0237027369276</v>
      </c>
      <c r="K52" s="5">
        <f t="shared" si="16"/>
        <v>4.4785387722040308</v>
      </c>
      <c r="L52" s="12">
        <f t="shared" ref="L52:L54" si="20">(I52/G52)</f>
        <v>0.9564178697508493</v>
      </c>
    </row>
    <row r="53" spans="2:12">
      <c r="B53" s="6" t="s">
        <v>226</v>
      </c>
      <c r="C53" s="45"/>
      <c r="D53" s="45"/>
      <c r="E53" s="4" t="s">
        <v>90</v>
      </c>
      <c r="F53" s="4" t="s">
        <v>227</v>
      </c>
      <c r="G53" s="4">
        <v>1673527296</v>
      </c>
      <c r="H53" s="4">
        <v>554897712</v>
      </c>
      <c r="I53" s="5">
        <f t="shared" si="19"/>
        <v>1118629584</v>
      </c>
      <c r="J53" s="5">
        <f t="shared" si="15"/>
        <v>1066.8083078530831</v>
      </c>
      <c r="K53" s="5">
        <f t="shared" si="16"/>
        <v>1.0418049881377764</v>
      </c>
      <c r="L53" s="12">
        <f t="shared" si="20"/>
        <v>0.668426255534466</v>
      </c>
    </row>
    <row r="54" spans="2:12">
      <c r="B54" s="6" t="s">
        <v>226</v>
      </c>
      <c r="C54" s="45"/>
      <c r="D54" s="45"/>
      <c r="E54" s="4" t="s">
        <v>90</v>
      </c>
      <c r="F54" s="4" t="s">
        <v>228</v>
      </c>
      <c r="G54" s="4">
        <v>2564816896</v>
      </c>
      <c r="H54" s="4">
        <v>574895556</v>
      </c>
      <c r="I54" s="5">
        <f t="shared" si="19"/>
        <v>1989921340</v>
      </c>
      <c r="J54" s="5">
        <f t="shared" si="15"/>
        <v>1897.736880777989</v>
      </c>
      <c r="K54" s="5">
        <f t="shared" si="16"/>
        <v>1.8532586726347549</v>
      </c>
      <c r="L54" s="12">
        <f t="shared" si="20"/>
        <v>0.77585317809759158</v>
      </c>
    </row>
    <row r="55" spans="2:12">
      <c r="B55" s="6" t="s">
        <v>82</v>
      </c>
      <c r="C55" s="45"/>
      <c r="D55" s="45"/>
      <c r="E55" s="4" t="s">
        <v>89</v>
      </c>
      <c r="F55" s="4" t="s">
        <v>144</v>
      </c>
      <c r="G55" s="4">
        <v>157024256</v>
      </c>
      <c r="H55" s="4">
        <v>146289940</v>
      </c>
      <c r="I55" s="5">
        <f t="shared" si="14"/>
        <v>10734316</v>
      </c>
      <c r="J55" s="5">
        <f t="shared" si="15"/>
        <v>10.237041511965121</v>
      </c>
      <c r="K55" s="5">
        <f t="shared" si="16"/>
        <v>9.9971108515284381E-3</v>
      </c>
      <c r="L55" s="12">
        <f t="shared" si="10"/>
        <v>6.8360877952512E-2</v>
      </c>
    </row>
    <row r="56" spans="2:12">
      <c r="B56" s="6" t="s">
        <v>70</v>
      </c>
      <c r="C56" s="45"/>
      <c r="D56" s="45"/>
      <c r="E56" s="4" t="s">
        <v>90</v>
      </c>
      <c r="F56" s="4" t="s">
        <v>145</v>
      </c>
      <c r="G56" s="4">
        <v>68157440</v>
      </c>
      <c r="H56" s="4">
        <v>33841396</v>
      </c>
      <c r="I56" s="5">
        <f t="shared" si="14"/>
        <v>34316044</v>
      </c>
      <c r="J56" s="5">
        <f t="shared" si="15"/>
        <v>32.726329926790086</v>
      </c>
      <c r="K56" s="5">
        <f t="shared" si="16"/>
        <v>3.1959306569130944E-2</v>
      </c>
      <c r="L56" s="12">
        <f t="shared" si="10"/>
        <v>0.50348199697641227</v>
      </c>
    </row>
    <row r="57" spans="2:12">
      <c r="B57" s="6" t="s">
        <v>14</v>
      </c>
      <c r="C57" s="45"/>
      <c r="D57" s="45"/>
      <c r="E57" s="4" t="s">
        <v>90</v>
      </c>
      <c r="F57" s="4" t="s">
        <v>146</v>
      </c>
      <c r="G57" s="4">
        <v>157024256</v>
      </c>
      <c r="H57" s="4">
        <v>141289852</v>
      </c>
      <c r="I57" s="5">
        <f t="shared" si="14"/>
        <v>15734404</v>
      </c>
      <c r="J57" s="5">
        <f t="shared" si="15"/>
        <v>15.005497035305282</v>
      </c>
      <c r="K57" s="5">
        <f t="shared" si="16"/>
        <v>1.4653805698540315E-2</v>
      </c>
      <c r="L57" s="12">
        <f t="shared" si="10"/>
        <v>0.10020365261275302</v>
      </c>
    </row>
    <row r="58" spans="2:12">
      <c r="B58" s="6" t="s">
        <v>15</v>
      </c>
      <c r="C58" s="45"/>
      <c r="D58" s="45"/>
      <c r="E58" s="4" t="s">
        <v>90</v>
      </c>
      <c r="F58" s="4" t="s">
        <v>147</v>
      </c>
      <c r="G58" s="4">
        <v>522190848</v>
      </c>
      <c r="H58" s="4">
        <v>213460632</v>
      </c>
      <c r="I58" s="5">
        <f t="shared" si="14"/>
        <v>308730216</v>
      </c>
      <c r="J58" s="5">
        <f t="shared" si="15"/>
        <v>294.42807880725314</v>
      </c>
      <c r="K58" s="5">
        <f t="shared" si="16"/>
        <v>0.28752742071020815</v>
      </c>
      <c r="L58" s="12">
        <f t="shared" si="10"/>
        <v>0.59122103955372274</v>
      </c>
    </row>
    <row r="59" spans="2:12">
      <c r="B59" s="6" t="s">
        <v>71</v>
      </c>
      <c r="C59" s="45"/>
      <c r="D59" s="45"/>
      <c r="E59" s="4" t="s">
        <v>90</v>
      </c>
      <c r="F59" s="4" t="s">
        <v>148</v>
      </c>
      <c r="G59" s="4">
        <v>1650332228</v>
      </c>
      <c r="H59" s="4">
        <v>976767540</v>
      </c>
      <c r="I59" s="5">
        <f t="shared" si="14"/>
        <v>673564688</v>
      </c>
      <c r="J59" s="5">
        <f t="shared" si="15"/>
        <v>642.36134580441228</v>
      </c>
      <c r="K59" s="5">
        <f t="shared" si="16"/>
        <v>0.62730600176212137</v>
      </c>
      <c r="L59" s="12">
        <f t="shared" si="10"/>
        <v>0.4081388441503549</v>
      </c>
    </row>
    <row r="60" spans="2:12">
      <c r="B60" s="13" t="s">
        <v>79</v>
      </c>
      <c r="C60" s="46"/>
      <c r="D60" s="46"/>
      <c r="E60" s="14" t="s">
        <v>92</v>
      </c>
      <c r="F60" s="14"/>
      <c r="G60" s="14">
        <v>1</v>
      </c>
      <c r="H60" s="14"/>
      <c r="I60" s="15">
        <f t="shared" si="14"/>
        <v>1</v>
      </c>
      <c r="J60" s="15">
        <f t="shared" si="15"/>
        <v>9.536743200000001E-7</v>
      </c>
      <c r="K60" s="15">
        <f t="shared" si="16"/>
        <v>9.3132257812500009E-10</v>
      </c>
      <c r="L60" s="16">
        <f t="shared" si="10"/>
        <v>1</v>
      </c>
    </row>
    <row r="61" spans="2:12">
      <c r="B61" s="13" t="s">
        <v>72</v>
      </c>
      <c r="C61" s="46"/>
      <c r="D61" s="46"/>
      <c r="E61" s="14" t="s">
        <v>90</v>
      </c>
      <c r="F61" s="14"/>
      <c r="G61" s="14">
        <v>1</v>
      </c>
      <c r="H61" s="14"/>
      <c r="I61" s="15">
        <f t="shared" si="14"/>
        <v>1</v>
      </c>
      <c r="J61" s="15">
        <f t="shared" si="15"/>
        <v>9.536743200000001E-7</v>
      </c>
      <c r="K61" s="15">
        <f t="shared" si="16"/>
        <v>9.3132257812500009E-10</v>
      </c>
      <c r="L61" s="16">
        <f t="shared" si="10"/>
        <v>1</v>
      </c>
    </row>
    <row r="62" spans="2:12">
      <c r="B62" s="6" t="s">
        <v>73</v>
      </c>
      <c r="C62" s="45"/>
      <c r="D62" s="45"/>
      <c r="E62" s="4" t="s">
        <v>90</v>
      </c>
      <c r="F62" s="4" t="s">
        <v>149</v>
      </c>
      <c r="G62" s="4">
        <v>61927420</v>
      </c>
      <c r="H62" s="4">
        <v>32149780</v>
      </c>
      <c r="I62" s="5">
        <f t="shared" si="14"/>
        <v>29777640</v>
      </c>
      <c r="J62" s="5">
        <f t="shared" si="15"/>
        <v>28.398170578204802</v>
      </c>
      <c r="K62" s="5">
        <f t="shared" si="16"/>
        <v>2.7732588455278127E-2</v>
      </c>
      <c r="L62" s="12">
        <f t="shared" si="10"/>
        <v>0.48084741783203627</v>
      </c>
    </row>
    <row r="63" spans="2:12">
      <c r="B63" s="6" t="s">
        <v>73</v>
      </c>
      <c r="C63" s="45"/>
      <c r="D63" s="45"/>
      <c r="E63" s="4" t="s">
        <v>90</v>
      </c>
      <c r="F63" s="4" t="s">
        <v>150</v>
      </c>
      <c r="G63" s="4">
        <v>1238547824</v>
      </c>
      <c r="H63" s="4">
        <v>630084192</v>
      </c>
      <c r="I63" s="5">
        <f t="shared" si="14"/>
        <v>608463632</v>
      </c>
      <c r="J63" s="5">
        <f t="shared" si="15"/>
        <v>580.27614049233034</v>
      </c>
      <c r="K63" s="5">
        <f t="shared" si="16"/>
        <v>0.56667591844954135</v>
      </c>
      <c r="L63" s="12">
        <f t="shared" si="10"/>
        <v>0.49127181059098124</v>
      </c>
    </row>
    <row r="64" spans="2:12">
      <c r="B64" s="6" t="s">
        <v>60</v>
      </c>
      <c r="C64" s="45"/>
      <c r="D64" s="45"/>
      <c r="E64" s="4" t="s">
        <v>89</v>
      </c>
      <c r="F64" s="4" t="s">
        <v>151</v>
      </c>
      <c r="G64" s="4">
        <v>313393152</v>
      </c>
      <c r="H64" s="4">
        <v>223633136</v>
      </c>
      <c r="I64" s="5">
        <f t="shared" si="14"/>
        <v>89760016</v>
      </c>
      <c r="J64" s="5">
        <f t="shared" si="15"/>
        <v>85.601822221989124</v>
      </c>
      <c r="K64" s="5">
        <f t="shared" si="16"/>
        <v>8.3595529513661254E-2</v>
      </c>
      <c r="L64" s="12">
        <f t="shared" si="10"/>
        <v>0.28641345679435903</v>
      </c>
    </row>
    <row r="65" spans="2:12">
      <c r="B65" s="6" t="s">
        <v>7</v>
      </c>
      <c r="C65" s="45"/>
      <c r="D65" s="45"/>
      <c r="E65" s="4" t="s">
        <v>90</v>
      </c>
      <c r="F65" s="4" t="s">
        <v>152</v>
      </c>
      <c r="G65" s="4">
        <v>733478912</v>
      </c>
      <c r="H65" s="4">
        <v>244244272</v>
      </c>
      <c r="I65" s="5">
        <f t="shared" si="14"/>
        <v>489234640</v>
      </c>
      <c r="J65" s="5">
        <f t="shared" si="15"/>
        <v>466.57051262244482</v>
      </c>
      <c r="K65" s="5">
        <f t="shared" si="16"/>
        <v>0.45563526623285627</v>
      </c>
      <c r="L65" s="12">
        <f t="shared" si="10"/>
        <v>0.66700573390172668</v>
      </c>
    </row>
    <row r="66" spans="2:12">
      <c r="B66" s="6" t="s">
        <v>19</v>
      </c>
      <c r="C66" s="45"/>
      <c r="D66" s="45"/>
      <c r="E66" s="4" t="s">
        <v>91</v>
      </c>
      <c r="F66" s="4" t="s">
        <v>153</v>
      </c>
      <c r="G66" s="4">
        <v>313393152</v>
      </c>
      <c r="H66" s="4">
        <v>224837836</v>
      </c>
      <c r="I66" s="5">
        <f t="shared" si="14"/>
        <v>88555316</v>
      </c>
      <c r="J66" s="5">
        <f t="shared" si="15"/>
        <v>84.452930768685135</v>
      </c>
      <c r="K66" s="5">
        <f t="shared" si="16"/>
        <v>8.2473565203794078E-2</v>
      </c>
      <c r="L66" s="12">
        <f t="shared" si="10"/>
        <v>0.28256940343099773</v>
      </c>
    </row>
    <row r="67" spans="2:12">
      <c r="B67" s="6" t="s">
        <v>28</v>
      </c>
      <c r="C67" s="45"/>
      <c r="D67" s="45"/>
      <c r="E67" s="4" t="s">
        <v>92</v>
      </c>
      <c r="F67" s="4" t="s">
        <v>154</v>
      </c>
      <c r="G67" s="4">
        <v>367001600</v>
      </c>
      <c r="H67" s="4">
        <v>152167012</v>
      </c>
      <c r="I67" s="5">
        <f t="shared" si="14"/>
        <v>214834588</v>
      </c>
      <c r="J67" s="5">
        <f t="shared" si="15"/>
        <v>204.88222962338017</v>
      </c>
      <c r="K67" s="5">
        <f t="shared" si="16"/>
        <v>0.2000803023665822</v>
      </c>
      <c r="L67" s="12">
        <f t="shared" si="10"/>
        <v>0.58537779671805246</v>
      </c>
    </row>
    <row r="68" spans="2:12">
      <c r="B68" s="6" t="s">
        <v>61</v>
      </c>
      <c r="C68" s="45"/>
      <c r="D68" s="45"/>
      <c r="E68" s="4" t="s">
        <v>89</v>
      </c>
      <c r="F68" s="4" t="s">
        <v>155</v>
      </c>
      <c r="G68" s="4">
        <v>52297728</v>
      </c>
      <c r="H68" s="4">
        <v>19792824</v>
      </c>
      <c r="I68" s="5">
        <f t="shared" si="14"/>
        <v>32504904</v>
      </c>
      <c r="J68" s="5">
        <f t="shared" si="15"/>
        <v>30.999092218865282</v>
      </c>
      <c r="K68" s="5">
        <f t="shared" si="16"/>
        <v>3.0272550994985627E-2</v>
      </c>
      <c r="L68" s="12">
        <f t="shared" si="10"/>
        <v>0.62153568124412595</v>
      </c>
    </row>
    <row r="69" spans="2:12">
      <c r="B69" s="6" t="s">
        <v>61</v>
      </c>
      <c r="C69" s="45"/>
      <c r="D69" s="45"/>
      <c r="E69" s="4" t="s">
        <v>89</v>
      </c>
      <c r="F69" s="4" t="s">
        <v>156</v>
      </c>
      <c r="G69" s="4">
        <v>52297728</v>
      </c>
      <c r="H69" s="4">
        <v>19252092</v>
      </c>
      <c r="I69" s="5">
        <f t="shared" si="14"/>
        <v>33045636</v>
      </c>
      <c r="J69" s="5">
        <f t="shared" si="15"/>
        <v>31.514774441267523</v>
      </c>
      <c r="K69" s="5">
        <f t="shared" si="16"/>
        <v>3.0776146915300315E-2</v>
      </c>
      <c r="L69" s="12">
        <f t="shared" si="10"/>
        <v>0.6318751743861607</v>
      </c>
    </row>
    <row r="70" spans="2:12">
      <c r="B70" s="6" t="s">
        <v>8</v>
      </c>
      <c r="C70" s="45"/>
      <c r="D70" s="45"/>
      <c r="E70" s="4" t="s">
        <v>90</v>
      </c>
      <c r="F70" s="4" t="s">
        <v>157</v>
      </c>
      <c r="G70" s="4">
        <v>524156928</v>
      </c>
      <c r="H70" s="4">
        <v>484657780</v>
      </c>
      <c r="I70" s="5">
        <f t="shared" si="14"/>
        <v>39499148</v>
      </c>
      <c r="J70" s="5">
        <f t="shared" si="15"/>
        <v>37.669323109479365</v>
      </c>
      <c r="K70" s="5">
        <f t="shared" si="16"/>
        <v>3.6786448349100942E-2</v>
      </c>
      <c r="L70" s="12">
        <f t="shared" si="10"/>
        <v>7.5357485306385197E-2</v>
      </c>
    </row>
    <row r="71" spans="2:12">
      <c r="B71" s="6" t="s">
        <v>29</v>
      </c>
      <c r="C71" s="45"/>
      <c r="D71" s="45"/>
      <c r="E71" s="4" t="s">
        <v>92</v>
      </c>
      <c r="F71" s="4" t="s">
        <v>158</v>
      </c>
      <c r="G71" s="4">
        <v>522977280</v>
      </c>
      <c r="H71" s="4">
        <v>484091024</v>
      </c>
      <c r="I71" s="5">
        <f t="shared" si="14"/>
        <v>38886256</v>
      </c>
      <c r="J71" s="5">
        <f t="shared" si="15"/>
        <v>37.084823748145922</v>
      </c>
      <c r="K71" s="5">
        <f t="shared" si="16"/>
        <v>3.6215648191548752E-2</v>
      </c>
      <c r="L71" s="12">
        <f t="shared" si="10"/>
        <v>7.4355536056939217E-2</v>
      </c>
    </row>
    <row r="72" spans="2:12">
      <c r="B72" s="6" t="s">
        <v>41</v>
      </c>
      <c r="C72" s="45"/>
      <c r="D72" s="45"/>
      <c r="E72" s="4" t="s">
        <v>93</v>
      </c>
      <c r="F72" s="4" t="s">
        <v>159</v>
      </c>
      <c r="G72" s="4">
        <v>52297728</v>
      </c>
      <c r="H72" s="4">
        <v>18273184</v>
      </c>
      <c r="I72" s="5">
        <f t="shared" si="14"/>
        <v>34024544</v>
      </c>
      <c r="J72" s="5">
        <f t="shared" si="15"/>
        <v>32.448333862510083</v>
      </c>
      <c r="K72" s="5">
        <f t="shared" si="16"/>
        <v>3.1687826037607503E-2</v>
      </c>
      <c r="L72" s="12">
        <f t="shared" si="10"/>
        <v>0.65059315769893489</v>
      </c>
    </row>
    <row r="73" spans="2:12">
      <c r="B73" s="6" t="s">
        <v>49</v>
      </c>
      <c r="C73" s="45"/>
      <c r="D73" s="45"/>
      <c r="E73" s="4" t="s">
        <v>94</v>
      </c>
      <c r="F73" s="4" t="s">
        <v>160</v>
      </c>
      <c r="G73" s="4">
        <v>52297728</v>
      </c>
      <c r="H73" s="4">
        <v>20694096</v>
      </c>
      <c r="I73" s="5">
        <f t="shared" si="14"/>
        <v>31603632</v>
      </c>
      <c r="J73" s="5">
        <f t="shared" si="15"/>
        <v>30.139572257130244</v>
      </c>
      <c r="K73" s="5">
        <f t="shared" si="16"/>
        <v>2.9433176032353753E-2</v>
      </c>
      <c r="L73" s="12">
        <f t="shared" si="10"/>
        <v>0.60430219836701127</v>
      </c>
    </row>
    <row r="74" spans="2:12">
      <c r="B74" s="6" t="s">
        <v>62</v>
      </c>
      <c r="C74" s="45"/>
      <c r="D74" s="45"/>
      <c r="E74" s="4" t="s">
        <v>89</v>
      </c>
      <c r="F74" s="4" t="s">
        <v>161</v>
      </c>
      <c r="G74" s="4">
        <v>20840448</v>
      </c>
      <c r="H74" s="4">
        <v>10376248</v>
      </c>
      <c r="I74" s="5">
        <f t="shared" si="14"/>
        <v>10464200</v>
      </c>
      <c r="J74" s="5">
        <f t="shared" si="15"/>
        <v>9.9794388193440007</v>
      </c>
      <c r="K74" s="5">
        <f t="shared" si="16"/>
        <v>9.7455457220156257E-3</v>
      </c>
      <c r="L74" s="12">
        <f t="shared" si="10"/>
        <v>0.50211012738305816</v>
      </c>
    </row>
    <row r="75" spans="2:12">
      <c r="B75" s="6" t="s">
        <v>20</v>
      </c>
      <c r="C75" s="45"/>
      <c r="D75" s="45"/>
      <c r="E75" s="4" t="s">
        <v>91</v>
      </c>
      <c r="F75" s="4" t="s">
        <v>162</v>
      </c>
      <c r="G75" s="4">
        <v>20840448</v>
      </c>
      <c r="H75" s="4">
        <v>14883596</v>
      </c>
      <c r="I75" s="5">
        <f t="shared" si="14"/>
        <v>5956852</v>
      </c>
      <c r="J75" s="5">
        <f t="shared" si="15"/>
        <v>5.6808967804406407</v>
      </c>
      <c r="K75" s="5">
        <f t="shared" si="16"/>
        <v>5.5477507621490632E-3</v>
      </c>
      <c r="L75" s="12">
        <f t="shared" si="10"/>
        <v>0.28583128347336872</v>
      </c>
    </row>
    <row r="76" spans="2:12">
      <c r="B76" s="6" t="s">
        <v>30</v>
      </c>
      <c r="C76" s="45"/>
      <c r="D76" s="45"/>
      <c r="E76" s="4" t="s">
        <v>92</v>
      </c>
      <c r="F76" s="4" t="s">
        <v>163</v>
      </c>
      <c r="G76" s="4">
        <v>52297728</v>
      </c>
      <c r="H76" s="4">
        <v>40631296</v>
      </c>
      <c r="I76" s="5">
        <f t="shared" si="14"/>
        <v>11666432</v>
      </c>
      <c r="J76" s="5">
        <f t="shared" si="15"/>
        <v>11.12597660442624</v>
      </c>
      <c r="K76" s="5">
        <f t="shared" si="16"/>
        <v>1.086521152776E-2</v>
      </c>
      <c r="L76" s="12">
        <f t="shared" si="10"/>
        <v>0.22307722431077695</v>
      </c>
    </row>
    <row r="77" spans="2:12">
      <c r="B77" s="6" t="s">
        <v>42</v>
      </c>
      <c r="C77" s="45"/>
      <c r="D77" s="45"/>
      <c r="E77" s="4" t="s">
        <v>93</v>
      </c>
      <c r="F77" s="4" t="s">
        <v>164</v>
      </c>
      <c r="G77" s="4">
        <v>20840448</v>
      </c>
      <c r="H77" s="4">
        <v>14908604</v>
      </c>
      <c r="I77" s="5">
        <f t="shared" si="14"/>
        <v>5931844</v>
      </c>
      <c r="J77" s="5">
        <f t="shared" si="15"/>
        <v>5.6570472930460802</v>
      </c>
      <c r="K77" s="5">
        <f t="shared" si="16"/>
        <v>5.5244602471153127E-3</v>
      </c>
      <c r="L77" s="12">
        <f t="shared" si="10"/>
        <v>0.28463130926935926</v>
      </c>
    </row>
    <row r="78" spans="2:12">
      <c r="B78" s="6" t="s">
        <v>80</v>
      </c>
      <c r="C78" s="45"/>
      <c r="D78" s="45"/>
      <c r="E78" s="4" t="s">
        <v>94</v>
      </c>
      <c r="F78" s="4" t="s">
        <v>165</v>
      </c>
      <c r="G78" s="4">
        <v>20840448</v>
      </c>
      <c r="H78" s="4">
        <v>14898700</v>
      </c>
      <c r="I78" s="5">
        <f t="shared" si="14"/>
        <v>5941748</v>
      </c>
      <c r="J78" s="5">
        <f t="shared" si="15"/>
        <v>5.6664924835113606</v>
      </c>
      <c r="K78" s="5">
        <f t="shared" si="16"/>
        <v>5.5336840659290631E-3</v>
      </c>
      <c r="L78" s="12">
        <f t="shared" si="10"/>
        <v>0.28510653897651339</v>
      </c>
    </row>
    <row r="79" spans="2:12">
      <c r="B79" s="33" t="s">
        <v>63</v>
      </c>
      <c r="C79" s="48"/>
      <c r="D79" s="48"/>
      <c r="E79" s="34" t="s">
        <v>89</v>
      </c>
      <c r="F79" s="34" t="s">
        <v>258</v>
      </c>
      <c r="G79" s="34" t="s">
        <v>257</v>
      </c>
      <c r="H79" s="34" t="s">
        <v>257</v>
      </c>
      <c r="I79" s="34" t="s">
        <v>257</v>
      </c>
      <c r="J79" s="35">
        <v>76.326999999999998</v>
      </c>
      <c r="K79" s="35">
        <f t="shared" si="16"/>
        <v>7.4538085937499998E-2</v>
      </c>
      <c r="L79" s="36" t="s">
        <v>257</v>
      </c>
    </row>
    <row r="80" spans="2:12">
      <c r="B80" s="33" t="s">
        <v>63</v>
      </c>
      <c r="C80" s="48"/>
      <c r="D80" s="48"/>
      <c r="E80" s="34" t="s">
        <v>89</v>
      </c>
      <c r="F80" s="34" t="s">
        <v>259</v>
      </c>
      <c r="G80" s="34" t="s">
        <v>257</v>
      </c>
      <c r="H80" s="34" t="s">
        <v>257</v>
      </c>
      <c r="I80" s="34" t="s">
        <v>257</v>
      </c>
      <c r="J80" s="35">
        <v>5.952</v>
      </c>
      <c r="K80" s="35">
        <f t="shared" si="16"/>
        <v>5.8125E-3</v>
      </c>
      <c r="L80" s="36" t="s">
        <v>257</v>
      </c>
    </row>
    <row r="81" spans="2:12">
      <c r="B81" s="33" t="s">
        <v>63</v>
      </c>
      <c r="C81" s="48"/>
      <c r="D81" s="48"/>
      <c r="E81" s="34" t="s">
        <v>89</v>
      </c>
      <c r="F81" s="34" t="s">
        <v>260</v>
      </c>
      <c r="G81" s="34" t="s">
        <v>257</v>
      </c>
      <c r="H81" s="34" t="s">
        <v>257</v>
      </c>
      <c r="I81" s="34" t="s">
        <v>257</v>
      </c>
      <c r="J81" s="35">
        <v>4.8079999999999998</v>
      </c>
      <c r="K81" s="35">
        <f t="shared" si="16"/>
        <v>4.6953124999999998E-3</v>
      </c>
      <c r="L81" s="36" t="s">
        <v>257</v>
      </c>
    </row>
    <row r="82" spans="2:12">
      <c r="B82" s="33" t="s">
        <v>63</v>
      </c>
      <c r="C82" s="48"/>
      <c r="D82" s="48"/>
      <c r="E82" s="34" t="s">
        <v>89</v>
      </c>
      <c r="F82" s="34" t="s">
        <v>261</v>
      </c>
      <c r="G82" s="34" t="s">
        <v>257</v>
      </c>
      <c r="H82" s="34" t="s">
        <v>257</v>
      </c>
      <c r="I82" s="34" t="s">
        <v>257</v>
      </c>
      <c r="J82" s="35">
        <v>6.1970000000000001</v>
      </c>
      <c r="K82" s="35">
        <f t="shared" si="16"/>
        <v>6.0517578125000001E-3</v>
      </c>
      <c r="L82" s="36" t="s">
        <v>257</v>
      </c>
    </row>
    <row r="83" spans="2:12">
      <c r="B83" s="33" t="s">
        <v>63</v>
      </c>
      <c r="C83" s="48"/>
      <c r="D83" s="48"/>
      <c r="E83" s="34" t="s">
        <v>89</v>
      </c>
      <c r="F83" s="34" t="s">
        <v>262</v>
      </c>
      <c r="G83" s="34" t="s">
        <v>257</v>
      </c>
      <c r="H83" s="34" t="s">
        <v>257</v>
      </c>
      <c r="I83" s="34" t="s">
        <v>257</v>
      </c>
      <c r="J83" s="35">
        <v>10.528</v>
      </c>
      <c r="K83" s="35">
        <f t="shared" si="16"/>
        <v>1.028125E-2</v>
      </c>
      <c r="L83" s="36" t="s">
        <v>257</v>
      </c>
    </row>
    <row r="84" spans="2:12">
      <c r="B84" s="33" t="s">
        <v>63</v>
      </c>
      <c r="C84" s="48"/>
      <c r="D84" s="48"/>
      <c r="E84" s="34" t="s">
        <v>89</v>
      </c>
      <c r="F84" s="34" t="s">
        <v>263</v>
      </c>
      <c r="G84" s="34" t="s">
        <v>257</v>
      </c>
      <c r="H84" s="34" t="s">
        <v>257</v>
      </c>
      <c r="I84" s="34" t="s">
        <v>257</v>
      </c>
      <c r="J84" s="35">
        <v>4.8369999999999997</v>
      </c>
      <c r="K84" s="35">
        <f t="shared" si="16"/>
        <v>4.7236328124999998E-3</v>
      </c>
      <c r="L84" s="36" t="s">
        <v>257</v>
      </c>
    </row>
    <row r="85" spans="2:12">
      <c r="B85" s="33" t="s">
        <v>64</v>
      </c>
      <c r="C85" s="48"/>
      <c r="D85" s="48"/>
      <c r="E85" s="34" t="s">
        <v>89</v>
      </c>
      <c r="F85" s="34" t="s">
        <v>264</v>
      </c>
      <c r="G85" s="34" t="s">
        <v>257</v>
      </c>
      <c r="H85" s="34" t="s">
        <v>257</v>
      </c>
      <c r="I85" s="34" t="s">
        <v>257</v>
      </c>
      <c r="J85" s="35">
        <v>2.153</v>
      </c>
      <c r="K85" s="35">
        <f t="shared" si="16"/>
        <v>2.1025390625E-3</v>
      </c>
      <c r="L85" s="36" t="s">
        <v>257</v>
      </c>
    </row>
    <row r="86" spans="2:12">
      <c r="B86" s="33" t="s">
        <v>64</v>
      </c>
      <c r="C86" s="48"/>
      <c r="D86" s="48"/>
      <c r="E86" s="34" t="s">
        <v>89</v>
      </c>
      <c r="F86" s="34" t="s">
        <v>265</v>
      </c>
      <c r="G86" s="34" t="s">
        <v>257</v>
      </c>
      <c r="H86" s="34" t="s">
        <v>257</v>
      </c>
      <c r="I86" s="34" t="s">
        <v>257</v>
      </c>
      <c r="J86" s="35">
        <v>5.0149999999999997</v>
      </c>
      <c r="K86" s="35">
        <f t="shared" si="16"/>
        <v>4.8974609374999997E-3</v>
      </c>
      <c r="L86" s="36" t="s">
        <v>257</v>
      </c>
    </row>
    <row r="87" spans="2:12">
      <c r="B87" s="33" t="s">
        <v>64</v>
      </c>
      <c r="C87" s="48"/>
      <c r="D87" s="48"/>
      <c r="E87" s="34" t="s">
        <v>89</v>
      </c>
      <c r="F87" s="34" t="s">
        <v>266</v>
      </c>
      <c r="G87" s="34" t="s">
        <v>257</v>
      </c>
      <c r="H87" s="34" t="s">
        <v>257</v>
      </c>
      <c r="I87" s="34" t="s">
        <v>257</v>
      </c>
      <c r="J87" s="35">
        <v>37.954000000000001</v>
      </c>
      <c r="K87" s="35">
        <f t="shared" si="16"/>
        <v>3.7064453125000001E-2</v>
      </c>
      <c r="L87" s="36" t="s">
        <v>257</v>
      </c>
    </row>
    <row r="88" spans="2:12">
      <c r="B88" s="33" t="s">
        <v>64</v>
      </c>
      <c r="C88" s="48"/>
      <c r="D88" s="48"/>
      <c r="E88" s="34" t="s">
        <v>89</v>
      </c>
      <c r="F88" s="34" t="s">
        <v>267</v>
      </c>
      <c r="G88" s="34" t="s">
        <v>257</v>
      </c>
      <c r="H88" s="34" t="s">
        <v>257</v>
      </c>
      <c r="I88" s="34" t="s">
        <v>257</v>
      </c>
      <c r="J88" s="35">
        <v>4.8760000000000003</v>
      </c>
      <c r="K88" s="35">
        <f t="shared" si="16"/>
        <v>4.7617187500000003E-3</v>
      </c>
      <c r="L88" s="36" t="s">
        <v>257</v>
      </c>
    </row>
    <row r="89" spans="2:12">
      <c r="B89" s="33" t="s">
        <v>76</v>
      </c>
      <c r="C89" s="48"/>
      <c r="D89" s="48"/>
      <c r="E89" s="34" t="s">
        <v>91</v>
      </c>
      <c r="F89" s="34" t="s">
        <v>268</v>
      </c>
      <c r="G89" s="34" t="s">
        <v>257</v>
      </c>
      <c r="H89" s="34" t="s">
        <v>257</v>
      </c>
      <c r="I89" s="34" t="s">
        <v>257</v>
      </c>
      <c r="J89" s="35">
        <v>76.122</v>
      </c>
      <c r="K89" s="35">
        <f t="shared" si="16"/>
        <v>7.4337890625E-2</v>
      </c>
      <c r="L89" s="36" t="s">
        <v>257</v>
      </c>
    </row>
    <row r="90" spans="2:12">
      <c r="B90" s="33" t="s">
        <v>76</v>
      </c>
      <c r="C90" s="48"/>
      <c r="D90" s="48"/>
      <c r="E90" s="34" t="s">
        <v>91</v>
      </c>
      <c r="F90" s="34" t="s">
        <v>269</v>
      </c>
      <c r="G90" s="34" t="s">
        <v>257</v>
      </c>
      <c r="H90" s="34" t="s">
        <v>257</v>
      </c>
      <c r="I90" s="34" t="s">
        <v>257</v>
      </c>
      <c r="J90" s="35">
        <v>4.5439999999999996</v>
      </c>
      <c r="K90" s="35">
        <f t="shared" si="16"/>
        <v>4.4374999999999996E-3</v>
      </c>
      <c r="L90" s="36" t="s">
        <v>257</v>
      </c>
    </row>
    <row r="91" spans="2:12">
      <c r="B91" s="33" t="s">
        <v>76</v>
      </c>
      <c r="C91" s="48"/>
      <c r="D91" s="48"/>
      <c r="E91" s="34" t="s">
        <v>91</v>
      </c>
      <c r="F91" s="34" t="s">
        <v>270</v>
      </c>
      <c r="G91" s="34" t="s">
        <v>257</v>
      </c>
      <c r="H91" s="34" t="s">
        <v>257</v>
      </c>
      <c r="I91" s="34" t="s">
        <v>257</v>
      </c>
      <c r="J91" s="35">
        <v>4.4850000000000003</v>
      </c>
      <c r="K91" s="35">
        <f t="shared" si="16"/>
        <v>4.3798828125000003E-3</v>
      </c>
      <c r="L91" s="36" t="s">
        <v>257</v>
      </c>
    </row>
    <row r="92" spans="2:12">
      <c r="B92" s="33" t="s">
        <v>76</v>
      </c>
      <c r="C92" s="48"/>
      <c r="D92" s="48"/>
      <c r="E92" s="34" t="s">
        <v>91</v>
      </c>
      <c r="F92" s="34" t="s">
        <v>271</v>
      </c>
      <c r="G92" s="34" t="s">
        <v>257</v>
      </c>
      <c r="H92" s="34" t="s">
        <v>257</v>
      </c>
      <c r="I92" s="34" t="s">
        <v>257</v>
      </c>
      <c r="J92" s="35">
        <v>5.1710000000000003</v>
      </c>
      <c r="K92" s="35">
        <f t="shared" si="16"/>
        <v>5.0498046875000003E-3</v>
      </c>
      <c r="L92" s="36" t="s">
        <v>257</v>
      </c>
    </row>
    <row r="93" spans="2:12">
      <c r="B93" s="33" t="s">
        <v>76</v>
      </c>
      <c r="C93" s="48"/>
      <c r="D93" s="48"/>
      <c r="E93" s="34" t="s">
        <v>91</v>
      </c>
      <c r="F93" s="34" t="s">
        <v>272</v>
      </c>
      <c r="G93" s="34" t="s">
        <v>257</v>
      </c>
      <c r="H93" s="34" t="s">
        <v>257</v>
      </c>
      <c r="I93" s="34" t="s">
        <v>257</v>
      </c>
      <c r="J93" s="35">
        <v>16.603000000000002</v>
      </c>
      <c r="K93" s="35">
        <f t="shared" si="16"/>
        <v>1.6213867187500001E-2</v>
      </c>
      <c r="L93" s="36" t="s">
        <v>257</v>
      </c>
    </row>
    <row r="94" spans="2:12">
      <c r="B94" s="33" t="s">
        <v>76</v>
      </c>
      <c r="C94" s="48"/>
      <c r="D94" s="48"/>
      <c r="E94" s="34" t="s">
        <v>91</v>
      </c>
      <c r="F94" s="34" t="s">
        <v>273</v>
      </c>
      <c r="G94" s="34" t="s">
        <v>257</v>
      </c>
      <c r="H94" s="34" t="s">
        <v>257</v>
      </c>
      <c r="I94" s="34" t="s">
        <v>257</v>
      </c>
      <c r="J94" s="35">
        <v>12.589</v>
      </c>
      <c r="K94" s="35">
        <f t="shared" si="16"/>
        <v>1.22939453125E-2</v>
      </c>
      <c r="L94" s="36" t="s">
        <v>257</v>
      </c>
    </row>
    <row r="95" spans="2:12">
      <c r="B95" s="33" t="s">
        <v>43</v>
      </c>
      <c r="C95" s="48"/>
      <c r="D95" s="48"/>
      <c r="E95" s="34" t="s">
        <v>93</v>
      </c>
      <c r="F95" s="34" t="s">
        <v>281</v>
      </c>
      <c r="G95" s="34" t="s">
        <v>257</v>
      </c>
      <c r="H95" s="34" t="s">
        <v>257</v>
      </c>
      <c r="I95" s="34" t="s">
        <v>257</v>
      </c>
      <c r="J95" s="35">
        <v>52.942</v>
      </c>
      <c r="K95" s="35">
        <f t="shared" si="16"/>
        <v>5.1701171875E-2</v>
      </c>
      <c r="L95" s="36" t="s">
        <v>257</v>
      </c>
    </row>
    <row r="96" spans="2:12">
      <c r="B96" s="33" t="s">
        <v>43</v>
      </c>
      <c r="C96" s="48"/>
      <c r="D96" s="48"/>
      <c r="E96" s="34" t="s">
        <v>93</v>
      </c>
      <c r="F96" s="34" t="s">
        <v>282</v>
      </c>
      <c r="G96" s="34" t="s">
        <v>257</v>
      </c>
      <c r="H96" s="34" t="s">
        <v>257</v>
      </c>
      <c r="I96" s="34" t="s">
        <v>257</v>
      </c>
      <c r="J96" s="35">
        <v>4.4850000000000003</v>
      </c>
      <c r="K96" s="35">
        <f t="shared" si="16"/>
        <v>4.3798828125000003E-3</v>
      </c>
      <c r="L96" s="36" t="s">
        <v>257</v>
      </c>
    </row>
    <row r="97" spans="2:12">
      <c r="B97" s="33" t="s">
        <v>43</v>
      </c>
      <c r="C97" s="48"/>
      <c r="D97" s="48"/>
      <c r="E97" s="34" t="s">
        <v>93</v>
      </c>
      <c r="F97" s="34" t="s">
        <v>283</v>
      </c>
      <c r="G97" s="34" t="s">
        <v>257</v>
      </c>
      <c r="H97" s="34" t="s">
        <v>257</v>
      </c>
      <c r="I97" s="34" t="s">
        <v>257</v>
      </c>
      <c r="J97" s="35">
        <v>4.4850000000000003</v>
      </c>
      <c r="K97" s="35">
        <f t="shared" si="16"/>
        <v>4.3798828125000003E-3</v>
      </c>
      <c r="L97" s="36" t="s">
        <v>257</v>
      </c>
    </row>
    <row r="98" spans="2:12">
      <c r="B98" s="33" t="s">
        <v>43</v>
      </c>
      <c r="C98" s="48"/>
      <c r="D98" s="48"/>
      <c r="E98" s="34" t="s">
        <v>93</v>
      </c>
      <c r="F98" s="34" t="s">
        <v>284</v>
      </c>
      <c r="G98" s="34" t="s">
        <v>257</v>
      </c>
      <c r="H98" s="34" t="s">
        <v>257</v>
      </c>
      <c r="I98" s="34" t="s">
        <v>257</v>
      </c>
      <c r="J98" s="35">
        <v>5.4050000000000002</v>
      </c>
      <c r="K98" s="35">
        <f t="shared" si="16"/>
        <v>5.2783203125000002E-3</v>
      </c>
      <c r="L98" s="36" t="s">
        <v>257</v>
      </c>
    </row>
    <row r="99" spans="2:12">
      <c r="B99" s="33" t="s">
        <v>43</v>
      </c>
      <c r="C99" s="48"/>
      <c r="D99" s="48"/>
      <c r="E99" s="34" t="s">
        <v>93</v>
      </c>
      <c r="F99" s="34" t="s">
        <v>285</v>
      </c>
      <c r="G99" s="34" t="s">
        <v>257</v>
      </c>
      <c r="H99" s="34" t="s">
        <v>257</v>
      </c>
      <c r="I99" s="34" t="s">
        <v>257</v>
      </c>
      <c r="J99" s="35">
        <v>16.581</v>
      </c>
      <c r="K99" s="35">
        <f t="shared" si="16"/>
        <v>1.61923828125E-2</v>
      </c>
      <c r="L99" s="36" t="s">
        <v>257</v>
      </c>
    </row>
    <row r="100" spans="2:12">
      <c r="B100" s="33" t="s">
        <v>43</v>
      </c>
      <c r="C100" s="48"/>
      <c r="D100" s="48"/>
      <c r="E100" s="34" t="s">
        <v>93</v>
      </c>
      <c r="F100" s="34" t="s">
        <v>286</v>
      </c>
      <c r="G100" s="34" t="s">
        <v>257</v>
      </c>
      <c r="H100" s="34" t="s">
        <v>257</v>
      </c>
      <c r="I100" s="34" t="s">
        <v>257</v>
      </c>
      <c r="J100" s="35">
        <v>5.6879999999999997</v>
      </c>
      <c r="K100" s="35">
        <f t="shared" si="16"/>
        <v>5.5546874999999997E-3</v>
      </c>
      <c r="L100" s="36" t="s">
        <v>257</v>
      </c>
    </row>
    <row r="101" spans="2:12">
      <c r="B101" s="33" t="s">
        <v>288</v>
      </c>
      <c r="C101" s="48"/>
      <c r="D101" s="48"/>
      <c r="E101" s="34" t="s">
        <v>93</v>
      </c>
      <c r="F101" s="34" t="s">
        <v>277</v>
      </c>
      <c r="G101" s="34" t="s">
        <v>257</v>
      </c>
      <c r="H101" s="34" t="s">
        <v>257</v>
      </c>
      <c r="I101" s="34" t="s">
        <v>257</v>
      </c>
      <c r="J101" s="35">
        <v>12.542</v>
      </c>
      <c r="K101" s="35">
        <f t="shared" si="16"/>
        <v>1.2248046875E-2</v>
      </c>
      <c r="L101" s="36" t="s">
        <v>257</v>
      </c>
    </row>
    <row r="102" spans="2:12">
      <c r="B102" s="33" t="s">
        <v>288</v>
      </c>
      <c r="C102" s="48"/>
      <c r="D102" s="48"/>
      <c r="E102" s="34" t="s">
        <v>93</v>
      </c>
      <c r="F102" s="34" t="s">
        <v>278</v>
      </c>
      <c r="G102" s="34" t="s">
        <v>257</v>
      </c>
      <c r="H102" s="34" t="s">
        <v>257</v>
      </c>
      <c r="I102" s="34" t="s">
        <v>257</v>
      </c>
      <c r="J102" s="35">
        <v>30.417000000000002</v>
      </c>
      <c r="K102" s="35">
        <f t="shared" si="16"/>
        <v>2.9704101562500002E-2</v>
      </c>
      <c r="L102" s="36" t="s">
        <v>257</v>
      </c>
    </row>
    <row r="103" spans="2:12">
      <c r="B103" s="33" t="s">
        <v>288</v>
      </c>
      <c r="C103" s="48"/>
      <c r="D103" s="48"/>
      <c r="E103" s="34" t="s">
        <v>93</v>
      </c>
      <c r="F103" s="34" t="s">
        <v>279</v>
      </c>
      <c r="G103" s="34" t="s">
        <v>257</v>
      </c>
      <c r="H103" s="34" t="s">
        <v>257</v>
      </c>
      <c r="I103" s="34" t="s">
        <v>257</v>
      </c>
      <c r="J103" s="35">
        <v>11.875999999999999</v>
      </c>
      <c r="K103" s="35">
        <f t="shared" si="16"/>
        <v>1.1597656249999999E-2</v>
      </c>
      <c r="L103" s="36" t="s">
        <v>257</v>
      </c>
    </row>
    <row r="104" spans="2:12">
      <c r="B104" s="33" t="s">
        <v>81</v>
      </c>
      <c r="C104" s="48"/>
      <c r="D104" s="48"/>
      <c r="E104" s="34" t="s">
        <v>92</v>
      </c>
      <c r="F104" s="34" t="s">
        <v>289</v>
      </c>
      <c r="G104" s="34" t="s">
        <v>257</v>
      </c>
      <c r="H104" s="34" t="s">
        <v>257</v>
      </c>
      <c r="I104" s="34" t="s">
        <v>257</v>
      </c>
      <c r="J104" s="35">
        <v>100.694</v>
      </c>
      <c r="K104" s="35">
        <f t="shared" si="16"/>
        <v>9.8333984375000003E-2</v>
      </c>
      <c r="L104" s="36" t="s">
        <v>257</v>
      </c>
    </row>
    <row r="105" spans="2:12">
      <c r="B105" s="33" t="s">
        <v>81</v>
      </c>
      <c r="C105" s="48"/>
      <c r="D105" s="48"/>
      <c r="E105" s="34" t="s">
        <v>92</v>
      </c>
      <c r="F105" s="34" t="s">
        <v>290</v>
      </c>
      <c r="G105" s="34" t="s">
        <v>257</v>
      </c>
      <c r="H105" s="34" t="s">
        <v>257</v>
      </c>
      <c r="I105" s="34" t="s">
        <v>257</v>
      </c>
      <c r="J105" s="35">
        <v>6.4189999999999996</v>
      </c>
      <c r="K105" s="35">
        <f t="shared" si="16"/>
        <v>6.2685546874999996E-3</v>
      </c>
      <c r="L105" s="36" t="s">
        <v>257</v>
      </c>
    </row>
    <row r="106" spans="2:12">
      <c r="B106" s="33" t="s">
        <v>81</v>
      </c>
      <c r="C106" s="48"/>
      <c r="D106" s="48"/>
      <c r="E106" s="34" t="s">
        <v>92</v>
      </c>
      <c r="F106" s="34" t="s">
        <v>291</v>
      </c>
      <c r="G106" s="34" t="s">
        <v>257</v>
      </c>
      <c r="H106" s="34" t="s">
        <v>257</v>
      </c>
      <c r="I106" s="34" t="s">
        <v>257</v>
      </c>
      <c r="J106" s="35">
        <v>6.3540000000000001</v>
      </c>
      <c r="K106" s="35">
        <f t="shared" si="16"/>
        <v>6.2050781250000001E-3</v>
      </c>
      <c r="L106" s="36" t="s">
        <v>257</v>
      </c>
    </row>
    <row r="107" spans="2:12">
      <c r="B107" s="33" t="s">
        <v>81</v>
      </c>
      <c r="C107" s="48"/>
      <c r="D107" s="48"/>
      <c r="E107" s="34" t="s">
        <v>92</v>
      </c>
      <c r="F107" s="34" t="s">
        <v>292</v>
      </c>
      <c r="G107" s="34" t="s">
        <v>257</v>
      </c>
      <c r="H107" s="34" t="s">
        <v>257</v>
      </c>
      <c r="I107" s="34" t="s">
        <v>257</v>
      </c>
      <c r="J107" s="35">
        <v>7.0170000000000003</v>
      </c>
      <c r="K107" s="35">
        <f t="shared" si="16"/>
        <v>6.8525390625000003E-3</v>
      </c>
      <c r="L107" s="36" t="s">
        <v>257</v>
      </c>
    </row>
    <row r="108" spans="2:12">
      <c r="B108" s="33" t="s">
        <v>300</v>
      </c>
      <c r="C108" s="48"/>
      <c r="D108" s="48"/>
      <c r="E108" s="34" t="s">
        <v>92</v>
      </c>
      <c r="F108" s="34" t="s">
        <v>293</v>
      </c>
      <c r="G108" s="34" t="s">
        <v>257</v>
      </c>
      <c r="H108" s="34" t="s">
        <v>257</v>
      </c>
      <c r="I108" s="34" t="s">
        <v>257</v>
      </c>
      <c r="J108" s="35">
        <v>9.766</v>
      </c>
      <c r="K108" s="35">
        <f t="shared" ref="K108:K148" si="21">J108*0.0009765625</f>
        <v>9.537109375E-3</v>
      </c>
      <c r="L108" s="36" t="s">
        <v>257</v>
      </c>
    </row>
    <row r="109" spans="2:12">
      <c r="B109" s="33" t="s">
        <v>300</v>
      </c>
      <c r="C109" s="48"/>
      <c r="D109" s="48"/>
      <c r="E109" s="34" t="s">
        <v>92</v>
      </c>
      <c r="F109" s="34" t="s">
        <v>294</v>
      </c>
      <c r="G109" s="34" t="s">
        <v>257</v>
      </c>
      <c r="H109" s="34" t="s">
        <v>257</v>
      </c>
      <c r="I109" s="34" t="s">
        <v>257</v>
      </c>
      <c r="J109" s="35">
        <v>7.5</v>
      </c>
      <c r="K109" s="35">
        <f t="shared" si="21"/>
        <v>7.32421875E-3</v>
      </c>
      <c r="L109" s="36" t="s">
        <v>257</v>
      </c>
    </row>
    <row r="110" spans="2:12">
      <c r="B110" s="33" t="s">
        <v>295</v>
      </c>
      <c r="C110" s="48"/>
      <c r="D110" s="48"/>
      <c r="E110" s="34" t="s">
        <v>92</v>
      </c>
      <c r="F110" s="34" t="s">
        <v>296</v>
      </c>
      <c r="G110" s="34" t="s">
        <v>257</v>
      </c>
      <c r="H110" s="34" t="s">
        <v>257</v>
      </c>
      <c r="I110" s="34" t="s">
        <v>257</v>
      </c>
      <c r="J110" s="35">
        <v>5.4349999999999996</v>
      </c>
      <c r="K110" s="35">
        <f t="shared" si="21"/>
        <v>5.3076171874999996E-3</v>
      </c>
      <c r="L110" s="36" t="s">
        <v>257</v>
      </c>
    </row>
    <row r="111" spans="2:12">
      <c r="B111" s="33" t="s">
        <v>295</v>
      </c>
      <c r="C111" s="48"/>
      <c r="D111" s="48"/>
      <c r="E111" s="34" t="s">
        <v>92</v>
      </c>
      <c r="F111" s="34" t="s">
        <v>297</v>
      </c>
      <c r="G111" s="34" t="s">
        <v>257</v>
      </c>
      <c r="H111" s="34" t="s">
        <v>257</v>
      </c>
      <c r="I111" s="34" t="s">
        <v>257</v>
      </c>
      <c r="J111" s="35">
        <v>45.356999999999999</v>
      </c>
      <c r="K111" s="35">
        <f t="shared" si="21"/>
        <v>4.4293945312499999E-2</v>
      </c>
      <c r="L111" s="36" t="s">
        <v>257</v>
      </c>
    </row>
    <row r="112" spans="2:12">
      <c r="B112" s="33" t="s">
        <v>295</v>
      </c>
      <c r="C112" s="48"/>
      <c r="D112" s="48"/>
      <c r="E112" s="34" t="s">
        <v>92</v>
      </c>
      <c r="F112" s="34" t="s">
        <v>298</v>
      </c>
      <c r="G112" s="34" t="s">
        <v>257</v>
      </c>
      <c r="H112" s="34" t="s">
        <v>257</v>
      </c>
      <c r="I112" s="34" t="s">
        <v>257</v>
      </c>
      <c r="J112" s="35">
        <v>5.6079999999999997</v>
      </c>
      <c r="K112" s="35">
        <f t="shared" si="21"/>
        <v>5.4765624999999997E-3</v>
      </c>
      <c r="L112" s="36" t="s">
        <v>257</v>
      </c>
    </row>
    <row r="113" spans="2:12">
      <c r="B113" s="33" t="s">
        <v>295</v>
      </c>
      <c r="C113" s="48"/>
      <c r="D113" s="48"/>
      <c r="E113" s="34" t="s">
        <v>92</v>
      </c>
      <c r="F113" s="34" t="s">
        <v>299</v>
      </c>
      <c r="G113" s="34" t="s">
        <v>257</v>
      </c>
      <c r="H113" s="34" t="s">
        <v>257</v>
      </c>
      <c r="I113" s="34" t="s">
        <v>257</v>
      </c>
      <c r="J113" s="35">
        <v>7.0970000000000004</v>
      </c>
      <c r="K113" s="35">
        <f t="shared" si="21"/>
        <v>6.9306640625000004E-3</v>
      </c>
      <c r="L113" s="36" t="s">
        <v>257</v>
      </c>
    </row>
    <row r="114" spans="2:12">
      <c r="B114" s="33" t="s">
        <v>301</v>
      </c>
      <c r="C114" s="48"/>
      <c r="D114" s="48"/>
      <c r="E114" s="34" t="s">
        <v>90</v>
      </c>
      <c r="F114" s="34" t="s">
        <v>302</v>
      </c>
      <c r="G114" s="34" t="s">
        <v>257</v>
      </c>
      <c r="H114" s="34" t="s">
        <v>257</v>
      </c>
      <c r="I114" s="34" t="s">
        <v>257</v>
      </c>
      <c r="J114" s="35">
        <v>8.3379999999999992</v>
      </c>
      <c r="K114" s="35">
        <f t="shared" si="21"/>
        <v>8.1425781249999992E-3</v>
      </c>
      <c r="L114" s="36" t="s">
        <v>257</v>
      </c>
    </row>
    <row r="115" spans="2:12">
      <c r="B115" s="33" t="s">
        <v>301</v>
      </c>
      <c r="C115" s="48"/>
      <c r="D115" s="48"/>
      <c r="E115" s="34" t="s">
        <v>90</v>
      </c>
      <c r="F115" s="34" t="s">
        <v>303</v>
      </c>
      <c r="G115" s="34" t="s">
        <v>257</v>
      </c>
      <c r="H115" s="34" t="s">
        <v>257</v>
      </c>
      <c r="I115" s="34" t="s">
        <v>257</v>
      </c>
      <c r="J115" s="35">
        <v>5.9550000000000001</v>
      </c>
      <c r="K115" s="35">
        <f t="shared" si="21"/>
        <v>5.8154296875000001E-3</v>
      </c>
      <c r="L115" s="36" t="s">
        <v>257</v>
      </c>
    </row>
    <row r="116" spans="2:12">
      <c r="B116" s="33" t="s">
        <v>301</v>
      </c>
      <c r="C116" s="48"/>
      <c r="D116" s="48"/>
      <c r="E116" s="34" t="s">
        <v>90</v>
      </c>
      <c r="F116" s="34" t="s">
        <v>304</v>
      </c>
      <c r="G116" s="34" t="s">
        <v>257</v>
      </c>
      <c r="H116" s="34" t="s">
        <v>257</v>
      </c>
      <c r="I116" s="34" t="s">
        <v>257</v>
      </c>
      <c r="J116" s="35">
        <v>6.9039999999999999</v>
      </c>
      <c r="K116" s="35">
        <f t="shared" si="21"/>
        <v>6.7421874999999999E-3</v>
      </c>
      <c r="L116" s="36" t="s">
        <v>257</v>
      </c>
    </row>
    <row r="117" spans="2:12">
      <c r="B117" s="33" t="s">
        <v>301</v>
      </c>
      <c r="C117" s="48"/>
      <c r="D117" s="48"/>
      <c r="E117" s="34" t="s">
        <v>90</v>
      </c>
      <c r="F117" s="34" t="s">
        <v>305</v>
      </c>
      <c r="G117" s="34" t="s">
        <v>257</v>
      </c>
      <c r="H117" s="34" t="s">
        <v>257</v>
      </c>
      <c r="I117" s="34" t="s">
        <v>257</v>
      </c>
      <c r="J117" s="35">
        <v>415.14499999999998</v>
      </c>
      <c r="K117" s="35">
        <f t="shared" si="21"/>
        <v>0.40541503906249998</v>
      </c>
      <c r="L117" s="36" t="s">
        <v>257</v>
      </c>
    </row>
    <row r="118" spans="2:12">
      <c r="B118" s="33" t="s">
        <v>74</v>
      </c>
      <c r="C118" s="48"/>
      <c r="D118" s="48"/>
      <c r="E118" s="34" t="s">
        <v>90</v>
      </c>
      <c r="F118" s="34" t="s">
        <v>306</v>
      </c>
      <c r="G118" s="34" t="s">
        <v>257</v>
      </c>
      <c r="H118" s="34" t="s">
        <v>257</v>
      </c>
      <c r="I118" s="34" t="s">
        <v>257</v>
      </c>
      <c r="J118" s="35">
        <v>18.984999999999999</v>
      </c>
      <c r="K118" s="35">
        <f t="shared" si="21"/>
        <v>1.8540039062499999E-2</v>
      </c>
      <c r="L118" s="36" t="s">
        <v>257</v>
      </c>
    </row>
    <row r="119" spans="2:12">
      <c r="B119" s="33" t="s">
        <v>74</v>
      </c>
      <c r="C119" s="48"/>
      <c r="D119" s="48"/>
      <c r="E119" s="34" t="s">
        <v>90</v>
      </c>
      <c r="F119" s="34" t="s">
        <v>307</v>
      </c>
      <c r="G119" s="34" t="s">
        <v>257</v>
      </c>
      <c r="H119" s="34" t="s">
        <v>257</v>
      </c>
      <c r="I119" s="34" t="s">
        <v>257</v>
      </c>
      <c r="J119" s="35">
        <v>7.7220000000000004</v>
      </c>
      <c r="K119" s="35">
        <f t="shared" si="21"/>
        <v>7.5410156250000004E-3</v>
      </c>
      <c r="L119" s="36" t="s">
        <v>257</v>
      </c>
    </row>
    <row r="120" spans="2:12">
      <c r="B120" s="33" t="s">
        <v>309</v>
      </c>
      <c r="C120" s="48"/>
      <c r="D120" s="48"/>
      <c r="E120" s="34" t="s">
        <v>90</v>
      </c>
      <c r="F120" s="34" t="s">
        <v>310</v>
      </c>
      <c r="G120" s="34" t="s">
        <v>257</v>
      </c>
      <c r="H120" s="34" t="s">
        <v>257</v>
      </c>
      <c r="I120" s="34" t="s">
        <v>257</v>
      </c>
      <c r="J120" s="35">
        <v>5.6639999999999997</v>
      </c>
      <c r="K120" s="35">
        <f t="shared" si="21"/>
        <v>5.5312499999999997E-3</v>
      </c>
      <c r="L120" s="36" t="s">
        <v>257</v>
      </c>
    </row>
    <row r="121" spans="2:12">
      <c r="B121" s="33" t="s">
        <v>309</v>
      </c>
      <c r="C121" s="48"/>
      <c r="D121" s="48"/>
      <c r="E121" s="34" t="s">
        <v>90</v>
      </c>
      <c r="F121" s="34" t="s">
        <v>311</v>
      </c>
      <c r="G121" s="34" t="s">
        <v>257</v>
      </c>
      <c r="H121" s="34" t="s">
        <v>257</v>
      </c>
      <c r="I121" s="34" t="s">
        <v>257</v>
      </c>
      <c r="J121" s="35">
        <v>79.114999999999995</v>
      </c>
      <c r="K121" s="35">
        <f t="shared" si="21"/>
        <v>7.7260742187499995E-2</v>
      </c>
      <c r="L121" s="36" t="s">
        <v>257</v>
      </c>
    </row>
    <row r="122" spans="2:12">
      <c r="B122" s="33" t="s">
        <v>309</v>
      </c>
      <c r="C122" s="48"/>
      <c r="D122" s="48"/>
      <c r="E122" s="34" t="s">
        <v>90</v>
      </c>
      <c r="F122" s="34" t="s">
        <v>312</v>
      </c>
      <c r="G122" s="34" t="s">
        <v>257</v>
      </c>
      <c r="H122" s="34" t="s">
        <v>257</v>
      </c>
      <c r="I122" s="34" t="s">
        <v>257</v>
      </c>
      <c r="J122" s="35">
        <v>6.4240000000000004</v>
      </c>
      <c r="K122" s="35">
        <f t="shared" si="21"/>
        <v>6.2734375000000004E-3</v>
      </c>
      <c r="L122" s="36" t="s">
        <v>257</v>
      </c>
    </row>
    <row r="123" spans="2:12">
      <c r="B123" s="33" t="s">
        <v>75</v>
      </c>
      <c r="C123" s="48"/>
      <c r="D123" s="48"/>
      <c r="E123" s="34" t="s">
        <v>90</v>
      </c>
      <c r="F123" s="34" t="s">
        <v>308</v>
      </c>
      <c r="G123" s="34" t="s">
        <v>257</v>
      </c>
      <c r="H123" s="34" t="s">
        <v>257</v>
      </c>
      <c r="I123" s="34" t="s">
        <v>257</v>
      </c>
      <c r="J123" s="42">
        <v>9.57</v>
      </c>
      <c r="K123" s="35">
        <f t="shared" si="21"/>
        <v>9.3457031250000003E-3</v>
      </c>
      <c r="L123" s="36" t="s">
        <v>257</v>
      </c>
    </row>
    <row r="124" spans="2:12">
      <c r="B124" s="33" t="s">
        <v>77</v>
      </c>
      <c r="C124" s="48"/>
      <c r="D124" s="48"/>
      <c r="E124" s="34" t="s">
        <v>91</v>
      </c>
      <c r="F124" s="34" t="s">
        <v>274</v>
      </c>
      <c r="G124" s="34" t="s">
        <v>257</v>
      </c>
      <c r="H124" s="34" t="s">
        <v>257</v>
      </c>
      <c r="I124" s="34" t="s">
        <v>257</v>
      </c>
      <c r="J124" s="35">
        <v>11.78</v>
      </c>
      <c r="K124" s="35">
        <f t="shared" si="21"/>
        <v>1.1503906249999999E-2</v>
      </c>
      <c r="L124" s="36" t="s">
        <v>257</v>
      </c>
    </row>
    <row r="125" spans="2:12">
      <c r="B125" s="33" t="s">
        <v>77</v>
      </c>
      <c r="C125" s="48"/>
      <c r="D125" s="48"/>
      <c r="E125" s="34" t="s">
        <v>91</v>
      </c>
      <c r="F125" s="34" t="s">
        <v>275</v>
      </c>
      <c r="G125" s="34" t="s">
        <v>257</v>
      </c>
      <c r="H125" s="34" t="s">
        <v>257</v>
      </c>
      <c r="I125" s="34" t="s">
        <v>257</v>
      </c>
      <c r="J125" s="35">
        <v>33.984999999999999</v>
      </c>
      <c r="K125" s="35">
        <f t="shared" si="21"/>
        <v>3.3188476562499999E-2</v>
      </c>
      <c r="L125" s="36" t="s">
        <v>257</v>
      </c>
    </row>
    <row r="126" spans="2:12">
      <c r="B126" s="33" t="s">
        <v>77</v>
      </c>
      <c r="C126" s="48"/>
      <c r="D126" s="48"/>
      <c r="E126" s="34" t="s">
        <v>91</v>
      </c>
      <c r="F126" s="34" t="s">
        <v>276</v>
      </c>
      <c r="G126" s="34" t="s">
        <v>257</v>
      </c>
      <c r="H126" s="34" t="s">
        <v>257</v>
      </c>
      <c r="I126" s="34" t="s">
        <v>257</v>
      </c>
      <c r="J126" s="35">
        <v>11.827</v>
      </c>
      <c r="K126" s="35">
        <f t="shared" si="21"/>
        <v>1.15498046875E-2</v>
      </c>
      <c r="L126" s="36" t="s">
        <v>257</v>
      </c>
    </row>
    <row r="127" spans="2:12">
      <c r="B127" s="33" t="s">
        <v>280</v>
      </c>
      <c r="C127" s="48"/>
      <c r="D127" s="48"/>
      <c r="E127" s="34" t="s">
        <v>93</v>
      </c>
      <c r="F127" s="34" t="s">
        <v>281</v>
      </c>
      <c r="G127" s="34" t="s">
        <v>257</v>
      </c>
      <c r="H127" s="34" t="s">
        <v>257</v>
      </c>
      <c r="I127" s="34" t="s">
        <v>257</v>
      </c>
      <c r="J127" s="35">
        <v>52.942</v>
      </c>
      <c r="K127" s="35">
        <f t="shared" si="21"/>
        <v>5.1701171875E-2</v>
      </c>
      <c r="L127" s="36" t="s">
        <v>257</v>
      </c>
    </row>
    <row r="128" spans="2:12">
      <c r="B128" s="33" t="s">
        <v>280</v>
      </c>
      <c r="C128" s="48"/>
      <c r="D128" s="48"/>
      <c r="E128" s="34" t="s">
        <v>93</v>
      </c>
      <c r="F128" s="34" t="s">
        <v>282</v>
      </c>
      <c r="G128" s="34" t="s">
        <v>257</v>
      </c>
      <c r="H128" s="34" t="s">
        <v>257</v>
      </c>
      <c r="I128" s="34" t="s">
        <v>257</v>
      </c>
      <c r="J128" s="35">
        <v>4.4850000000000003</v>
      </c>
      <c r="K128" s="35">
        <f t="shared" si="21"/>
        <v>4.3798828125000003E-3</v>
      </c>
      <c r="L128" s="36" t="s">
        <v>257</v>
      </c>
    </row>
    <row r="129" spans="2:12">
      <c r="B129" s="33" t="s">
        <v>280</v>
      </c>
      <c r="C129" s="48"/>
      <c r="D129" s="48"/>
      <c r="E129" s="34" t="s">
        <v>93</v>
      </c>
      <c r="F129" s="34" t="s">
        <v>283</v>
      </c>
      <c r="G129" s="34" t="s">
        <v>257</v>
      </c>
      <c r="H129" s="34" t="s">
        <v>257</v>
      </c>
      <c r="I129" s="34" t="s">
        <v>257</v>
      </c>
      <c r="J129" s="35">
        <v>4.4850000000000003</v>
      </c>
      <c r="K129" s="35">
        <f>J129*0.0009765625</f>
        <v>4.3798828125000003E-3</v>
      </c>
      <c r="L129" s="36" t="s">
        <v>257</v>
      </c>
    </row>
    <row r="130" spans="2:12">
      <c r="B130" s="33" t="s">
        <v>280</v>
      </c>
      <c r="C130" s="48"/>
      <c r="D130" s="48"/>
      <c r="E130" s="34" t="s">
        <v>93</v>
      </c>
      <c r="F130" s="34" t="s">
        <v>284</v>
      </c>
      <c r="G130" s="34" t="s">
        <v>257</v>
      </c>
      <c r="H130" s="34" t="s">
        <v>257</v>
      </c>
      <c r="I130" s="34" t="s">
        <v>257</v>
      </c>
      <c r="J130" s="35">
        <v>5.4050000000000002</v>
      </c>
      <c r="K130" s="35">
        <f t="shared" si="21"/>
        <v>5.2783203125000002E-3</v>
      </c>
      <c r="L130" s="36" t="s">
        <v>257</v>
      </c>
    </row>
    <row r="131" spans="2:12">
      <c r="B131" s="33" t="s">
        <v>280</v>
      </c>
      <c r="C131" s="48"/>
      <c r="D131" s="48"/>
      <c r="E131" s="34" t="s">
        <v>93</v>
      </c>
      <c r="F131" s="34" t="s">
        <v>285</v>
      </c>
      <c r="G131" s="34" t="s">
        <v>257</v>
      </c>
      <c r="H131" s="34" t="s">
        <v>257</v>
      </c>
      <c r="I131" s="34" t="s">
        <v>257</v>
      </c>
      <c r="J131" s="35">
        <v>16.581</v>
      </c>
      <c r="K131" s="35">
        <f t="shared" si="21"/>
        <v>1.61923828125E-2</v>
      </c>
      <c r="L131" s="36" t="s">
        <v>257</v>
      </c>
    </row>
    <row r="132" spans="2:12">
      <c r="B132" s="33" t="s">
        <v>280</v>
      </c>
      <c r="C132" s="48"/>
      <c r="D132" s="48"/>
      <c r="E132" s="34" t="s">
        <v>93</v>
      </c>
      <c r="F132" s="34" t="s">
        <v>286</v>
      </c>
      <c r="G132" s="34" t="s">
        <v>257</v>
      </c>
      <c r="H132" s="34" t="s">
        <v>257</v>
      </c>
      <c r="I132" s="34" t="s">
        <v>257</v>
      </c>
      <c r="J132" s="35">
        <v>5.6879999999999997</v>
      </c>
      <c r="K132" s="35">
        <f t="shared" si="21"/>
        <v>5.5546874999999997E-3</v>
      </c>
      <c r="L132" s="36" t="s">
        <v>257</v>
      </c>
    </row>
    <row r="133" spans="2:12">
      <c r="B133" s="33" t="s">
        <v>44</v>
      </c>
      <c r="C133" s="48"/>
      <c r="D133" s="48"/>
      <c r="E133" s="34" t="s">
        <v>93</v>
      </c>
      <c r="F133" s="34" t="s">
        <v>277</v>
      </c>
      <c r="G133" s="34" t="s">
        <v>257</v>
      </c>
      <c r="H133" s="34" t="s">
        <v>257</v>
      </c>
      <c r="I133" s="34" t="s">
        <v>257</v>
      </c>
      <c r="J133" s="35">
        <v>12.542</v>
      </c>
      <c r="K133" s="35">
        <f t="shared" si="21"/>
        <v>1.2248046875E-2</v>
      </c>
      <c r="L133" s="36" t="s">
        <v>257</v>
      </c>
    </row>
    <row r="134" spans="2:12">
      <c r="B134" s="33" t="s">
        <v>44</v>
      </c>
      <c r="C134" s="48"/>
      <c r="D134" s="48"/>
      <c r="E134" s="34" t="s">
        <v>93</v>
      </c>
      <c r="F134" s="34" t="s">
        <v>278</v>
      </c>
      <c r="G134" s="34" t="s">
        <v>257</v>
      </c>
      <c r="H134" s="34" t="s">
        <v>257</v>
      </c>
      <c r="I134" s="34" t="s">
        <v>257</v>
      </c>
      <c r="J134" s="35">
        <v>30.417000000000002</v>
      </c>
      <c r="K134" s="35">
        <f t="shared" si="21"/>
        <v>2.9704101562500002E-2</v>
      </c>
      <c r="L134" s="36" t="s">
        <v>257</v>
      </c>
    </row>
    <row r="135" spans="2:12">
      <c r="B135" s="33" t="s">
        <v>44</v>
      </c>
      <c r="C135" s="48"/>
      <c r="D135" s="48"/>
      <c r="E135" s="34" t="s">
        <v>93</v>
      </c>
      <c r="F135" s="34" t="s">
        <v>279</v>
      </c>
      <c r="G135" s="34" t="s">
        <v>257</v>
      </c>
      <c r="H135" s="34" t="s">
        <v>257</v>
      </c>
      <c r="I135" s="34" t="s">
        <v>257</v>
      </c>
      <c r="J135" s="35">
        <v>11.875999999999999</v>
      </c>
      <c r="K135" s="35">
        <f t="shared" si="21"/>
        <v>1.1597656249999999E-2</v>
      </c>
      <c r="L135" s="36" t="s">
        <v>257</v>
      </c>
    </row>
    <row r="136" spans="2:12">
      <c r="B136" s="6" t="s">
        <v>65</v>
      </c>
      <c r="C136" s="45"/>
      <c r="D136" s="45"/>
      <c r="E136" s="4" t="s">
        <v>89</v>
      </c>
      <c r="F136" s="4" t="s">
        <v>167</v>
      </c>
      <c r="G136" s="4">
        <v>20840448</v>
      </c>
      <c r="H136" s="4">
        <v>15429908</v>
      </c>
      <c r="I136" s="5">
        <f t="shared" ref="I136:I148" si="22">G136-H136</f>
        <v>5410540</v>
      </c>
      <c r="J136" s="5">
        <f t="shared" ref="J136:J148" si="23">I136*0.00000095367432</f>
        <v>5.1598930553328008</v>
      </c>
      <c r="K136" s="5">
        <f t="shared" si="21"/>
        <v>5.0389580618484383E-3</v>
      </c>
      <c r="L136" s="12">
        <f t="shared" si="10"/>
        <v>0.25961725966735455</v>
      </c>
    </row>
    <row r="137" spans="2:12">
      <c r="B137" s="6" t="s">
        <v>21</v>
      </c>
      <c r="C137" s="45"/>
      <c r="D137" s="45"/>
      <c r="E137" s="4" t="s">
        <v>91</v>
      </c>
      <c r="F137" s="4" t="s">
        <v>168</v>
      </c>
      <c r="G137" s="4">
        <v>20840448</v>
      </c>
      <c r="H137" s="4">
        <v>10363064</v>
      </c>
      <c r="I137" s="5">
        <f t="shared" si="22"/>
        <v>10477384</v>
      </c>
      <c r="J137" s="5">
        <f t="shared" si="23"/>
        <v>9.9920120615788814</v>
      </c>
      <c r="K137" s="5">
        <f t="shared" si="21"/>
        <v>9.7578242788856264E-3</v>
      </c>
      <c r="L137" s="12">
        <f t="shared" si="10"/>
        <v>0.50274274334217772</v>
      </c>
    </row>
    <row r="138" spans="2:12">
      <c r="B138" s="6" t="s">
        <v>31</v>
      </c>
      <c r="C138" s="45"/>
      <c r="D138" s="45"/>
      <c r="E138" s="4" t="s">
        <v>92</v>
      </c>
      <c r="F138" s="4" t="s">
        <v>169</v>
      </c>
      <c r="G138" s="4">
        <v>52297728</v>
      </c>
      <c r="H138" s="4">
        <v>30020444</v>
      </c>
      <c r="I138" s="5">
        <f t="shared" si="22"/>
        <v>22277284</v>
      </c>
      <c r="J138" s="5">
        <f t="shared" si="23"/>
        <v>21.245273670146883</v>
      </c>
      <c r="K138" s="5">
        <f t="shared" si="21"/>
        <v>2.0747337568502815E-2</v>
      </c>
      <c r="L138" s="12">
        <f t="shared" si="10"/>
        <v>0.42597039779624846</v>
      </c>
    </row>
    <row r="139" spans="2:12">
      <c r="B139" s="6" t="s">
        <v>45</v>
      </c>
      <c r="C139" s="45"/>
      <c r="D139" s="45"/>
      <c r="E139" s="4" t="s">
        <v>93</v>
      </c>
      <c r="F139" s="4" t="s">
        <v>170</v>
      </c>
      <c r="G139" s="4">
        <v>20840448</v>
      </c>
      <c r="H139" s="4">
        <v>15221880</v>
      </c>
      <c r="I139" s="5">
        <f t="shared" si="22"/>
        <v>5618568</v>
      </c>
      <c r="J139" s="5">
        <f t="shared" si="23"/>
        <v>5.3582840167737604</v>
      </c>
      <c r="K139" s="5">
        <f t="shared" si="21"/>
        <v>5.2326992351306254E-3</v>
      </c>
      <c r="L139" s="12">
        <f t="shared" si="10"/>
        <v>0.26959919479658018</v>
      </c>
    </row>
    <row r="140" spans="2:12">
      <c r="B140" s="6" t="s">
        <v>66</v>
      </c>
      <c r="C140" s="45"/>
      <c r="D140" s="45"/>
      <c r="E140" s="4" t="s">
        <v>89</v>
      </c>
      <c r="F140" s="4" t="s">
        <v>171</v>
      </c>
      <c r="G140" s="4">
        <v>208404480</v>
      </c>
      <c r="H140" s="4">
        <v>52132776</v>
      </c>
      <c r="I140" s="5">
        <f t="shared" si="22"/>
        <v>156271704</v>
      </c>
      <c r="J140" s="5">
        <f t="shared" si="23"/>
        <v>149.03231104744128</v>
      </c>
      <c r="K140" s="5">
        <f t="shared" si="21"/>
        <v>0.14553936625726688</v>
      </c>
      <c r="L140" s="12">
        <f t="shared" si="10"/>
        <v>0.74984810307340799</v>
      </c>
    </row>
    <row r="141" spans="2:12">
      <c r="B141" s="6" t="s">
        <v>66</v>
      </c>
      <c r="C141" s="45"/>
      <c r="D141" s="45"/>
      <c r="E141" s="4" t="s">
        <v>89</v>
      </c>
      <c r="F141" s="4" t="s">
        <v>100</v>
      </c>
      <c r="G141" s="4">
        <v>209584128</v>
      </c>
      <c r="H141" s="4">
        <v>99236924</v>
      </c>
      <c r="I141" s="5">
        <f t="shared" si="22"/>
        <v>110347204</v>
      </c>
      <c r="J141" s="5">
        <f t="shared" si="23"/>
        <v>105.2352947386013</v>
      </c>
      <c r="K141" s="5">
        <f t="shared" si="21"/>
        <v>0.10276884251816533</v>
      </c>
      <c r="L141" s="12">
        <f t="shared" si="10"/>
        <v>0.52650553767124963</v>
      </c>
    </row>
    <row r="142" spans="2:12">
      <c r="B142" s="6" t="s">
        <v>66</v>
      </c>
      <c r="C142" s="45"/>
      <c r="D142" s="45"/>
      <c r="E142" s="4" t="s">
        <v>89</v>
      </c>
      <c r="F142" s="4" t="s">
        <v>172</v>
      </c>
      <c r="G142" s="4">
        <v>5161353216</v>
      </c>
      <c r="H142" s="4">
        <v>431902136</v>
      </c>
      <c r="I142" s="5">
        <f t="shared" si="22"/>
        <v>4729451080</v>
      </c>
      <c r="J142" s="5">
        <f t="shared" si="23"/>
        <v>4510.3560426922659</v>
      </c>
      <c r="K142" s="5">
        <f t="shared" si="21"/>
        <v>4.4046445729416659</v>
      </c>
      <c r="L142" s="12">
        <f t="shared" si="10"/>
        <v>0.91631998084124144</v>
      </c>
    </row>
    <row r="143" spans="2:12">
      <c r="B143" s="6" t="s">
        <v>67</v>
      </c>
      <c r="C143" s="45"/>
      <c r="D143" s="45"/>
      <c r="E143" s="4" t="s">
        <v>89</v>
      </c>
      <c r="F143" s="4" t="s">
        <v>173</v>
      </c>
      <c r="G143" s="4">
        <v>52297728</v>
      </c>
      <c r="H143" s="4">
        <v>48109640</v>
      </c>
      <c r="I143" s="5">
        <f t="shared" si="22"/>
        <v>4188088</v>
      </c>
      <c r="J143" s="5">
        <f t="shared" si="23"/>
        <v>3.9940719755001606</v>
      </c>
      <c r="K143" s="5">
        <f t="shared" si="21"/>
        <v>3.9004609135743756E-3</v>
      </c>
      <c r="L143" s="12">
        <f t="shared" si="10"/>
        <v>8.0081643317277573E-2</v>
      </c>
    </row>
    <row r="144" spans="2:12">
      <c r="B144" s="6" t="s">
        <v>67</v>
      </c>
      <c r="C144" s="45"/>
      <c r="D144" s="45"/>
      <c r="E144" s="4" t="s">
        <v>89</v>
      </c>
      <c r="F144" s="4" t="s">
        <v>174</v>
      </c>
      <c r="G144" s="4">
        <v>52297728</v>
      </c>
      <c r="H144" s="4">
        <v>14203744</v>
      </c>
      <c r="I144" s="5">
        <f t="shared" si="22"/>
        <v>38093984</v>
      </c>
      <c r="J144" s="5">
        <f t="shared" si="23"/>
        <v>36.329254287290887</v>
      </c>
      <c r="K144" s="5">
        <f t="shared" si="21"/>
        <v>3.5477787389932507E-2</v>
      </c>
      <c r="L144" s="12">
        <f t="shared" si="10"/>
        <v>0.72840609825344615</v>
      </c>
    </row>
    <row r="145" spans="2:12">
      <c r="B145" s="6" t="s">
        <v>67</v>
      </c>
      <c r="C145" s="45"/>
      <c r="D145" s="45"/>
      <c r="E145" s="4" t="s">
        <v>89</v>
      </c>
      <c r="F145" s="4" t="s">
        <v>175</v>
      </c>
      <c r="G145" s="4">
        <v>20873216</v>
      </c>
      <c r="H145" s="4">
        <v>13638256</v>
      </c>
      <c r="I145" s="5">
        <f t="shared" si="22"/>
        <v>7234960</v>
      </c>
      <c r="J145" s="5">
        <f t="shared" si="23"/>
        <v>6.8997955582272006</v>
      </c>
      <c r="K145" s="5">
        <f t="shared" si="21"/>
        <v>6.7380815998312506E-3</v>
      </c>
      <c r="L145" s="12">
        <f t="shared" si="10"/>
        <v>0.34661453223116168</v>
      </c>
    </row>
    <row r="146" spans="2:12">
      <c r="B146" s="6" t="s">
        <v>67</v>
      </c>
      <c r="C146" s="45"/>
      <c r="D146" s="45"/>
      <c r="E146" s="4" t="s">
        <v>89</v>
      </c>
      <c r="F146" s="4" t="s">
        <v>176</v>
      </c>
      <c r="G146" s="4">
        <v>52297728</v>
      </c>
      <c r="H146" s="4">
        <v>46944248</v>
      </c>
      <c r="I146" s="5">
        <f t="shared" si="22"/>
        <v>5353480</v>
      </c>
      <c r="J146" s="5">
        <f t="shared" si="23"/>
        <v>5.1054763986336003</v>
      </c>
      <c r="K146" s="5">
        <f t="shared" si="21"/>
        <v>4.9858167955406252E-3</v>
      </c>
      <c r="L146" s="12">
        <f t="shared" si="10"/>
        <v>0.1023654411908678</v>
      </c>
    </row>
    <row r="147" spans="2:12">
      <c r="B147" s="6" t="s">
        <v>67</v>
      </c>
      <c r="C147" s="45"/>
      <c r="D147" s="45"/>
      <c r="E147" s="4" t="s">
        <v>89</v>
      </c>
      <c r="F147" s="4" t="s">
        <v>177</v>
      </c>
      <c r="G147" s="4">
        <v>52297728</v>
      </c>
      <c r="H147" s="4">
        <v>45926944</v>
      </c>
      <c r="I147" s="5">
        <f t="shared" si="22"/>
        <v>6370784</v>
      </c>
      <c r="J147" s="5">
        <f t="shared" si="23"/>
        <v>6.0756530990668809</v>
      </c>
      <c r="K147" s="5">
        <f t="shared" si="21"/>
        <v>5.9332549795575009E-3</v>
      </c>
      <c r="L147" s="12">
        <f t="shared" si="10"/>
        <v>0.1218176055372807</v>
      </c>
    </row>
    <row r="148" spans="2:12">
      <c r="B148" s="6" t="s">
        <v>67</v>
      </c>
      <c r="C148" s="45"/>
      <c r="D148" s="45"/>
      <c r="E148" s="4" t="s">
        <v>89</v>
      </c>
      <c r="F148" s="4" t="s">
        <v>178</v>
      </c>
      <c r="G148" s="4">
        <v>20905984</v>
      </c>
      <c r="H148" s="4">
        <v>12630784</v>
      </c>
      <c r="I148" s="5">
        <f t="shared" si="22"/>
        <v>8275200</v>
      </c>
      <c r="J148" s="5">
        <f t="shared" si="23"/>
        <v>7.8918457328640006</v>
      </c>
      <c r="K148" s="5">
        <f t="shared" si="21"/>
        <v>7.7068805985000006E-3</v>
      </c>
      <c r="L148" s="12">
        <f t="shared" si="10"/>
        <v>0.39582925156739812</v>
      </c>
    </row>
    <row r="149" spans="2:12">
      <c r="B149" s="6" t="s">
        <v>67</v>
      </c>
      <c r="C149" s="45"/>
      <c r="D149" s="45"/>
      <c r="E149" s="4" t="s">
        <v>89</v>
      </c>
      <c r="F149" s="4" t="s">
        <v>179</v>
      </c>
      <c r="G149" s="4">
        <v>52297728</v>
      </c>
      <c r="H149" s="4">
        <v>45117580</v>
      </c>
      <c r="I149" s="5">
        <f t="shared" ref="I149:I150" si="24">G149-H149</f>
        <v>7180148</v>
      </c>
      <c r="J149" s="5">
        <f t="shared" ref="J149:J150" si="25">I149*0.00000095367432</f>
        <v>6.847522761399361</v>
      </c>
      <c r="K149" s="5">
        <f t="shared" ref="K149:K150" si="26">J149*0.0009765625</f>
        <v>6.6870339466790635E-3</v>
      </c>
      <c r="L149" s="12">
        <f t="shared" si="10"/>
        <v>0.13729368893424967</v>
      </c>
    </row>
    <row r="150" spans="2:12">
      <c r="B150" s="6" t="s">
        <v>67</v>
      </c>
      <c r="C150" s="45"/>
      <c r="D150" s="45"/>
      <c r="E150" s="4" t="s">
        <v>89</v>
      </c>
      <c r="F150" s="4" t="s">
        <v>180</v>
      </c>
      <c r="G150" s="4">
        <v>52297728</v>
      </c>
      <c r="H150" s="4">
        <v>47947488</v>
      </c>
      <c r="I150" s="5">
        <f t="shared" si="24"/>
        <v>4350240</v>
      </c>
      <c r="J150" s="5">
        <f t="shared" si="25"/>
        <v>4.1487121738368007</v>
      </c>
      <c r="K150" s="5">
        <f t="shared" si="26"/>
        <v>4.0514767322625007E-3</v>
      </c>
      <c r="L150" s="12">
        <f t="shared" ref="L150:L200" si="27">(I150/G150)</f>
        <v>8.3182198660714288E-2</v>
      </c>
    </row>
    <row r="151" spans="2:12">
      <c r="B151" s="6" t="s">
        <v>68</v>
      </c>
      <c r="C151" s="45"/>
      <c r="D151" s="45"/>
      <c r="E151" s="4" t="s">
        <v>89</v>
      </c>
      <c r="F151" s="4" t="s">
        <v>106</v>
      </c>
      <c r="G151" s="4">
        <v>1258160128</v>
      </c>
      <c r="H151" s="4">
        <v>423235136</v>
      </c>
      <c r="I151" s="5">
        <f t="shared" ref="I151:I182" si="28">G151-H151</f>
        <v>834924992</v>
      </c>
      <c r="J151" s="5">
        <f t="shared" ref="J151:J182" si="29">I151*0.00000095367432</f>
        <v>796.24652399660556</v>
      </c>
      <c r="K151" s="5">
        <f t="shared" ref="K151:K182" si="30">J151*0.0009765625</f>
        <v>0.77758449609043512</v>
      </c>
      <c r="L151" s="12">
        <f t="shared" si="27"/>
        <v>0.66360789331896552</v>
      </c>
    </row>
    <row r="152" spans="2:12">
      <c r="B152" s="6" t="s">
        <v>68</v>
      </c>
      <c r="C152" s="45"/>
      <c r="D152" s="45"/>
      <c r="E152" s="4" t="s">
        <v>89</v>
      </c>
      <c r="F152" s="4" t="s">
        <v>100</v>
      </c>
      <c r="G152" s="4">
        <v>209584128</v>
      </c>
      <c r="H152" s="4">
        <v>102109924</v>
      </c>
      <c r="I152" s="5">
        <f t="shared" si="28"/>
        <v>107474204</v>
      </c>
      <c r="J152" s="5">
        <f t="shared" si="29"/>
        <v>102.49538841724129</v>
      </c>
      <c r="K152" s="5">
        <f t="shared" si="30"/>
        <v>0.10009315275121219</v>
      </c>
      <c r="L152" s="12">
        <f t="shared" si="27"/>
        <v>0.51279743855412563</v>
      </c>
    </row>
    <row r="153" spans="2:12">
      <c r="B153" s="6" t="s">
        <v>68</v>
      </c>
      <c r="C153" s="45"/>
      <c r="D153" s="45"/>
      <c r="E153" s="4" t="s">
        <v>89</v>
      </c>
      <c r="F153" s="4" t="s">
        <v>172</v>
      </c>
      <c r="G153" s="4">
        <v>5161353216</v>
      </c>
      <c r="H153" s="4">
        <v>335270188</v>
      </c>
      <c r="I153" s="5">
        <f t="shared" si="28"/>
        <v>4826083028</v>
      </c>
      <c r="J153" s="5">
        <f t="shared" si="29"/>
        <v>4602.5114499914416</v>
      </c>
      <c r="K153" s="5">
        <f t="shared" si="30"/>
        <v>4.4946400878822672</v>
      </c>
      <c r="L153" s="12">
        <f t="shared" si="27"/>
        <v>0.93504219262485755</v>
      </c>
    </row>
    <row r="154" spans="2:12">
      <c r="B154" s="6" t="s">
        <v>9</v>
      </c>
      <c r="C154" s="45"/>
      <c r="D154" s="45"/>
      <c r="E154" s="4" t="s">
        <v>90</v>
      </c>
      <c r="F154" s="4" t="s">
        <v>181</v>
      </c>
      <c r="G154" s="4">
        <v>52363264</v>
      </c>
      <c r="H154" s="4">
        <v>33933364</v>
      </c>
      <c r="I154" s="5">
        <f t="shared" si="28"/>
        <v>18429900</v>
      </c>
      <c r="J154" s="5">
        <f t="shared" si="29"/>
        <v>17.576122350168003</v>
      </c>
      <c r="K154" s="5">
        <f t="shared" si="30"/>
        <v>1.716418198258594E-2</v>
      </c>
      <c r="L154" s="12">
        <f t="shared" si="27"/>
        <v>0.35196239867705725</v>
      </c>
    </row>
    <row r="155" spans="2:12">
      <c r="B155" s="6" t="s">
        <v>9</v>
      </c>
      <c r="C155" s="45"/>
      <c r="D155" s="45"/>
      <c r="E155" s="4" t="s">
        <v>90</v>
      </c>
      <c r="F155" s="4" t="s">
        <v>182</v>
      </c>
      <c r="G155" s="4">
        <v>52363264</v>
      </c>
      <c r="H155" s="4">
        <v>31960432</v>
      </c>
      <c r="I155" s="5">
        <f t="shared" si="28"/>
        <v>20402832</v>
      </c>
      <c r="J155" s="5">
        <f t="shared" si="29"/>
        <v>19.45765693367424</v>
      </c>
      <c r="K155" s="5">
        <f t="shared" si="30"/>
        <v>1.900161809929125E-2</v>
      </c>
      <c r="L155" s="12">
        <f t="shared" ref="L155" si="31">(I155/G155)</f>
        <v>0.38964018744133294</v>
      </c>
    </row>
    <row r="156" spans="2:12">
      <c r="B156" s="6" t="s">
        <v>9</v>
      </c>
      <c r="C156" s="45"/>
      <c r="D156" s="45"/>
      <c r="E156" s="4" t="s">
        <v>90</v>
      </c>
      <c r="F156" s="4" t="s">
        <v>183</v>
      </c>
      <c r="G156" s="4">
        <v>20938752</v>
      </c>
      <c r="H156" s="4">
        <v>15202164</v>
      </c>
      <c r="I156" s="5">
        <f t="shared" si="28"/>
        <v>5736588</v>
      </c>
      <c r="J156" s="5">
        <f t="shared" si="29"/>
        <v>5.4708366600201606</v>
      </c>
      <c r="K156" s="5">
        <f t="shared" si="30"/>
        <v>5.342613925800938E-3</v>
      </c>
      <c r="L156" s="12">
        <f t="shared" si="27"/>
        <v>0.27396990995451875</v>
      </c>
    </row>
    <row r="157" spans="2:12">
      <c r="B157" s="6" t="s">
        <v>10</v>
      </c>
      <c r="C157" s="45"/>
      <c r="D157" s="45"/>
      <c r="E157" s="4" t="s">
        <v>90</v>
      </c>
      <c r="F157" s="4" t="s">
        <v>184</v>
      </c>
      <c r="G157" s="4">
        <v>20938752</v>
      </c>
      <c r="H157" s="4">
        <v>13903592</v>
      </c>
      <c r="I157" s="5">
        <f t="shared" si="28"/>
        <v>7035160</v>
      </c>
      <c r="J157" s="5">
        <f t="shared" si="29"/>
        <v>6.7092514290912009</v>
      </c>
      <c r="K157" s="5">
        <f t="shared" si="30"/>
        <v>6.5520033487218758E-3</v>
      </c>
      <c r="L157" s="12">
        <f t="shared" si="27"/>
        <v>0.33598755073845854</v>
      </c>
    </row>
    <row r="158" spans="2:12">
      <c r="B158" s="6" t="s">
        <v>10</v>
      </c>
      <c r="C158" s="45"/>
      <c r="D158" s="45"/>
      <c r="E158" s="4" t="s">
        <v>90</v>
      </c>
      <c r="F158" s="4" t="s">
        <v>185</v>
      </c>
      <c r="G158" s="4">
        <v>52363264</v>
      </c>
      <c r="H158" s="4">
        <v>43797116</v>
      </c>
      <c r="I158" s="5">
        <f t="shared" si="28"/>
        <v>8566148</v>
      </c>
      <c r="J158" s="5">
        <f t="shared" si="29"/>
        <v>8.1693153689193601</v>
      </c>
      <c r="K158" s="5">
        <f t="shared" si="30"/>
        <v>7.9778470399603126E-3</v>
      </c>
      <c r="L158" s="12">
        <f t="shared" ref="L158" si="32">(I158/G158)</f>
        <v>0.16359079525676626</v>
      </c>
    </row>
    <row r="159" spans="2:12">
      <c r="B159" s="6" t="s">
        <v>10</v>
      </c>
      <c r="C159" s="45"/>
      <c r="D159" s="45"/>
      <c r="E159" s="4" t="s">
        <v>90</v>
      </c>
      <c r="F159" s="4" t="s">
        <v>186</v>
      </c>
      <c r="G159" s="4">
        <v>52363264</v>
      </c>
      <c r="H159" s="4">
        <v>47624344</v>
      </c>
      <c r="I159" s="5">
        <f t="shared" si="28"/>
        <v>4738920</v>
      </c>
      <c r="J159" s="5">
        <f t="shared" si="29"/>
        <v>4.5193863085344006</v>
      </c>
      <c r="K159" s="5">
        <f t="shared" si="30"/>
        <v>4.4134631919281256E-3</v>
      </c>
      <c r="L159" s="12">
        <f t="shared" si="27"/>
        <v>9.0500851894946804E-2</v>
      </c>
    </row>
    <row r="160" spans="2:12">
      <c r="B160" s="6" t="s">
        <v>11</v>
      </c>
      <c r="C160" s="45"/>
      <c r="D160" s="45"/>
      <c r="E160" s="4" t="s">
        <v>90</v>
      </c>
      <c r="F160" s="4" t="s">
        <v>172</v>
      </c>
      <c r="G160" s="4">
        <v>5161353216</v>
      </c>
      <c r="H160" s="4">
        <v>348979264</v>
      </c>
      <c r="I160" s="5">
        <f t="shared" si="28"/>
        <v>4812373952</v>
      </c>
      <c r="J160" s="5">
        <f t="shared" si="29"/>
        <v>4589.437456259313</v>
      </c>
      <c r="K160" s="5">
        <f t="shared" si="30"/>
        <v>4.4818725158782353</v>
      </c>
      <c r="L160" s="12">
        <f t="shared" si="27"/>
        <v>0.93238609151604324</v>
      </c>
    </row>
    <row r="161" spans="2:12">
      <c r="B161" s="6" t="s">
        <v>12</v>
      </c>
      <c r="C161" s="45"/>
      <c r="D161" s="45"/>
      <c r="E161" s="4" t="s">
        <v>90</v>
      </c>
      <c r="F161" s="4" t="s">
        <v>187</v>
      </c>
      <c r="G161" s="4">
        <v>52363264</v>
      </c>
      <c r="H161" s="4">
        <v>47680648</v>
      </c>
      <c r="I161" s="5">
        <f t="shared" si="28"/>
        <v>4682616</v>
      </c>
      <c r="J161" s="5">
        <f t="shared" si="29"/>
        <v>4.4656906296211201</v>
      </c>
      <c r="K161" s="5">
        <f t="shared" si="30"/>
        <v>4.3610260054893751E-3</v>
      </c>
      <c r="L161" s="12">
        <f t="shared" ref="L161" si="33">(I161/G161)</f>
        <v>8.9425594248670207E-2</v>
      </c>
    </row>
    <row r="162" spans="2:12">
      <c r="B162" s="6" t="s">
        <v>12</v>
      </c>
      <c r="C162" s="45"/>
      <c r="D162" s="45"/>
      <c r="E162" s="4" t="s">
        <v>90</v>
      </c>
      <c r="F162" s="4" t="s">
        <v>188</v>
      </c>
      <c r="G162" s="4">
        <v>993787904</v>
      </c>
      <c r="H162" s="4">
        <v>286448572</v>
      </c>
      <c r="I162" s="5">
        <f t="shared" si="28"/>
        <v>707339332</v>
      </c>
      <c r="J162" s="5">
        <f t="shared" si="29"/>
        <v>674.57135645435426</v>
      </c>
      <c r="K162" s="5">
        <f t="shared" si="30"/>
        <v>0.65876109028745533</v>
      </c>
      <c r="L162" s="12">
        <f t="shared" si="27"/>
        <v>0.71176085878380746</v>
      </c>
    </row>
    <row r="163" spans="2:12">
      <c r="B163" s="6" t="s">
        <v>22</v>
      </c>
      <c r="C163" s="45"/>
      <c r="D163" s="45"/>
      <c r="E163" s="4" t="s">
        <v>91</v>
      </c>
      <c r="F163" s="4" t="s">
        <v>189</v>
      </c>
      <c r="G163" s="4">
        <v>52297728</v>
      </c>
      <c r="H163" s="4">
        <v>48146232</v>
      </c>
      <c r="I163" s="5">
        <f t="shared" si="28"/>
        <v>4151496</v>
      </c>
      <c r="J163" s="5">
        <f t="shared" si="29"/>
        <v>3.9591751247827203</v>
      </c>
      <c r="K163" s="5">
        <f t="shared" si="30"/>
        <v>3.8663819577956253E-3</v>
      </c>
      <c r="L163" s="12">
        <f t="shared" ref="L163:L165" si="34">(I163/G163)</f>
        <v>7.9381957089990601E-2</v>
      </c>
    </row>
    <row r="164" spans="2:12">
      <c r="B164" s="6" t="s">
        <v>22</v>
      </c>
      <c r="C164" s="45"/>
      <c r="D164" s="45"/>
      <c r="E164" s="4" t="s">
        <v>91</v>
      </c>
      <c r="F164" s="4" t="s">
        <v>190</v>
      </c>
      <c r="G164" s="4">
        <v>52297728</v>
      </c>
      <c r="H164" s="4">
        <v>25119840</v>
      </c>
      <c r="I164" s="5">
        <f t="shared" si="28"/>
        <v>27177888</v>
      </c>
      <c r="J164" s="5">
        <f t="shared" si="29"/>
        <v>25.918853857436162</v>
      </c>
      <c r="K164" s="5">
        <f t="shared" si="30"/>
        <v>2.5311380720152502E-2</v>
      </c>
      <c r="L164" s="12">
        <f t="shared" si="34"/>
        <v>0.51967626585996241</v>
      </c>
    </row>
    <row r="165" spans="2:12">
      <c r="B165" s="6" t="s">
        <v>22</v>
      </c>
      <c r="C165" s="45"/>
      <c r="D165" s="45"/>
      <c r="E165" s="4" t="s">
        <v>91</v>
      </c>
      <c r="F165" s="4" t="s">
        <v>191</v>
      </c>
      <c r="G165" s="4">
        <v>20873216</v>
      </c>
      <c r="H165" s="4">
        <v>14877956</v>
      </c>
      <c r="I165" s="5">
        <f t="shared" si="28"/>
        <v>5995260</v>
      </c>
      <c r="J165" s="5">
        <f t="shared" si="29"/>
        <v>5.7175255037232002</v>
      </c>
      <c r="K165" s="5">
        <f t="shared" si="30"/>
        <v>5.5835209997296877E-3</v>
      </c>
      <c r="L165" s="12">
        <f t="shared" si="34"/>
        <v>0.28722263018789246</v>
      </c>
    </row>
    <row r="166" spans="2:12">
      <c r="B166" s="6" t="s">
        <v>22</v>
      </c>
      <c r="C166" s="45"/>
      <c r="D166" s="45"/>
      <c r="E166" s="4" t="s">
        <v>91</v>
      </c>
      <c r="F166" s="4" t="s">
        <v>192</v>
      </c>
      <c r="G166" s="4">
        <v>52297728</v>
      </c>
      <c r="H166" s="4">
        <v>46994948</v>
      </c>
      <c r="I166" s="5">
        <f t="shared" si="28"/>
        <v>5302780</v>
      </c>
      <c r="J166" s="5">
        <f t="shared" si="29"/>
        <v>5.0571251106096007</v>
      </c>
      <c r="K166" s="5">
        <f t="shared" si="30"/>
        <v>4.9385987408296882E-3</v>
      </c>
      <c r="L166" s="12">
        <f t="shared" si="27"/>
        <v>0.10139599181058113</v>
      </c>
    </row>
    <row r="167" spans="2:12">
      <c r="B167" s="6" t="s">
        <v>22</v>
      </c>
      <c r="C167" s="45"/>
      <c r="D167" s="45"/>
      <c r="E167" s="4" t="s">
        <v>91</v>
      </c>
      <c r="F167" s="4" t="s">
        <v>193</v>
      </c>
      <c r="G167" s="4">
        <v>52297728</v>
      </c>
      <c r="H167" s="4">
        <v>43129732</v>
      </c>
      <c r="I167" s="5">
        <f t="shared" si="28"/>
        <v>9167996</v>
      </c>
      <c r="J167" s="5">
        <f t="shared" si="29"/>
        <v>8.7432823510627209</v>
      </c>
      <c r="K167" s="5">
        <f t="shared" si="30"/>
        <v>8.5383616709596884E-3</v>
      </c>
      <c r="L167" s="12">
        <f t="shared" si="27"/>
        <v>0.17530390612762375</v>
      </c>
    </row>
    <row r="168" spans="2:12">
      <c r="B168" s="6" t="s">
        <v>22</v>
      </c>
      <c r="C168" s="45"/>
      <c r="D168" s="45"/>
      <c r="E168" s="4" t="s">
        <v>91</v>
      </c>
      <c r="F168" s="4" t="s">
        <v>194</v>
      </c>
      <c r="G168" s="4">
        <v>20905984</v>
      </c>
      <c r="H168" s="4">
        <v>12735740</v>
      </c>
      <c r="I168" s="5">
        <f t="shared" si="28"/>
        <v>8170244</v>
      </c>
      <c r="J168" s="5">
        <f t="shared" si="29"/>
        <v>7.7917518909340808</v>
      </c>
      <c r="K168" s="5">
        <f t="shared" si="30"/>
        <v>7.6091327059903133E-3</v>
      </c>
      <c r="L168" s="12">
        <f t="shared" ref="L168" si="35">(I168/G168)</f>
        <v>0.39080887079986287</v>
      </c>
    </row>
    <row r="169" spans="2:12">
      <c r="B169" s="6" t="s">
        <v>22</v>
      </c>
      <c r="C169" s="45"/>
      <c r="D169" s="45"/>
      <c r="E169" s="4" t="s">
        <v>91</v>
      </c>
      <c r="F169" s="4" t="s">
        <v>195</v>
      </c>
      <c r="G169" s="4">
        <v>52297728</v>
      </c>
      <c r="H169" s="4">
        <v>45384428</v>
      </c>
      <c r="I169" s="5">
        <f t="shared" si="28"/>
        <v>6913300</v>
      </c>
      <c r="J169" s="5">
        <f t="shared" si="29"/>
        <v>6.5930366764560002</v>
      </c>
      <c r="K169" s="5">
        <f t="shared" si="30"/>
        <v>6.4385123793515627E-3</v>
      </c>
      <c r="L169" s="12">
        <f t="shared" ref="L169:L170" si="36">(I169/G169)</f>
        <v>0.13219121105987625</v>
      </c>
    </row>
    <row r="170" spans="2:12">
      <c r="B170" s="6" t="s">
        <v>22</v>
      </c>
      <c r="C170" s="45"/>
      <c r="D170" s="45"/>
      <c r="E170" s="4" t="s">
        <v>91</v>
      </c>
      <c r="F170" s="4" t="s">
        <v>196</v>
      </c>
      <c r="G170" s="4">
        <v>52297728</v>
      </c>
      <c r="H170" s="4">
        <v>47996220</v>
      </c>
      <c r="I170" s="5">
        <f t="shared" si="28"/>
        <v>4301508</v>
      </c>
      <c r="J170" s="5">
        <f t="shared" si="29"/>
        <v>4.1022377168745603</v>
      </c>
      <c r="K170" s="5">
        <f t="shared" si="30"/>
        <v>4.0060915203853128E-3</v>
      </c>
      <c r="L170" s="12">
        <f t="shared" si="36"/>
        <v>8.2250379978265981E-2</v>
      </c>
    </row>
    <row r="171" spans="2:12">
      <c r="B171" s="6" t="s">
        <v>22</v>
      </c>
      <c r="C171" s="45"/>
      <c r="D171" s="45"/>
      <c r="E171" s="4" t="s">
        <v>91</v>
      </c>
      <c r="F171" s="4" t="s">
        <v>197</v>
      </c>
      <c r="G171" s="4">
        <v>314310656</v>
      </c>
      <c r="H171" s="4">
        <v>31890172</v>
      </c>
      <c r="I171" s="5">
        <f t="shared" si="28"/>
        <v>282420484</v>
      </c>
      <c r="J171" s="5">
        <f t="shared" si="29"/>
        <v>269.33716303277089</v>
      </c>
      <c r="K171" s="5">
        <f t="shared" si="30"/>
        <v>0.26302457327419032</v>
      </c>
      <c r="L171" s="12">
        <f t="shared" si="27"/>
        <v>0.8985393228284313</v>
      </c>
    </row>
    <row r="172" spans="2:12">
      <c r="B172" s="6" t="s">
        <v>32</v>
      </c>
      <c r="C172" s="45"/>
      <c r="D172" s="45"/>
      <c r="E172" s="4" t="s">
        <v>92</v>
      </c>
      <c r="F172" s="4" t="s">
        <v>198</v>
      </c>
      <c r="G172" s="4">
        <v>20873216</v>
      </c>
      <c r="H172" s="4">
        <v>15089492</v>
      </c>
      <c r="I172" s="5">
        <f t="shared" si="28"/>
        <v>5783724</v>
      </c>
      <c r="J172" s="5">
        <f t="shared" si="29"/>
        <v>5.5157890527676807</v>
      </c>
      <c r="K172" s="5">
        <f t="shared" si="30"/>
        <v>5.3865127468434382E-3</v>
      </c>
      <c r="L172" s="12">
        <f t="shared" si="27"/>
        <v>0.27708830301952514</v>
      </c>
    </row>
    <row r="173" spans="2:12">
      <c r="B173" s="6" t="s">
        <v>32</v>
      </c>
      <c r="C173" s="45"/>
      <c r="D173" s="45"/>
      <c r="E173" s="4" t="s">
        <v>92</v>
      </c>
      <c r="F173" s="4" t="s">
        <v>199</v>
      </c>
      <c r="G173" s="4">
        <v>52297728</v>
      </c>
      <c r="H173" s="4">
        <v>43275220</v>
      </c>
      <c r="I173" s="5">
        <f t="shared" si="28"/>
        <v>9022508</v>
      </c>
      <c r="J173" s="5">
        <f t="shared" si="29"/>
        <v>8.6045341815945608</v>
      </c>
      <c r="K173" s="5">
        <f t="shared" si="30"/>
        <v>8.4028654117134383E-3</v>
      </c>
      <c r="L173" s="12">
        <f t="shared" ref="L173" si="37">(I173/G173)</f>
        <v>0.17252198795328164</v>
      </c>
    </row>
    <row r="174" spans="2:12">
      <c r="B174" s="6" t="s">
        <v>32</v>
      </c>
      <c r="C174" s="45"/>
      <c r="D174" s="45"/>
      <c r="E174" s="4" t="s">
        <v>92</v>
      </c>
      <c r="F174" s="4" t="s">
        <v>200</v>
      </c>
      <c r="G174" s="4">
        <v>52297728</v>
      </c>
      <c r="H174" s="4">
        <v>45399168</v>
      </c>
      <c r="I174" s="5">
        <f t="shared" si="28"/>
        <v>6898560</v>
      </c>
      <c r="J174" s="5">
        <f t="shared" si="29"/>
        <v>6.5789795169792002</v>
      </c>
      <c r="K174" s="5">
        <f t="shared" si="30"/>
        <v>6.4247846845500002E-3</v>
      </c>
      <c r="L174" s="12">
        <f t="shared" si="27"/>
        <v>0.13190936325187969</v>
      </c>
    </row>
    <row r="175" spans="2:12">
      <c r="B175" s="6" t="s">
        <v>33</v>
      </c>
      <c r="C175" s="45"/>
      <c r="D175" s="45"/>
      <c r="E175" s="4" t="s">
        <v>92</v>
      </c>
      <c r="F175" s="4" t="s">
        <v>201</v>
      </c>
      <c r="G175" s="4">
        <v>20905984</v>
      </c>
      <c r="H175" s="4">
        <v>14006196</v>
      </c>
      <c r="I175" s="5">
        <f t="shared" si="28"/>
        <v>6899788</v>
      </c>
      <c r="J175" s="5">
        <f t="shared" si="29"/>
        <v>6.5801506290441605</v>
      </c>
      <c r="K175" s="5">
        <f t="shared" si="30"/>
        <v>6.425928348675938E-3</v>
      </c>
      <c r="L175" s="12">
        <f t="shared" si="27"/>
        <v>0.3300389017804663</v>
      </c>
    </row>
    <row r="176" spans="2:12">
      <c r="B176" s="6" t="s">
        <v>33</v>
      </c>
      <c r="C176" s="45"/>
      <c r="D176" s="45"/>
      <c r="E176" s="4" t="s">
        <v>92</v>
      </c>
      <c r="F176" s="4" t="s">
        <v>202</v>
      </c>
      <c r="G176" s="4">
        <v>52297728</v>
      </c>
      <c r="H176" s="4">
        <v>45217576</v>
      </c>
      <c r="I176" s="5">
        <f t="shared" si="28"/>
        <v>7080152</v>
      </c>
      <c r="J176" s="5">
        <f t="shared" si="29"/>
        <v>6.7521591440966411</v>
      </c>
      <c r="K176" s="5">
        <f t="shared" si="30"/>
        <v>6.5939054141568761E-3</v>
      </c>
      <c r="L176" s="12">
        <f t="shared" ref="L176" si="38">(I176/G176)</f>
        <v>0.13538163646420739</v>
      </c>
    </row>
    <row r="177" spans="2:12">
      <c r="B177" s="6" t="s">
        <v>33</v>
      </c>
      <c r="C177" s="45"/>
      <c r="D177" s="45"/>
      <c r="E177" s="4" t="s">
        <v>92</v>
      </c>
      <c r="F177" s="4" t="s">
        <v>203</v>
      </c>
      <c r="G177" s="4">
        <v>52297728</v>
      </c>
      <c r="H177" s="4">
        <v>47378504</v>
      </c>
      <c r="I177" s="5">
        <f t="shared" si="28"/>
        <v>4919224</v>
      </c>
      <c r="J177" s="5">
        <f t="shared" si="29"/>
        <v>4.6913376031276801</v>
      </c>
      <c r="K177" s="5">
        <f t="shared" si="30"/>
        <v>4.5813843780543751E-3</v>
      </c>
      <c r="L177" s="12">
        <f t="shared" si="27"/>
        <v>9.4061906475172305E-2</v>
      </c>
    </row>
    <row r="178" spans="2:12">
      <c r="B178" s="6" t="s">
        <v>34</v>
      </c>
      <c r="C178" s="45"/>
      <c r="D178" s="45"/>
      <c r="E178" s="4" t="s">
        <v>92</v>
      </c>
      <c r="F178" s="4" t="s">
        <v>204</v>
      </c>
      <c r="G178" s="4">
        <v>731906048</v>
      </c>
      <c r="H178" s="4">
        <v>42857468</v>
      </c>
      <c r="I178" s="5">
        <f t="shared" si="28"/>
        <v>689048580</v>
      </c>
      <c r="J178" s="5">
        <f t="shared" si="29"/>
        <v>657.12793597846564</v>
      </c>
      <c r="K178" s="5">
        <f t="shared" si="30"/>
        <v>0.64172649997897036</v>
      </c>
      <c r="L178" s="12">
        <f t="shared" si="27"/>
        <v>0.94144403080544026</v>
      </c>
    </row>
    <row r="179" spans="2:12">
      <c r="B179" s="6" t="s">
        <v>35</v>
      </c>
      <c r="C179" s="45"/>
      <c r="D179" s="45"/>
      <c r="E179" s="4" t="s">
        <v>92</v>
      </c>
      <c r="F179" s="4" t="s">
        <v>205</v>
      </c>
      <c r="G179" s="4">
        <v>314310656</v>
      </c>
      <c r="H179" s="4">
        <v>150901372</v>
      </c>
      <c r="I179" s="5">
        <f t="shared" si="28"/>
        <v>163409284</v>
      </c>
      <c r="J179" s="5">
        <f t="shared" si="29"/>
        <v>155.83923780038688</v>
      </c>
      <c r="K179" s="5">
        <f t="shared" si="30"/>
        <v>0.15218675566444032</v>
      </c>
      <c r="L179" s="12">
        <f t="shared" si="27"/>
        <v>0.51989737185366058</v>
      </c>
    </row>
    <row r="180" spans="2:12">
      <c r="B180" s="6" t="s">
        <v>46</v>
      </c>
      <c r="C180" s="45"/>
      <c r="D180" s="45"/>
      <c r="E180" s="4" t="s">
        <v>93</v>
      </c>
      <c r="F180" s="4" t="s">
        <v>206</v>
      </c>
      <c r="G180" s="4">
        <v>52297728</v>
      </c>
      <c r="H180" s="4">
        <v>47998120</v>
      </c>
      <c r="I180" s="5">
        <f t="shared" si="28"/>
        <v>4299608</v>
      </c>
      <c r="J180" s="5">
        <f t="shared" si="29"/>
        <v>4.1004257356665601</v>
      </c>
      <c r="K180" s="5">
        <f t="shared" si="30"/>
        <v>4.0043220074868751E-3</v>
      </c>
      <c r="L180" s="12">
        <f t="shared" si="27"/>
        <v>8.2214049528117172E-2</v>
      </c>
    </row>
    <row r="181" spans="2:12">
      <c r="B181" s="6" t="s">
        <v>46</v>
      </c>
      <c r="C181" s="45"/>
      <c r="D181" s="45"/>
      <c r="E181" s="4" t="s">
        <v>93</v>
      </c>
      <c r="F181" s="4" t="s">
        <v>207</v>
      </c>
      <c r="G181" s="4">
        <v>52297728</v>
      </c>
      <c r="H181" s="4">
        <v>39176576</v>
      </c>
      <c r="I181" s="5">
        <f t="shared" si="28"/>
        <v>13121152</v>
      </c>
      <c r="J181" s="5">
        <f t="shared" si="29"/>
        <v>12.513305711216642</v>
      </c>
      <c r="K181" s="5">
        <f t="shared" si="30"/>
        <v>1.2220025108610002E-2</v>
      </c>
      <c r="L181" s="12">
        <f t="shared" si="27"/>
        <v>0.25089334664786966</v>
      </c>
    </row>
    <row r="182" spans="2:12">
      <c r="B182" s="6" t="s">
        <v>46</v>
      </c>
      <c r="C182" s="45"/>
      <c r="D182" s="45"/>
      <c r="E182" s="4" t="s">
        <v>93</v>
      </c>
      <c r="F182" s="4" t="s">
        <v>208</v>
      </c>
      <c r="G182" s="4">
        <v>20873216</v>
      </c>
      <c r="H182" s="4">
        <v>14689740</v>
      </c>
      <c r="I182" s="5">
        <f t="shared" si="28"/>
        <v>6183476</v>
      </c>
      <c r="J182" s="5">
        <f t="shared" si="29"/>
        <v>5.897022269536321</v>
      </c>
      <c r="K182" s="5">
        <f t="shared" si="30"/>
        <v>5.7588108100940635E-3</v>
      </c>
      <c r="L182" s="12">
        <f t="shared" si="27"/>
        <v>0.29623973612882654</v>
      </c>
    </row>
    <row r="183" spans="2:12">
      <c r="B183" s="6" t="s">
        <v>46</v>
      </c>
      <c r="C183" s="45"/>
      <c r="D183" s="45"/>
      <c r="E183" s="4" t="s">
        <v>93</v>
      </c>
      <c r="F183" s="4" t="s">
        <v>209</v>
      </c>
      <c r="G183" s="4">
        <v>52297728</v>
      </c>
      <c r="H183" s="4">
        <v>47086232</v>
      </c>
      <c r="I183" s="5">
        <f t="shared" ref="I183:I214" si="39">G183-H183</f>
        <v>5211496</v>
      </c>
      <c r="J183" s="5">
        <f t="shared" ref="J183:J214" si="40">I183*0.00000095367432</f>
        <v>4.9700699039827203</v>
      </c>
      <c r="K183" s="5">
        <f t="shared" ref="K183:K214" si="41">J183*0.0009765625</f>
        <v>4.8535838906081253E-3</v>
      </c>
      <c r="L183" s="12">
        <f t="shared" ref="L183:L185" si="42">(I183/G183)</f>
        <v>9.9650524015115913E-2</v>
      </c>
    </row>
    <row r="184" spans="2:12">
      <c r="B184" s="6" t="s">
        <v>46</v>
      </c>
      <c r="C184" s="45"/>
      <c r="D184" s="45"/>
      <c r="E184" s="4" t="s">
        <v>93</v>
      </c>
      <c r="F184" s="4" t="s">
        <v>210</v>
      </c>
      <c r="G184" s="4">
        <v>52297728</v>
      </c>
      <c r="H184" s="4">
        <v>38507684</v>
      </c>
      <c r="I184" s="5">
        <f t="shared" si="39"/>
        <v>13790044</v>
      </c>
      <c r="J184" s="5">
        <f t="shared" si="40"/>
        <v>13.151210834470081</v>
      </c>
      <c r="K184" s="5">
        <f t="shared" si="41"/>
        <v>1.2842979330537189E-2</v>
      </c>
      <c r="L184" s="12">
        <f t="shared" si="42"/>
        <v>0.26368342425888941</v>
      </c>
    </row>
    <row r="185" spans="2:12">
      <c r="B185" s="6" t="s">
        <v>46</v>
      </c>
      <c r="C185" s="45"/>
      <c r="D185" s="45"/>
      <c r="E185" s="4" t="s">
        <v>93</v>
      </c>
      <c r="F185" s="4" t="s">
        <v>211</v>
      </c>
      <c r="G185" s="4">
        <v>20905984</v>
      </c>
      <c r="H185" s="4">
        <v>12941244</v>
      </c>
      <c r="I185" s="5">
        <f t="shared" si="39"/>
        <v>7964740</v>
      </c>
      <c r="J185" s="5">
        <f t="shared" si="40"/>
        <v>7.5957680034768007</v>
      </c>
      <c r="K185" s="5">
        <f t="shared" si="41"/>
        <v>7.4177421908953132E-3</v>
      </c>
      <c r="L185" s="12">
        <f t="shared" si="42"/>
        <v>0.3809789579863832</v>
      </c>
    </row>
    <row r="186" spans="2:12">
      <c r="B186" s="6" t="s">
        <v>46</v>
      </c>
      <c r="C186" s="45"/>
      <c r="D186" s="45"/>
      <c r="E186" s="4" t="s">
        <v>93</v>
      </c>
      <c r="F186" s="4" t="s">
        <v>212</v>
      </c>
      <c r="G186" s="4">
        <v>52297728</v>
      </c>
      <c r="H186" s="4">
        <v>46104504</v>
      </c>
      <c r="I186" s="5">
        <f t="shared" si="39"/>
        <v>6193224</v>
      </c>
      <c r="J186" s="5">
        <f t="shared" si="40"/>
        <v>5.9063186868076807</v>
      </c>
      <c r="K186" s="5">
        <f t="shared" si="41"/>
        <v>5.7678893425856257E-3</v>
      </c>
      <c r="L186" s="12">
        <f t="shared" si="27"/>
        <v>0.11842242936442669</v>
      </c>
    </row>
    <row r="187" spans="2:12">
      <c r="B187" s="6" t="s">
        <v>46</v>
      </c>
      <c r="C187" s="45"/>
      <c r="D187" s="45"/>
      <c r="E187" s="4" t="s">
        <v>93</v>
      </c>
      <c r="F187" s="4" t="s">
        <v>213</v>
      </c>
      <c r="G187" s="4">
        <v>52297728</v>
      </c>
      <c r="H187" s="4">
        <v>47989808</v>
      </c>
      <c r="I187" s="5">
        <f t="shared" si="39"/>
        <v>4307920</v>
      </c>
      <c r="J187" s="5">
        <f t="shared" si="40"/>
        <v>4.1083526766144001</v>
      </c>
      <c r="K187" s="5">
        <f t="shared" si="41"/>
        <v>4.0120631607562501E-3</v>
      </c>
      <c r="L187" s="12">
        <f t="shared" ref="L187" si="43">(I187/G187)</f>
        <v>8.2372985686873429E-2</v>
      </c>
    </row>
    <row r="188" spans="2:12">
      <c r="B188" s="6" t="s">
        <v>46</v>
      </c>
      <c r="C188" s="45"/>
      <c r="D188" s="45"/>
      <c r="E188" s="4" t="s">
        <v>93</v>
      </c>
      <c r="F188" s="4" t="s">
        <v>214</v>
      </c>
      <c r="G188" s="4">
        <v>314441728</v>
      </c>
      <c r="H188" s="4">
        <v>165304616</v>
      </c>
      <c r="I188" s="5">
        <f t="shared" si="39"/>
        <v>149137112</v>
      </c>
      <c r="J188" s="5">
        <f t="shared" si="40"/>
        <v>142.22823387336385</v>
      </c>
      <c r="K188" s="5">
        <f t="shared" si="41"/>
        <v>0.13889475964195688</v>
      </c>
      <c r="L188" s="12">
        <f t="shared" si="27"/>
        <v>0.47429173267995778</v>
      </c>
    </row>
    <row r="189" spans="2:12">
      <c r="B189" s="6" t="s">
        <v>50</v>
      </c>
      <c r="C189" s="45"/>
      <c r="D189" s="45"/>
      <c r="E189" s="4" t="s">
        <v>94</v>
      </c>
      <c r="F189" s="4" t="s">
        <v>215</v>
      </c>
      <c r="G189" s="4">
        <v>52297728</v>
      </c>
      <c r="H189" s="4">
        <v>47939424</v>
      </c>
      <c r="I189" s="5">
        <f t="shared" si="39"/>
        <v>4358304</v>
      </c>
      <c r="J189" s="5">
        <f t="shared" si="40"/>
        <v>4.1564026035532802</v>
      </c>
      <c r="K189" s="5">
        <f t="shared" si="41"/>
        <v>4.0589869175325002E-3</v>
      </c>
      <c r="L189" s="12">
        <f t="shared" si="27"/>
        <v>8.3336392739661661E-2</v>
      </c>
    </row>
    <row r="190" spans="2:12">
      <c r="B190" s="6" t="s">
        <v>50</v>
      </c>
      <c r="C190" s="45"/>
      <c r="D190" s="45"/>
      <c r="E190" s="4" t="s">
        <v>94</v>
      </c>
      <c r="F190" s="4" t="s">
        <v>216</v>
      </c>
      <c r="G190" s="4">
        <v>52297728</v>
      </c>
      <c r="H190" s="4">
        <v>41728652</v>
      </c>
      <c r="I190" s="5">
        <f t="shared" si="39"/>
        <v>10569076</v>
      </c>
      <c r="J190" s="5">
        <f t="shared" si="40"/>
        <v>10.079456367328321</v>
      </c>
      <c r="K190" s="5">
        <f t="shared" si="41"/>
        <v>9.8432191087190635E-3</v>
      </c>
      <c r="L190" s="12">
        <f t="shared" si="27"/>
        <v>0.20209436249314694</v>
      </c>
    </row>
    <row r="191" spans="2:12">
      <c r="B191" s="6" t="s">
        <v>50</v>
      </c>
      <c r="C191" s="45"/>
      <c r="D191" s="45"/>
      <c r="E191" s="4" t="s">
        <v>94</v>
      </c>
      <c r="F191" s="4" t="s">
        <v>217</v>
      </c>
      <c r="G191" s="4">
        <v>20873216</v>
      </c>
      <c r="H191" s="4">
        <v>15047624</v>
      </c>
      <c r="I191" s="5">
        <f t="shared" si="39"/>
        <v>5825592</v>
      </c>
      <c r="J191" s="5">
        <f t="shared" si="40"/>
        <v>5.5557174891974404</v>
      </c>
      <c r="K191" s="5">
        <f t="shared" si="41"/>
        <v>5.4255053605443753E-3</v>
      </c>
      <c r="L191" s="12">
        <f t="shared" si="27"/>
        <v>0.2790941271340267</v>
      </c>
    </row>
    <row r="192" spans="2:12">
      <c r="B192" s="6" t="s">
        <v>50</v>
      </c>
      <c r="C192" s="45"/>
      <c r="D192" s="45"/>
      <c r="E192" s="4" t="s">
        <v>94</v>
      </c>
      <c r="F192" s="4" t="s">
        <v>218</v>
      </c>
      <c r="G192" s="4">
        <v>52297728</v>
      </c>
      <c r="H192" s="4">
        <v>47539476</v>
      </c>
      <c r="I192" s="5">
        <f t="shared" si="39"/>
        <v>4758252</v>
      </c>
      <c r="J192" s="5">
        <f t="shared" si="40"/>
        <v>4.5378227404886404</v>
      </c>
      <c r="K192" s="5">
        <f t="shared" si="41"/>
        <v>4.4314675200084379E-3</v>
      </c>
      <c r="L192" s="12">
        <f t="shared" ref="L192:L194" si="44">(I192/G192)</f>
        <v>9.0983914253406961E-2</v>
      </c>
    </row>
    <row r="193" spans="2:12">
      <c r="B193" s="6" t="s">
        <v>50</v>
      </c>
      <c r="C193" s="45"/>
      <c r="D193" s="45"/>
      <c r="E193" s="4" t="s">
        <v>94</v>
      </c>
      <c r="F193" s="4" t="s">
        <v>219</v>
      </c>
      <c r="G193" s="4">
        <v>52297728</v>
      </c>
      <c r="H193" s="4">
        <v>26245112</v>
      </c>
      <c r="I193" s="5">
        <f t="shared" si="39"/>
        <v>26052616</v>
      </c>
      <c r="J193" s="5">
        <f t="shared" si="40"/>
        <v>24.845710848021124</v>
      </c>
      <c r="K193" s="5">
        <f t="shared" si="41"/>
        <v>2.4263389500020629E-2</v>
      </c>
      <c r="L193" s="12">
        <f t="shared" si="44"/>
        <v>0.49815961412319865</v>
      </c>
    </row>
    <row r="194" spans="2:12">
      <c r="B194" s="6" t="s">
        <v>50</v>
      </c>
      <c r="C194" s="45"/>
      <c r="D194" s="45"/>
      <c r="E194" s="4" t="s">
        <v>94</v>
      </c>
      <c r="F194" s="4" t="s">
        <v>220</v>
      </c>
      <c r="G194" s="4">
        <v>104595456</v>
      </c>
      <c r="H194" s="4">
        <v>37184604</v>
      </c>
      <c r="I194" s="5">
        <f t="shared" si="39"/>
        <v>67410852</v>
      </c>
      <c r="J194" s="5">
        <f t="shared" si="40"/>
        <v>64.287998441720646</v>
      </c>
      <c r="K194" s="5">
        <f t="shared" si="41"/>
        <v>6.2781248478242818E-2</v>
      </c>
      <c r="L194" s="12">
        <f t="shared" si="44"/>
        <v>0.64449121001967813</v>
      </c>
    </row>
    <row r="195" spans="2:12">
      <c r="B195" s="6" t="s">
        <v>50</v>
      </c>
      <c r="C195" s="45"/>
      <c r="D195" s="45"/>
      <c r="E195" s="4" t="s">
        <v>94</v>
      </c>
      <c r="F195" s="4" t="s">
        <v>221</v>
      </c>
      <c r="G195" s="4">
        <v>20905984</v>
      </c>
      <c r="H195" s="4">
        <v>13558792</v>
      </c>
      <c r="I195" s="5">
        <f t="shared" si="39"/>
        <v>7347192</v>
      </c>
      <c r="J195" s="5">
        <f t="shared" si="40"/>
        <v>7.0068283345094411</v>
      </c>
      <c r="K195" s="5">
        <f t="shared" si="41"/>
        <v>6.8426057954193761E-3</v>
      </c>
      <c r="L195" s="12">
        <f t="shared" si="27"/>
        <v>0.35143966435638713</v>
      </c>
    </row>
    <row r="196" spans="2:12">
      <c r="B196" s="6" t="s">
        <v>50</v>
      </c>
      <c r="C196" s="45"/>
      <c r="D196" s="45"/>
      <c r="E196" s="4" t="s">
        <v>94</v>
      </c>
      <c r="F196" s="4" t="s">
        <v>222</v>
      </c>
      <c r="G196" s="4">
        <v>52297728</v>
      </c>
      <c r="H196" s="4">
        <v>45949744</v>
      </c>
      <c r="I196" s="5">
        <f t="shared" si="39"/>
        <v>6347984</v>
      </c>
      <c r="J196" s="5">
        <f t="shared" si="40"/>
        <v>6.0539093245708804</v>
      </c>
      <c r="K196" s="5">
        <f t="shared" si="41"/>
        <v>5.9120208247762504E-3</v>
      </c>
      <c r="L196" s="12">
        <f t="shared" ref="L196" si="45">(I196/G196)</f>
        <v>0.12138164013549499</v>
      </c>
    </row>
    <row r="197" spans="2:12">
      <c r="B197" s="6" t="s">
        <v>50</v>
      </c>
      <c r="C197" s="45"/>
      <c r="D197" s="45"/>
      <c r="E197" s="4" t="s">
        <v>94</v>
      </c>
      <c r="F197" s="4" t="s">
        <v>223</v>
      </c>
      <c r="G197" s="4">
        <v>52297728</v>
      </c>
      <c r="H197" s="4">
        <v>47965444</v>
      </c>
      <c r="I197" s="5">
        <f t="shared" si="39"/>
        <v>4332284</v>
      </c>
      <c r="J197" s="5">
        <f t="shared" si="40"/>
        <v>4.1315879977468803</v>
      </c>
      <c r="K197" s="5">
        <f t="shared" si="41"/>
        <v>4.0347539040496878E-3</v>
      </c>
      <c r="L197" s="12">
        <f t="shared" si="27"/>
        <v>8.2838856785518486E-2</v>
      </c>
    </row>
    <row r="198" spans="2:12">
      <c r="B198" s="6" t="s">
        <v>13</v>
      </c>
      <c r="C198" s="45"/>
      <c r="D198" s="45"/>
      <c r="E198" s="4" t="s">
        <v>90</v>
      </c>
      <c r="F198" s="4" t="s">
        <v>224</v>
      </c>
      <c r="G198" s="4">
        <v>2434269184</v>
      </c>
      <c r="H198" s="4">
        <v>1438715852</v>
      </c>
      <c r="I198" s="5">
        <f t="shared" si="39"/>
        <v>995553332</v>
      </c>
      <c r="J198" s="5">
        <f t="shared" si="40"/>
        <v>949.43364691883437</v>
      </c>
      <c r="K198" s="5">
        <f t="shared" si="41"/>
        <v>0.92718129581917419</v>
      </c>
      <c r="L198" s="12">
        <f t="shared" si="27"/>
        <v>0.4089742163864159</v>
      </c>
    </row>
    <row r="199" spans="2:12">
      <c r="B199" s="13" t="s">
        <v>51</v>
      </c>
      <c r="C199" s="46"/>
      <c r="D199" s="46"/>
      <c r="E199" s="14" t="s">
        <v>94</v>
      </c>
      <c r="F199" s="14"/>
      <c r="G199" s="14">
        <v>1</v>
      </c>
      <c r="H199" s="14"/>
      <c r="I199" s="15">
        <f t="shared" si="39"/>
        <v>1</v>
      </c>
      <c r="J199" s="15">
        <f t="shared" si="40"/>
        <v>9.536743200000001E-7</v>
      </c>
      <c r="K199" s="15">
        <f t="shared" si="41"/>
        <v>9.3132257812500009E-10</v>
      </c>
      <c r="L199" s="16">
        <f t="shared" si="27"/>
        <v>1</v>
      </c>
    </row>
    <row r="200" spans="2:12" ht="15.75" thickBot="1">
      <c r="B200" s="18" t="s">
        <v>52</v>
      </c>
      <c r="C200" s="49"/>
      <c r="D200" s="49"/>
      <c r="E200" s="19" t="s">
        <v>94</v>
      </c>
      <c r="F200" s="19"/>
      <c r="G200" s="19">
        <v>1</v>
      </c>
      <c r="H200" s="19"/>
      <c r="I200" s="20">
        <f t="shared" si="39"/>
        <v>1</v>
      </c>
      <c r="J200" s="20">
        <f t="shared" si="40"/>
        <v>9.536743200000001E-7</v>
      </c>
      <c r="K200" s="20">
        <f t="shared" si="41"/>
        <v>9.3132257812500009E-10</v>
      </c>
      <c r="L200" s="43">
        <f t="shared" si="27"/>
        <v>1</v>
      </c>
    </row>
  </sheetData>
  <autoFilter ref="B4:L4">
    <filterColumn colId="1"/>
    <filterColumn colId="2"/>
  </autoFilter>
  <mergeCells count="1">
    <mergeCell ref="E39:L3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27"/>
  <sheetViews>
    <sheetView workbookViewId="0">
      <selection activeCell="B9" sqref="B9"/>
    </sheetView>
  </sheetViews>
  <sheetFormatPr defaultRowHeight="15"/>
  <cols>
    <col min="2" max="2" width="37" bestFit="1" customWidth="1"/>
    <col min="3" max="3" width="9.7109375" customWidth="1"/>
  </cols>
  <sheetData>
    <row r="1" spans="2:10" s="1" customFormat="1">
      <c r="G1" s="3"/>
      <c r="H1" s="3"/>
      <c r="I1" s="3"/>
      <c r="J1" s="3"/>
    </row>
    <row r="2" spans="2:10" s="1" customFormat="1" ht="19.5" customHeight="1">
      <c r="B2" s="11" t="s">
        <v>256</v>
      </c>
    </row>
    <row r="3" spans="2:10" s="1" customFormat="1"/>
    <row r="4" spans="2:10" ht="15.75" thickBot="1"/>
    <row r="5" spans="2:10" ht="16.5" thickBot="1">
      <c r="B5" s="30" t="s">
        <v>232</v>
      </c>
      <c r="C5" s="31" t="s">
        <v>233</v>
      </c>
    </row>
    <row r="6" spans="2:10">
      <c r="B6" s="26" t="s">
        <v>234</v>
      </c>
      <c r="C6" s="29">
        <v>569</v>
      </c>
    </row>
    <row r="7" spans="2:10">
      <c r="B7" s="24" t="s">
        <v>235</v>
      </c>
      <c r="C7" s="27">
        <v>260</v>
      </c>
    </row>
    <row r="8" spans="2:10">
      <c r="B8" s="24" t="s">
        <v>236</v>
      </c>
      <c r="C8" s="27">
        <v>73</v>
      </c>
    </row>
    <row r="9" spans="2:10">
      <c r="B9" s="24" t="s">
        <v>237</v>
      </c>
      <c r="C9" s="27">
        <v>17234.7</v>
      </c>
    </row>
    <row r="10" spans="2:10">
      <c r="B10" s="24" t="s">
        <v>238</v>
      </c>
      <c r="C10" s="27">
        <v>259.88</v>
      </c>
    </row>
    <row r="11" spans="2:10">
      <c r="B11" s="24" t="s">
        <v>239</v>
      </c>
      <c r="C11" s="27">
        <v>23.86</v>
      </c>
    </row>
    <row r="12" spans="2:10">
      <c r="B12" s="24" t="s">
        <v>240</v>
      </c>
      <c r="C12" s="27">
        <v>18.23</v>
      </c>
    </row>
    <row r="13" spans="2:10">
      <c r="B13" s="24" t="s">
        <v>241</v>
      </c>
      <c r="C13" s="27">
        <v>3141.53</v>
      </c>
    </row>
    <row r="14" spans="2:10">
      <c r="B14" s="24" t="s">
        <v>242</v>
      </c>
      <c r="C14" s="27">
        <v>314.93</v>
      </c>
    </row>
    <row r="15" spans="2:10">
      <c r="B15" s="24" t="s">
        <v>243</v>
      </c>
      <c r="C15" s="27">
        <v>4</v>
      </c>
    </row>
    <row r="16" spans="2:10">
      <c r="B16" s="24" t="s">
        <v>244</v>
      </c>
      <c r="C16" s="27">
        <v>2</v>
      </c>
    </row>
    <row r="17" spans="2:3">
      <c r="B17" s="24" t="s">
        <v>245</v>
      </c>
      <c r="C17" s="27">
        <v>59</v>
      </c>
    </row>
    <row r="18" spans="2:3">
      <c r="B18" s="24" t="s">
        <v>246</v>
      </c>
      <c r="C18" s="27">
        <v>0</v>
      </c>
    </row>
    <row r="19" spans="2:3">
      <c r="B19" s="24" t="s">
        <v>247</v>
      </c>
      <c r="C19" s="27">
        <v>2</v>
      </c>
    </row>
    <row r="20" spans="2:3">
      <c r="B20" s="24" t="s">
        <v>248</v>
      </c>
      <c r="C20" s="27">
        <v>60</v>
      </c>
    </row>
    <row r="21" spans="2:3">
      <c r="B21" s="24" t="s">
        <v>249</v>
      </c>
      <c r="C21" s="27">
        <v>0</v>
      </c>
    </row>
    <row r="22" spans="2:3">
      <c r="B22" s="24" t="s">
        <v>250</v>
      </c>
      <c r="C22" s="27">
        <v>354</v>
      </c>
    </row>
    <row r="23" spans="2:3">
      <c r="B23" s="24" t="s">
        <v>251</v>
      </c>
      <c r="C23" s="27">
        <v>123</v>
      </c>
    </row>
    <row r="24" spans="2:3">
      <c r="B24" s="24" t="s">
        <v>252</v>
      </c>
      <c r="C24" s="27">
        <v>65</v>
      </c>
    </row>
    <row r="25" spans="2:3">
      <c r="B25" s="24" t="s">
        <v>253</v>
      </c>
      <c r="C25" s="27">
        <v>12</v>
      </c>
    </row>
    <row r="26" spans="2:3">
      <c r="B26" s="24" t="s">
        <v>254</v>
      </c>
      <c r="C26" s="27">
        <v>13</v>
      </c>
    </row>
    <row r="27" spans="2:3" ht="15.75" thickBot="1">
      <c r="B27" s="25" t="s">
        <v>255</v>
      </c>
      <c r="C27" s="2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Oracle Sizing</vt:lpstr>
      <vt:lpstr>SQL Sizing</vt:lpstr>
    </vt:vector>
  </TitlesOfParts>
  <Company>The Student Loans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lyonsfr</dc:creator>
  <cp:lastModifiedBy>lyonsfr</cp:lastModifiedBy>
  <dcterms:created xsi:type="dcterms:W3CDTF">2019-09-16T08:34:29Z</dcterms:created>
  <dcterms:modified xsi:type="dcterms:W3CDTF">2019-09-18T10:35:36Z</dcterms:modified>
</cp:coreProperties>
</file>