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NL">'RELEVANCIA-PUNTAJE'!$E$2</definedName>
    <definedName name="MR_NL">'RELEVANCIA-PUNTAJE'!$E$3</definedName>
    <definedName name="PR_TL">'RELEVANCIA-PUNTAJE'!$B$5</definedName>
    <definedName name="CL">'RELEVANCIA-PUNTAJE'!$B$2</definedName>
    <definedName name="RE_NL">'RELEVANCIA-PUNTAJE'!$E$4</definedName>
    <definedName name="PR_NL">'RELEVANCIA-PUNTAJE'!$E$5</definedName>
    <definedName name="RE_TL">'RELEVANCIA-PUNTAJE'!$B$4</definedName>
    <definedName name="PR_ML">'RELEVANCIA-PUNTAJE'!$D$5</definedName>
    <definedName name="ML">'RELEVANCIA-PUNTAJE'!$D$2</definedName>
    <definedName name="RE_ML">'RELEVANCIA-PUNTAJE'!$D$4</definedName>
    <definedName name="MR">'RELEVANCIA-PUNTAJE'!$A$3</definedName>
    <definedName name="PR">'RELEVANCIA-PUNTAJE'!$A$5</definedName>
    <definedName name="MR_TL">'RELEVANCIA-PUNTAJE'!$B$3</definedName>
    <definedName name="MR_ML">'RELEVANCIA-PUNTAJE'!$D$3</definedName>
    <definedName name="L">'RELEVANCIA-PUNTAJE'!$C$2</definedName>
    <definedName name="RE">'RELEVANCIA-PUNTAJE'!$A$4</definedName>
    <definedName name="MR_L">'RELEVANCIA-PUNTAJE'!$C$3</definedName>
    <definedName name="MR_CL">'RELEVANCIA-PUNTAJE'!$B$3</definedName>
  </definedNames>
  <calcPr/>
  <extLst>
    <ext uri="GoogleSheetsCustomDataVersion2">
      <go:sheetsCustomData xmlns:go="http://customooxmlschemas.google.com/" r:id="rId10" roundtripDataChecksum="YqQXI1XY4kBTnx5iz5Vg3BDcZAeJzBFPROpl6O3txBg="/>
    </ext>
  </extLst>
</workbook>
</file>

<file path=xl/sharedStrings.xml><?xml version="1.0" encoding="utf-8"?>
<sst xmlns="http://schemas.openxmlformats.org/spreadsheetml/2006/main" count="157" uniqueCount="98">
  <si>
    <t>INTEGRANTES</t>
  </si>
  <si>
    <t xml:space="preserve">IEP o IEE: </t>
  </si>
  <si>
    <t>EMPLEAB</t>
  </si>
  <si>
    <t>Benjamin Araya</t>
  </si>
  <si>
    <t>Javier Cisterna</t>
  </si>
  <si>
    <t>Roberto Vergara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</si>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</sst>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readingOrder="0" vertical="center"/>
    </xf>
    <xf borderId="1" fillId="0" fontId="8" numFmtId="0" xfId="0" applyAlignment="1" applyBorder="1" applyFont="1">
      <alignment horizontal="center" vertical="center"/>
    </xf>
    <xf borderId="6" fillId="0" fontId="8" numFmtId="0" xfId="0" applyAlignment="1" applyBorder="1" applyFont="1">
      <alignment horizontal="left"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6</v>
      </c>
      <c r="E4" s="9">
        <f t="shared" ref="E4:E6" si="1">C4*C$2+D4*D$2</f>
        <v>6.075</v>
      </c>
      <c r="G4" s="10"/>
    </row>
    <row r="5">
      <c r="A5" s="6">
        <v>2.0</v>
      </c>
      <c r="B5" s="7" t="s">
        <v>4</v>
      </c>
      <c r="C5" s="8">
        <f>EVALUACION1!$C$24</f>
        <v>6.1</v>
      </c>
      <c r="D5" s="8">
        <f>C47</f>
        <v>7</v>
      </c>
      <c r="E5" s="9">
        <f t="shared" si="1"/>
        <v>6.325</v>
      </c>
      <c r="G5" s="10"/>
    </row>
    <row r="6">
      <c r="A6" s="6">
        <v>3.0</v>
      </c>
      <c r="B6" s="7" t="s">
        <v>5</v>
      </c>
      <c r="C6" s="8">
        <f>EVALUACION1!$C$24</f>
        <v>6.1</v>
      </c>
      <c r="D6" s="8">
        <f>C58</f>
        <v>6</v>
      </c>
      <c r="E6" s="9">
        <f t="shared" si="1"/>
        <v>6.075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11</v>
      </c>
      <c r="D17" s="21" t="str">
        <f>IF($C17=CL,"X","")</f>
        <v/>
      </c>
      <c r="E17" s="21" t="str">
        <f t="shared" ref="E17:E18" si="6">IF(D17="X",100*0.1,"")</f>
        <v/>
      </c>
      <c r="F17" s="21" t="str">
        <f>IF($C17=L,"X","")</f>
        <v>X</v>
      </c>
      <c r="G17" s="21">
        <f t="shared" ref="G17:G18" si="7">IF(F17="X",60*0.1,"")</f>
        <v>6</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11</v>
      </c>
      <c r="D18" s="21" t="str">
        <f>IF($C18=CL,"X","")</f>
        <v/>
      </c>
      <c r="E18" s="21" t="str">
        <f t="shared" si="6"/>
        <v/>
      </c>
      <c r="F18" s="21" t="str">
        <f>IF($C18=L,"X","")</f>
        <v>X</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2"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2"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62</v>
      </c>
      <c r="D23" s="25"/>
      <c r="E23" s="25">
        <f>SUM(E13:E22)</f>
        <v>50</v>
      </c>
      <c r="F23" s="25"/>
      <c r="G23" s="25">
        <f>SUM(G13:G22)</f>
        <v>12</v>
      </c>
      <c r="H23" s="25"/>
      <c r="I23" s="25">
        <f>SUM(I13:I22)</f>
        <v>0</v>
      </c>
      <c r="J23" s="25"/>
      <c r="K23" s="25">
        <f>SUM(K13:K22)</f>
        <v>0</v>
      </c>
    </row>
    <row r="24" ht="15.75" customHeight="1" outlineLevel="1">
      <c r="A24" s="5"/>
      <c r="B24" s="26" t="s">
        <v>15</v>
      </c>
      <c r="C24" s="27">
        <f>VLOOKUP(C23,ESCALA_IEP!A2:B142,2,FALSE)</f>
        <v>6.1</v>
      </c>
    </row>
    <row r="25" ht="15.75" customHeight="1"/>
    <row r="26" ht="15.75" customHeight="1"/>
    <row r="27" ht="15.75" customHeight="1">
      <c r="A27" s="28" t="s">
        <v>16</v>
      </c>
      <c r="B27" s="29" t="s">
        <v>17</v>
      </c>
      <c r="C27" s="30" t="str">
        <f>$B$4</f>
        <v>Benjamin Araya</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11</v>
      </c>
      <c r="D31" s="21" t="str">
        <f>IF($C31=CL,"X","")</f>
        <v/>
      </c>
      <c r="E31" s="21" t="str">
        <f t="shared" ref="E31:E33" si="12">IF(D31="X",100*0.1,"")</f>
        <v/>
      </c>
      <c r="F31" s="21" t="str">
        <f>IF($C31=L,"X","")</f>
        <v>X</v>
      </c>
      <c r="G31" s="21">
        <f t="shared" ref="G31:G33" si="13">IF(F31="X",60*0.1,"")</f>
        <v>6</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2"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26</v>
      </c>
      <c r="D34" s="25"/>
      <c r="E34" s="25">
        <f>SUM(E31:E33)</f>
        <v>20</v>
      </c>
      <c r="F34" s="25"/>
      <c r="G34" s="25">
        <f>SUM(G31:G33)</f>
        <v>6</v>
      </c>
      <c r="H34" s="25"/>
      <c r="I34" s="25">
        <f>SUM(I31:I33)</f>
        <v>0</v>
      </c>
      <c r="J34" s="25"/>
      <c r="K34" s="25">
        <f>SUM(K31:K33)</f>
        <v>0</v>
      </c>
    </row>
    <row r="35" ht="15.75" customHeight="1">
      <c r="A35" s="5"/>
      <c r="B35" s="39" t="s">
        <v>15</v>
      </c>
      <c r="C35" s="27">
        <f>VLOOKUP(C34,ESCALA_TRAB_EQUIP!A2:B62,2,FALSE)</f>
        <v>6</v>
      </c>
    </row>
    <row r="36" ht="15.75" customHeight="1">
      <c r="B36" s="40"/>
      <c r="C36" s="41"/>
    </row>
    <row r="37" ht="15.75" customHeight="1">
      <c r="B37" s="40"/>
      <c r="C37" s="41"/>
    </row>
    <row r="38" ht="15.75" customHeight="1"/>
    <row r="39" ht="15.75" customHeight="1">
      <c r="A39" s="28" t="s">
        <v>16</v>
      </c>
      <c r="B39" s="29" t="s">
        <v>17</v>
      </c>
      <c r="C39" s="30" t="str">
        <f>B5</f>
        <v>Javier Cisterna</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2"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2"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Roberto Vergara</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2"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11</v>
      </c>
      <c r="D55" s="21" t="str">
        <f>IF($C55=CL,"X","")</f>
        <v/>
      </c>
      <c r="E55" s="21" t="str">
        <f t="shared" si="20"/>
        <v/>
      </c>
      <c r="F55" s="21" t="str">
        <f>IF($C55=L,"X","")</f>
        <v>X</v>
      </c>
      <c r="G55" s="21">
        <f t="shared" si="21"/>
        <v>6</v>
      </c>
      <c r="H55" s="21" t="str">
        <f>IF($C55=ML,"X","")</f>
        <v/>
      </c>
      <c r="I55" s="21" t="str">
        <f t="shared" si="22"/>
        <v/>
      </c>
      <c r="J55" s="21" t="str">
        <f>IF($C55=NL,"X","")</f>
        <v/>
      </c>
      <c r="K55" s="21" t="str">
        <f t="shared" si="23"/>
        <v/>
      </c>
    </row>
    <row r="56" ht="15.75" customHeight="1">
      <c r="A56" s="17"/>
      <c r="B56" s="19" t="str">
        <f>RUBRICA!A17</f>
        <v>13. Colaboración y trabajo en equipo *</v>
      </c>
      <c r="C56" s="22"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26</v>
      </c>
      <c r="D57" s="25">
        <f>COUNTIF(D55:D56,"X")</f>
        <v>1</v>
      </c>
      <c r="E57" s="25">
        <f t="shared" ref="E57:K57" si="24">SUM(E54:E56)</f>
        <v>20</v>
      </c>
      <c r="F57" s="25">
        <f t="shared" si="24"/>
        <v>0</v>
      </c>
      <c r="G57" s="25">
        <f t="shared" si="24"/>
        <v>6</v>
      </c>
      <c r="H57" s="25">
        <f t="shared" si="24"/>
        <v>0</v>
      </c>
      <c r="I57" s="25">
        <f t="shared" si="24"/>
        <v>0</v>
      </c>
      <c r="J57" s="25">
        <f t="shared" si="24"/>
        <v>0</v>
      </c>
      <c r="K57" s="25">
        <f t="shared" si="24"/>
        <v>0</v>
      </c>
    </row>
    <row r="58" ht="15.75" customHeight="1">
      <c r="A58" s="5"/>
      <c r="B58" s="39" t="s">
        <v>15</v>
      </c>
      <c r="C58" s="27">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