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6"/>
  </bookViews>
  <sheets>
    <sheet name="상품코드표" sheetId="1" r:id="rId1"/>
    <sheet name="상품입고내역서" sheetId="2" r:id="rId2"/>
    <sheet name="사원명단" sheetId="3" r:id="rId3"/>
    <sheet name="예제1" sheetId="4" r:id="rId4"/>
    <sheet name="예제2" sheetId="5" r:id="rId5"/>
    <sheet name="예제3" sheetId="6" r:id="rId6"/>
    <sheet name="예제4" sheetId="7" r:id="rId7"/>
  </sheets>
  <definedNames>
    <definedName name="동적상품코드표">OFFSET(상품코드표!$A$10,0,0,COUNTA(상품코드표!$A:$A)-1,9)</definedName>
    <definedName name="사원명단">OFFSET(사원명단!$A$4,0,0,COUNTA(사원명단!$A:$A)-1,9)</definedName>
    <definedName name="상품명">예제2!$C$5:$C$11</definedName>
    <definedName name="상품코드">상품코드표!$A$10:$A$17</definedName>
    <definedName name="상품코드표">상품코드표!$A$10:$C$16</definedName>
    <definedName name="수량">예제2!$E$5:$E$11</definedName>
    <definedName name="할인율표">상품코드표!$B$4:$G$5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G11" i="5"/>
  <c r="F11" i="5"/>
  <c r="D11" i="5"/>
  <c r="C11" i="5"/>
  <c r="G10" i="5"/>
  <c r="F10" i="5"/>
  <c r="D10" i="5"/>
  <c r="C10" i="5"/>
  <c r="G9" i="5"/>
  <c r="F9" i="5"/>
  <c r="D9" i="5"/>
  <c r="C9" i="5"/>
  <c r="G8" i="5"/>
  <c r="F8" i="5"/>
  <c r="D8" i="5"/>
  <c r="C8" i="5"/>
  <c r="G7" i="5"/>
  <c r="F7" i="5"/>
  <c r="D7" i="5"/>
  <c r="C7" i="5"/>
  <c r="G6" i="5"/>
  <c r="F6" i="5"/>
  <c r="D6" i="5"/>
  <c r="C6" i="5"/>
  <c r="G5" i="5"/>
  <c r="F5" i="5"/>
  <c r="D5" i="5"/>
  <c r="C5" i="5"/>
  <c r="G7" i="4"/>
  <c r="G8" i="4"/>
  <c r="G9" i="4"/>
  <c r="G10" i="4"/>
  <c r="G6" i="4"/>
  <c r="F5" i="4"/>
  <c r="F6" i="4"/>
  <c r="F7" i="4"/>
  <c r="F8" i="4"/>
  <c r="F9" i="4"/>
  <c r="F10" i="4"/>
  <c r="F4" i="4"/>
  <c r="D5" i="4"/>
  <c r="G5" i="4" s="1"/>
  <c r="D6" i="4"/>
  <c r="D7" i="4"/>
  <c r="D8" i="4"/>
  <c r="D9" i="4"/>
  <c r="D10" i="4"/>
  <c r="D4" i="4"/>
  <c r="G4" i="4" s="1"/>
  <c r="C5" i="4"/>
  <c r="C6" i="4"/>
  <c r="C7" i="4"/>
  <c r="C8" i="4"/>
  <c r="C9" i="4"/>
  <c r="C10" i="4"/>
  <c r="C4" i="4"/>
  <c r="F9" i="3"/>
  <c r="F9" i="1"/>
  <c r="F5" i="2"/>
  <c r="F4" i="2"/>
  <c r="D5" i="2"/>
  <c r="G5" i="2" s="1"/>
  <c r="D4" i="2"/>
  <c r="G4" i="2" s="1"/>
  <c r="C5" i="2"/>
  <c r="C4" i="2"/>
</calcChain>
</file>

<file path=xl/sharedStrings.xml><?xml version="1.0" encoding="utf-8"?>
<sst xmlns="http://schemas.openxmlformats.org/spreadsheetml/2006/main" count="100" uniqueCount="63">
  <si>
    <t>수량</t>
    <phoneticPr fontId="2" type="noConversion"/>
  </si>
  <si>
    <t>할인율</t>
    <phoneticPr fontId="2" type="noConversion"/>
  </si>
  <si>
    <t>M001</t>
  </si>
  <si>
    <t>M001</t>
    <phoneticPr fontId="2" type="noConversion"/>
  </si>
  <si>
    <t>P001</t>
    <phoneticPr fontId="2" type="noConversion"/>
  </si>
  <si>
    <t>P002</t>
    <phoneticPr fontId="2" type="noConversion"/>
  </si>
  <si>
    <t>C001</t>
    <phoneticPr fontId="2" type="noConversion"/>
  </si>
  <si>
    <t>C002</t>
    <phoneticPr fontId="2" type="noConversion"/>
  </si>
  <si>
    <t>D001</t>
  </si>
  <si>
    <t>D001</t>
    <phoneticPr fontId="2" type="noConversion"/>
  </si>
  <si>
    <t>MP3</t>
    <phoneticPr fontId="2" type="noConversion"/>
  </si>
  <si>
    <t>PDA</t>
    <phoneticPr fontId="2" type="noConversion"/>
  </si>
  <si>
    <t>PSP</t>
    <phoneticPr fontId="2" type="noConversion"/>
  </si>
  <si>
    <t>Computer</t>
    <phoneticPr fontId="2" type="noConversion"/>
  </si>
  <si>
    <t>Notebook</t>
    <phoneticPr fontId="2" type="noConversion"/>
  </si>
  <si>
    <t>전자사전</t>
  </si>
  <si>
    <t>전자사전</t>
    <phoneticPr fontId="2" type="noConversion"/>
  </si>
  <si>
    <t>상품코드</t>
    <phoneticPr fontId="2" type="noConversion"/>
  </si>
  <si>
    <t>상품명</t>
    <phoneticPr fontId="2" type="noConversion"/>
  </si>
  <si>
    <t>단가</t>
    <phoneticPr fontId="2" type="noConversion"/>
  </si>
  <si>
    <t>입고날짜</t>
    <phoneticPr fontId="2" type="noConversion"/>
  </si>
  <si>
    <t>상품코드</t>
    <phoneticPr fontId="2" type="noConversion"/>
  </si>
  <si>
    <t>수량</t>
    <phoneticPr fontId="2" type="noConversion"/>
  </si>
  <si>
    <t>금액</t>
    <phoneticPr fontId="2" type="noConversion"/>
  </si>
  <si>
    <t>상품입고내역서</t>
    <phoneticPr fontId="2" type="noConversion"/>
  </si>
  <si>
    <t>5월8일</t>
    <phoneticPr fontId="2" type="noConversion"/>
  </si>
  <si>
    <t>5월9일</t>
    <phoneticPr fontId="2" type="noConversion"/>
  </si>
  <si>
    <t>D002</t>
    <phoneticPr fontId="2" type="noConversion"/>
  </si>
  <si>
    <t>P95001</t>
    <phoneticPr fontId="2" type="noConversion"/>
  </si>
  <si>
    <t>P98000</t>
    <phoneticPr fontId="2" type="noConversion"/>
  </si>
  <si>
    <t>P03003</t>
    <phoneticPr fontId="2" type="noConversion"/>
  </si>
  <si>
    <t>정유진</t>
    <phoneticPr fontId="2" type="noConversion"/>
  </si>
  <si>
    <t>홍길동</t>
    <phoneticPr fontId="2" type="noConversion"/>
  </si>
  <si>
    <t>홍미라</t>
    <phoneticPr fontId="2" type="noConversion"/>
  </si>
  <si>
    <t>650210-2******</t>
    <phoneticPr fontId="2" type="noConversion"/>
  </si>
  <si>
    <t>700217-1******</t>
    <phoneticPr fontId="2" type="noConversion"/>
  </si>
  <si>
    <t>710213-2******</t>
    <phoneticPr fontId="2" type="noConversion"/>
  </si>
  <si>
    <t>영업부</t>
    <phoneticPr fontId="2" type="noConversion"/>
  </si>
  <si>
    <t>관리부</t>
    <phoneticPr fontId="2" type="noConversion"/>
  </si>
  <si>
    <t>생산부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</si>
  <si>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</si>
  <si>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</si>
  <si>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</si>
  <si>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서울시 강동구 천호동</t>
    <phoneticPr fontId="2" type="noConversion"/>
  </si>
  <si>
    <t>서울시 종로구 수송동</t>
    <phoneticPr fontId="2" type="noConversion"/>
  </si>
  <si>
    <t>서울시 강남구 도곡동</t>
    <phoneticPr fontId="2" type="noConversion"/>
  </si>
  <si>
    <t>사번</t>
    <phoneticPr fontId="2" type="noConversion"/>
  </si>
  <si>
    <t>성명</t>
    <phoneticPr fontId="2" type="noConversion"/>
  </si>
  <si>
    <t>주민번호</t>
    <phoneticPr fontId="2" type="noConversion"/>
  </si>
  <si>
    <t>부서</t>
    <phoneticPr fontId="2" type="noConversion"/>
  </si>
  <si>
    <t>직위</t>
    <phoneticPr fontId="2" type="noConversion"/>
  </si>
  <si>
    <t>입사일</t>
    <phoneticPr fontId="2" type="noConversion"/>
  </si>
  <si>
    <t>퇴사일</t>
    <phoneticPr fontId="2" type="noConversion"/>
  </si>
  <si>
    <t>주소</t>
    <phoneticPr fontId="2" type="noConversion"/>
  </si>
  <si>
    <t>국어사전</t>
    <phoneticPr fontId="2" type="noConversion"/>
  </si>
  <si>
    <t>5월 8일</t>
    <phoneticPr fontId="2" type="noConversion"/>
  </si>
  <si>
    <t>5월 9일</t>
    <phoneticPr fontId="2" type="noConversion"/>
  </si>
  <si>
    <t>5월 18일</t>
    <phoneticPr fontId="2" type="noConversion"/>
  </si>
  <si>
    <t>5월 20일</t>
    <phoneticPr fontId="2" type="noConversion"/>
  </si>
  <si>
    <t>5월 21일</t>
    <phoneticPr fontId="2" type="noConversion"/>
  </si>
  <si>
    <t>5월 22일</t>
    <phoneticPr fontId="2" type="noConversion"/>
  </si>
  <si>
    <t>5월 23일</t>
    <phoneticPr fontId="2" type="noConversion"/>
  </si>
  <si>
    <t>입고날짜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</si>
</sst>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1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0" sqref="A10:A17"/>
    </sheetView>
  </sheetViews>
  <sheetFormatPr defaultRowHeight="16.5" x14ac:dyDescent="0.3"/>
  <cols>
    <col min="2" max="2" width="10" bestFit="1" customWidth="1"/>
    <col min="3" max="3" width="9.25" bestFit="1" customWidth="1"/>
  </cols>
  <sheetData>
    <row r="1" spans="1:8" x14ac:dyDescent="0.3">
      <c r="A1" s="5"/>
      <c r="B1" s="5"/>
      <c r="C1" s="5"/>
      <c r="D1" s="5"/>
      <c r="E1" s="5"/>
      <c r="F1" s="5"/>
      <c r="G1" s="6"/>
      <c r="H1" s="6"/>
    </row>
    <row r="2" spans="1:8" x14ac:dyDescent="0.3">
      <c r="A2" s="5"/>
      <c r="B2" s="5"/>
      <c r="C2" s="5"/>
      <c r="D2" s="5"/>
      <c r="E2" s="5"/>
      <c r="F2" s="5"/>
      <c r="G2" s="6"/>
      <c r="H2" s="6"/>
    </row>
    <row r="3" spans="1:8" x14ac:dyDescent="0.3">
      <c r="A3" s="5"/>
      <c r="B3" s="5"/>
      <c r="C3" s="5"/>
      <c r="D3" s="5"/>
      <c r="E3" s="5"/>
      <c r="F3" s="5"/>
      <c r="G3" s="6"/>
      <c r="H3" s="6"/>
    </row>
    <row r="4" spans="1:8" x14ac:dyDescent="0.3">
      <c r="A4" s="7" t="s">
        <v>0</v>
      </c>
      <c r="B4" s="7">
        <v>100</v>
      </c>
      <c r="C4" s="7">
        <v>200</v>
      </c>
      <c r="D4" s="7">
        <v>300</v>
      </c>
      <c r="E4" s="7">
        <v>400</v>
      </c>
      <c r="F4" s="7">
        <v>500</v>
      </c>
      <c r="G4" s="6"/>
      <c r="H4" s="6"/>
    </row>
    <row r="5" spans="1:8" x14ac:dyDescent="0.3">
      <c r="A5" s="7" t="s">
        <v>1</v>
      </c>
      <c r="B5" s="8">
        <v>0.05</v>
      </c>
      <c r="C5" s="8">
        <v>0.1</v>
      </c>
      <c r="D5" s="8">
        <v>0.15</v>
      </c>
      <c r="E5" s="8">
        <v>0.2</v>
      </c>
      <c r="F5" s="8">
        <v>0.25</v>
      </c>
      <c r="G5" s="6"/>
      <c r="H5" s="6"/>
    </row>
    <row r="6" spans="1:8" x14ac:dyDescent="0.3">
      <c r="A6" s="6"/>
      <c r="B6" s="6"/>
      <c r="C6" s="6"/>
      <c r="D6" s="6"/>
      <c r="E6" s="6"/>
      <c r="F6" s="6"/>
      <c r="G6" s="6"/>
      <c r="H6" s="6"/>
    </row>
    <row r="7" spans="1:8" x14ac:dyDescent="0.3">
      <c r="A7" s="6"/>
      <c r="B7" s="6"/>
      <c r="C7" s="6"/>
      <c r="D7" s="6"/>
      <c r="E7" s="6"/>
      <c r="F7" s="6"/>
      <c r="G7" s="6"/>
      <c r="H7" s="6"/>
    </row>
    <row r="8" spans="1:8" x14ac:dyDescent="0.3">
      <c r="A8" s="13"/>
      <c r="B8" s="13"/>
      <c r="C8" s="13"/>
      <c r="D8" s="6"/>
      <c r="E8" s="6"/>
      <c r="F8" s="6"/>
      <c r="G8" s="6"/>
      <c r="H8" s="6"/>
    </row>
    <row r="9" spans="1:8" x14ac:dyDescent="0.3">
      <c r="A9" s="7" t="s">
        <v>17</v>
      </c>
      <c r="B9" s="7" t="s">
        <v>18</v>
      </c>
      <c r="C9" s="7" t="s">
        <v>19</v>
      </c>
      <c r="D9" s="6"/>
      <c r="E9" s="6"/>
      <c r="F9" s="6">
        <f>COUNTA($A:$A)-3</f>
        <v>7</v>
      </c>
      <c r="G9" s="6"/>
      <c r="H9" s="6"/>
    </row>
    <row r="10" spans="1:8" x14ac:dyDescent="0.3">
      <c r="A10" s="7" t="s">
        <v>3</v>
      </c>
      <c r="B10" s="7" t="s">
        <v>10</v>
      </c>
      <c r="C10" s="9">
        <v>235000</v>
      </c>
      <c r="D10" s="6"/>
      <c r="E10" s="6"/>
      <c r="F10" s="6"/>
      <c r="G10" s="6"/>
      <c r="H10" s="6"/>
    </row>
    <row r="11" spans="1:8" x14ac:dyDescent="0.3">
      <c r="A11" s="7" t="s">
        <v>4</v>
      </c>
      <c r="B11" s="7" t="s">
        <v>11</v>
      </c>
      <c r="C11" s="9">
        <v>350000</v>
      </c>
      <c r="D11" s="6"/>
      <c r="E11" s="6"/>
      <c r="F11" s="6"/>
      <c r="G11" s="6"/>
      <c r="H11" s="6"/>
    </row>
    <row r="12" spans="1:8" x14ac:dyDescent="0.3">
      <c r="A12" s="7" t="s">
        <v>5</v>
      </c>
      <c r="B12" s="7" t="s">
        <v>12</v>
      </c>
      <c r="C12" s="9">
        <v>543000</v>
      </c>
      <c r="D12" s="6"/>
      <c r="E12" s="6"/>
      <c r="F12" s="6"/>
      <c r="G12" s="6"/>
      <c r="H12" s="6"/>
    </row>
    <row r="13" spans="1:8" x14ac:dyDescent="0.3">
      <c r="A13" s="7" t="s">
        <v>6</v>
      </c>
      <c r="B13" s="7" t="s">
        <v>13</v>
      </c>
      <c r="C13" s="9">
        <v>985000</v>
      </c>
      <c r="D13" s="6"/>
      <c r="E13" s="6"/>
      <c r="F13" s="6"/>
      <c r="G13" s="6"/>
      <c r="H13" s="6"/>
    </row>
    <row r="14" spans="1:8" x14ac:dyDescent="0.3">
      <c r="A14" s="7" t="s">
        <v>7</v>
      </c>
      <c r="B14" s="7" t="s">
        <v>14</v>
      </c>
      <c r="C14" s="9">
        <v>1150000</v>
      </c>
      <c r="D14" s="6"/>
      <c r="E14" s="6"/>
      <c r="F14" s="6"/>
      <c r="G14" s="6"/>
      <c r="H14" s="6"/>
    </row>
    <row r="15" spans="1:8" x14ac:dyDescent="0.3">
      <c r="A15" s="7" t="s">
        <v>9</v>
      </c>
      <c r="B15" s="7" t="s">
        <v>16</v>
      </c>
      <c r="C15" s="9">
        <v>256000</v>
      </c>
      <c r="D15" s="6"/>
      <c r="E15" s="6"/>
      <c r="F15" s="6"/>
      <c r="G15" s="6"/>
      <c r="H15" s="6"/>
    </row>
    <row r="16" spans="1:8" x14ac:dyDescent="0.3">
      <c r="A16" s="14" t="s">
        <v>27</v>
      </c>
      <c r="B16" s="14" t="s">
        <v>54</v>
      </c>
      <c r="C16" s="16">
        <v>200000</v>
      </c>
      <c r="D16" s="6"/>
      <c r="E16" s="6"/>
      <c r="F16" s="6"/>
      <c r="G16" s="6"/>
      <c r="H16" s="6"/>
    </row>
    <row r="17" spans="1:8" x14ac:dyDescent="0.3">
      <c r="A17" s="6"/>
      <c r="B17" s="6"/>
      <c r="C17" s="6"/>
      <c r="D17" s="6"/>
      <c r="E17" s="6"/>
      <c r="F17" s="6"/>
      <c r="G17" s="6"/>
      <c r="H17" s="6"/>
    </row>
    <row r="18" spans="1:8" x14ac:dyDescent="0.3">
      <c r="A18" s="6"/>
      <c r="B18" s="6"/>
      <c r="C18" s="6"/>
      <c r="D18" s="6"/>
      <c r="E18" s="6"/>
      <c r="F18" s="6"/>
      <c r="G18" s="6"/>
      <c r="H18" s="6"/>
    </row>
    <row r="19" spans="1:8" x14ac:dyDescent="0.3">
      <c r="A19" s="6"/>
      <c r="B19" s="6"/>
      <c r="C19" s="6"/>
      <c r="D19" s="6"/>
      <c r="E19" s="6"/>
      <c r="F19" s="6"/>
      <c r="G19" s="6"/>
      <c r="H19" s="6"/>
    </row>
  </sheetData>
  <mergeCells count="2">
    <mergeCell ref="A1:F2"/>
    <mergeCell ref="A3:F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defaultRowHeight="16.5" x14ac:dyDescent="0.3"/>
  <cols>
    <col min="4" max="4" width="9.375" bestFit="1" customWidth="1"/>
    <col min="7" max="7" width="11.875" bestFit="1" customWidth="1"/>
  </cols>
  <sheetData>
    <row r="1" spans="1:7" x14ac:dyDescent="0.3">
      <c r="C1" s="11" t="s">
        <v>24</v>
      </c>
      <c r="D1" s="12"/>
      <c r="E1" s="12"/>
    </row>
    <row r="2" spans="1:7" x14ac:dyDescent="0.3">
      <c r="C2" s="12"/>
      <c r="D2" s="12"/>
      <c r="E2" s="12"/>
    </row>
    <row r="3" spans="1:7" x14ac:dyDescent="0.3">
      <c r="A3" t="s">
        <v>20</v>
      </c>
      <c r="B3" t="s">
        <v>21</v>
      </c>
      <c r="C3" t="s">
        <v>18</v>
      </c>
      <c r="D3" t="s">
        <v>19</v>
      </c>
      <c r="E3" t="s">
        <v>22</v>
      </c>
      <c r="F3" t="s">
        <v>1</v>
      </c>
      <c r="G3" t="s">
        <v>23</v>
      </c>
    </row>
    <row r="4" spans="1:7" x14ac:dyDescent="0.3">
      <c r="A4" t="s">
        <v>25</v>
      </c>
      <c r="B4" t="s">
        <v>2</v>
      </c>
      <c r="C4" t="str">
        <f>VLOOKUP(B4,상품코드표,2,FALSE)</f>
        <v>MP3</v>
      </c>
      <c r="D4" s="10">
        <f>VLOOKUP(B4,상품코드표,3,FALSE)</f>
        <v>235000</v>
      </c>
      <c r="E4">
        <v>100</v>
      </c>
      <c r="F4">
        <f>IFERROR(HLOOKUP(E4,할인율표,2,TRUE),"")</f>
        <v>0.05</v>
      </c>
      <c r="G4" s="10">
        <f>D4*E4-(D4*E4*F4)</f>
        <v>22325000</v>
      </c>
    </row>
    <row r="5" spans="1:7" x14ac:dyDescent="0.3">
      <c r="A5" t="s">
        <v>26</v>
      </c>
      <c r="B5" t="s">
        <v>9</v>
      </c>
      <c r="C5" t="str">
        <f>VLOOKUP(B5,상품코드표,2,FALSE)</f>
        <v>전자사전</v>
      </c>
      <c r="D5" s="10">
        <f>VLOOKUP(B5,상품코드표,3,FALSE)</f>
        <v>256000</v>
      </c>
      <c r="E5">
        <v>200</v>
      </c>
      <c r="F5">
        <f>IFERROR(HLOOKUP(E5,할인율표,2,TRUE),"")</f>
        <v>0.1</v>
      </c>
      <c r="G5" s="10">
        <f>D5*E5-(D5*E5*F5)</f>
        <v>46080000</v>
      </c>
    </row>
  </sheetData>
  <mergeCells count="1">
    <mergeCell ref="C1:E2"/>
  </mergeCells>
  <phoneticPr fontId="2" type="noConversion"/>
  <dataValidations count="1">
    <dataValidation type="list" allowBlank="1" showInputMessage="1" showErrorMessage="1" sqref="B4">
      <formula1>상품코드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9" sqref="F9"/>
    </sheetView>
  </sheetViews>
  <sheetFormatPr defaultRowHeight="16.5" x14ac:dyDescent="0.3"/>
  <cols>
    <col min="3" max="3" width="14.125" bestFit="1" customWidth="1"/>
    <col min="6" max="7" width="11.125" bestFit="1" customWidth="1"/>
    <col min="9" max="9" width="20.625" bestFit="1" customWidth="1"/>
  </cols>
  <sheetData>
    <row r="3" spans="1:9" x14ac:dyDescent="0.3">
      <c r="A3" s="3" t="s">
        <v>46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51</v>
      </c>
      <c r="G3" s="3" t="s">
        <v>52</v>
      </c>
      <c r="H3" s="3"/>
      <c r="I3" s="3" t="s">
        <v>53</v>
      </c>
    </row>
    <row r="4" spans="1:9" x14ac:dyDescent="0.3">
      <c r="A4" s="3" t="s">
        <v>28</v>
      </c>
      <c r="B4" t="s">
        <v>31</v>
      </c>
      <c r="C4" t="s">
        <v>34</v>
      </c>
      <c r="D4" t="s">
        <v>37</v>
      </c>
      <c r="E4" t="s">
        <v>40</v>
      </c>
      <c r="F4" s="15">
        <v>35064</v>
      </c>
      <c r="G4" s="15">
        <v>39020</v>
      </c>
      <c r="H4" s="3">
        <v>1</v>
      </c>
      <c r="I4" t="s">
        <v>43</v>
      </c>
    </row>
    <row r="5" spans="1:9" x14ac:dyDescent="0.3">
      <c r="A5" s="3" t="s">
        <v>29</v>
      </c>
      <c r="B5" t="s">
        <v>32</v>
      </c>
      <c r="C5" t="s">
        <v>35</v>
      </c>
      <c r="D5" t="s">
        <v>38</v>
      </c>
      <c r="E5" t="s">
        <v>41</v>
      </c>
      <c r="F5" s="15">
        <v>36160</v>
      </c>
      <c r="G5" s="15">
        <v>38478</v>
      </c>
      <c r="H5" s="3">
        <v>2</v>
      </c>
      <c r="I5" t="s">
        <v>44</v>
      </c>
    </row>
    <row r="6" spans="1:9" x14ac:dyDescent="0.3">
      <c r="A6" s="3" t="s">
        <v>30</v>
      </c>
      <c r="B6" t="s">
        <v>33</v>
      </c>
      <c r="C6" t="s">
        <v>36</v>
      </c>
      <c r="D6" t="s">
        <v>39</v>
      </c>
      <c r="E6" t="s">
        <v>42</v>
      </c>
      <c r="F6" s="15">
        <v>38868</v>
      </c>
      <c r="G6" s="3"/>
      <c r="H6" s="3">
        <v>3</v>
      </c>
      <c r="I6" t="s">
        <v>45</v>
      </c>
    </row>
    <row r="7" spans="1:9" x14ac:dyDescent="0.3">
      <c r="A7" s="3"/>
    </row>
    <row r="8" spans="1:9" x14ac:dyDescent="0.3">
      <c r="A8" s="3"/>
    </row>
    <row r="9" spans="1:9" x14ac:dyDescent="0.3">
      <c r="F9">
        <f>COUNTA($A:$A)-3</f>
        <v>1</v>
      </c>
    </row>
    <row r="10" spans="1:9" x14ac:dyDescent="0.3">
      <c r="A10" s="3"/>
    </row>
    <row r="11" spans="1:9" x14ac:dyDescent="0.3">
      <c r="A11" s="3"/>
    </row>
    <row r="12" spans="1:9" x14ac:dyDescent="0.3">
      <c r="A12" s="3"/>
    </row>
    <row r="13" spans="1:9" x14ac:dyDescent="0.3">
      <c r="A13" s="3"/>
    </row>
    <row r="14" spans="1:9" x14ac:dyDescent="0.3">
      <c r="A14" s="3"/>
    </row>
    <row r="15" spans="1:9" x14ac:dyDescent="0.3">
      <c r="A15" s="3"/>
    </row>
    <row r="16" spans="1:9" x14ac:dyDescent="0.3">
      <c r="A16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G10" sqref="A3:G10"/>
    </sheetView>
  </sheetViews>
  <sheetFormatPr defaultRowHeight="16.5" x14ac:dyDescent="0.3"/>
  <cols>
    <col min="7" max="7" width="10.25" bestFit="1" customWidth="1"/>
  </cols>
  <sheetData>
    <row r="3" spans="1:7" x14ac:dyDescent="0.3">
      <c r="A3" t="s">
        <v>62</v>
      </c>
      <c r="B3" t="s">
        <v>17</v>
      </c>
      <c r="C3" t="s">
        <v>18</v>
      </c>
      <c r="D3" t="s">
        <v>19</v>
      </c>
      <c r="E3" t="s">
        <v>22</v>
      </c>
      <c r="F3" t="s">
        <v>1</v>
      </c>
      <c r="G3" t="s">
        <v>23</v>
      </c>
    </row>
    <row r="4" spans="1:7" x14ac:dyDescent="0.3">
      <c r="A4" t="s">
        <v>55</v>
      </c>
      <c r="B4" t="s">
        <v>2</v>
      </c>
      <c r="C4" t="str">
        <f>VLOOKUP(B4,상품코드표,2,FALSE)</f>
        <v>MP3</v>
      </c>
      <c r="D4" s="2">
        <f>VLOOKUP(B4,상품코드표,3,FALSE)</f>
        <v>235000</v>
      </c>
      <c r="E4" s="17">
        <v>100</v>
      </c>
      <c r="F4" s="1">
        <f>IFERROR(HLOOKUP(E4,할인율표,2,TRUE),"")</f>
        <v>0.05</v>
      </c>
      <c r="G4" s="2">
        <f>D4*E4-(D4*E4*F4)</f>
        <v>22325000</v>
      </c>
    </row>
    <row r="5" spans="1:7" x14ac:dyDescent="0.3">
      <c r="A5" t="s">
        <v>56</v>
      </c>
      <c r="B5" t="s">
        <v>8</v>
      </c>
      <c r="C5" t="str">
        <f>VLOOKUP(B5,상품코드표,2,FALSE)</f>
        <v>전자사전</v>
      </c>
      <c r="D5" s="2">
        <f>VLOOKUP(B5,상품코드표,3,FALSE)</f>
        <v>256000</v>
      </c>
      <c r="E5" s="17">
        <v>150</v>
      </c>
      <c r="F5" s="1">
        <f>IFERROR(HLOOKUP(E5,할인율표,2,TRUE),"")</f>
        <v>0.05</v>
      </c>
      <c r="G5" s="2">
        <f t="shared" ref="G5:G10" si="0">D5*E5-(D5*E5*F5)</f>
        <v>36480000</v>
      </c>
    </row>
    <row r="6" spans="1:7" x14ac:dyDescent="0.3">
      <c r="A6" t="s">
        <v>57</v>
      </c>
      <c r="B6" t="s">
        <v>6</v>
      </c>
      <c r="C6" t="str">
        <f>VLOOKUP(B6,상품코드표,2,FALSE)</f>
        <v>Computer</v>
      </c>
      <c r="D6" s="2">
        <f>VLOOKUP(B6,상품코드표,3,FALSE)</f>
        <v>985000</v>
      </c>
      <c r="E6" s="17">
        <v>20</v>
      </c>
      <c r="F6" s="1" t="str">
        <f>IFERROR(HLOOKUP(E6,할인율표,2,TRUE),"")</f>
        <v/>
      </c>
      <c r="G6" s="2">
        <f>D6*E6</f>
        <v>19700000</v>
      </c>
    </row>
    <row r="7" spans="1:7" x14ac:dyDescent="0.3">
      <c r="A7" t="s">
        <v>58</v>
      </c>
      <c r="B7" t="s">
        <v>9</v>
      </c>
      <c r="C7" t="str">
        <f>VLOOKUP(B7,상품코드표,2,FALSE)</f>
        <v>전자사전</v>
      </c>
      <c r="D7" s="2">
        <f>VLOOKUP(B7,상품코드표,3,FALSE)</f>
        <v>256000</v>
      </c>
      <c r="E7" s="17">
        <v>-30</v>
      </c>
      <c r="F7" s="1" t="str">
        <f>IFERROR(HLOOKUP(E7,할인율표,2,TRUE),"")</f>
        <v/>
      </c>
      <c r="G7" s="2">
        <f t="shared" ref="G7:G10" si="1">D7*E7</f>
        <v>-7680000</v>
      </c>
    </row>
    <row r="8" spans="1:7" x14ac:dyDescent="0.3">
      <c r="A8" t="s">
        <v>59</v>
      </c>
      <c r="B8" t="s">
        <v>3</v>
      </c>
      <c r="C8" t="str">
        <f>VLOOKUP(B8,상품코드표,2,FALSE)</f>
        <v>MP3</v>
      </c>
      <c r="D8" s="2">
        <f>VLOOKUP(B8,상품코드표,3,FALSE)</f>
        <v>235000</v>
      </c>
      <c r="E8" s="17">
        <v>50</v>
      </c>
      <c r="F8" s="1" t="str">
        <f>IFERROR(HLOOKUP(E8,할인율표,2,TRUE),"")</f>
        <v/>
      </c>
      <c r="G8" s="2">
        <f t="shared" si="1"/>
        <v>11750000</v>
      </c>
    </row>
    <row r="9" spans="1:7" x14ac:dyDescent="0.3">
      <c r="A9" t="s">
        <v>60</v>
      </c>
      <c r="B9" t="s">
        <v>4</v>
      </c>
      <c r="C9" t="str">
        <f>VLOOKUP(B9,상품코드표,2,FALSE)</f>
        <v>PDA</v>
      </c>
      <c r="D9" s="2">
        <f>VLOOKUP(B9,상품코드표,3,FALSE)</f>
        <v>350000</v>
      </c>
      <c r="E9" s="17">
        <v>10</v>
      </c>
      <c r="F9" s="1" t="str">
        <f>IFERROR(HLOOKUP(E9,할인율표,2,TRUE),"")</f>
        <v/>
      </c>
      <c r="G9" s="2">
        <f t="shared" si="1"/>
        <v>3500000</v>
      </c>
    </row>
    <row r="10" spans="1:7" x14ac:dyDescent="0.3">
      <c r="A10" t="s">
        <v>61</v>
      </c>
      <c r="B10" t="s">
        <v>6</v>
      </c>
      <c r="C10" t="str">
        <f>VLOOKUP(B10,상품코드표,2,FALSE)</f>
        <v>Computer</v>
      </c>
      <c r="D10" s="2">
        <f>VLOOKUP(B10,상품코드표,3,FALSE)</f>
        <v>985000</v>
      </c>
      <c r="E10" s="17">
        <v>-10</v>
      </c>
      <c r="F10" s="1" t="str">
        <f>IFERROR(HLOOKUP(E10,할인율표,2,TRUE),"")</f>
        <v/>
      </c>
      <c r="G10" s="2">
        <f t="shared" si="1"/>
        <v>-9850000</v>
      </c>
    </row>
  </sheetData>
  <phoneticPr fontId="2" type="noConversion"/>
  <dataValidations count="2">
    <dataValidation type="list" allowBlank="1" showInputMessage="1" showErrorMessage="1" sqref="B4:B10">
      <formula1>상품코드</formula1>
    </dataValidation>
    <dataValidation type="whole" operator="greaterThanOrEqual" allowBlank="1" showInputMessage="1" showErrorMessage="1" sqref="E4:E10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"/>
  <sheetViews>
    <sheetView workbookViewId="0">
      <selection activeCell="H4" sqref="H4"/>
    </sheetView>
  </sheetViews>
  <sheetFormatPr defaultRowHeight="16.5" x14ac:dyDescent="0.3"/>
  <cols>
    <col min="3" max="3" width="10" bestFit="1" customWidth="1"/>
    <col min="7" max="7" width="10.25" bestFit="1" customWidth="1"/>
    <col min="10" max="10" width="10.875" bestFit="1" customWidth="1"/>
  </cols>
  <sheetData>
    <row r="4" spans="1:10" x14ac:dyDescent="0.3">
      <c r="A4" t="s">
        <v>62</v>
      </c>
      <c r="B4" t="s">
        <v>17</v>
      </c>
      <c r="C4" t="s">
        <v>18</v>
      </c>
      <c r="D4" t="s">
        <v>19</v>
      </c>
      <c r="E4" t="s">
        <v>22</v>
      </c>
      <c r="F4" t="s">
        <v>1</v>
      </c>
      <c r="G4" t="s">
        <v>23</v>
      </c>
    </row>
    <row r="5" spans="1:10" x14ac:dyDescent="0.3">
      <c r="A5" t="s">
        <v>55</v>
      </c>
      <c r="B5" t="s">
        <v>2</v>
      </c>
      <c r="C5" t="str">
        <f>VLOOKUP(B5,상품코드표,2,FALSE)</f>
        <v>MP3</v>
      </c>
      <c r="D5" s="2">
        <f>VLOOKUP(B5,상품코드표,3,FALSE)</f>
        <v>235000</v>
      </c>
      <c r="E5" s="17">
        <v>100</v>
      </c>
      <c r="F5" s="1">
        <f>IFERROR(HLOOKUP(E5,할인율표,2,TRUE),"")</f>
        <v>0.05</v>
      </c>
      <c r="G5" s="2">
        <f>D5*E5-(D5*E5*F5)</f>
        <v>22325000</v>
      </c>
    </row>
    <row r="6" spans="1:10" x14ac:dyDescent="0.3">
      <c r="A6" t="s">
        <v>56</v>
      </c>
      <c r="B6" t="s">
        <v>8</v>
      </c>
      <c r="C6" t="str">
        <f>VLOOKUP(B6,상품코드표,2,FALSE)</f>
        <v>전자사전</v>
      </c>
      <c r="D6" s="2">
        <f>VLOOKUP(B6,상품코드표,3,FALSE)</f>
        <v>256000</v>
      </c>
      <c r="E6" s="17">
        <v>150</v>
      </c>
      <c r="F6" s="1">
        <f>IFERROR(HLOOKUP(E6,할인율표,2,TRUE),"")</f>
        <v>0.05</v>
      </c>
      <c r="G6" s="2">
        <f t="shared" ref="G6" si="0">D6*E6-(D6*E6*F6)</f>
        <v>36480000</v>
      </c>
    </row>
    <row r="7" spans="1:10" x14ac:dyDescent="0.3">
      <c r="A7" t="s">
        <v>57</v>
      </c>
      <c r="B7" t="s">
        <v>6</v>
      </c>
      <c r="C7" t="str">
        <f>VLOOKUP(B7,상품코드표,2,FALSE)</f>
        <v>Computer</v>
      </c>
      <c r="D7" s="2">
        <f>VLOOKUP(B7,상품코드표,3,FALSE)</f>
        <v>985000</v>
      </c>
      <c r="E7" s="17">
        <v>20</v>
      </c>
      <c r="F7" s="1" t="str">
        <f>IFERROR(HLOOKUP(E7,할인율표,2,TRUE),"")</f>
        <v/>
      </c>
      <c r="G7" s="2">
        <f>D7*E7</f>
        <v>19700000</v>
      </c>
      <c r="J7" s="4">
        <v>150</v>
      </c>
    </row>
    <row r="8" spans="1:10" x14ac:dyDescent="0.3">
      <c r="A8" t="s">
        <v>58</v>
      </c>
      <c r="B8" t="s">
        <v>9</v>
      </c>
      <c r="C8" t="str">
        <f>VLOOKUP(B8,상품코드표,2,FALSE)</f>
        <v>전자사전</v>
      </c>
      <c r="D8" s="2">
        <f>VLOOKUP(B8,상품코드표,3,FALSE)</f>
        <v>256000</v>
      </c>
      <c r="E8" s="17">
        <v>-30</v>
      </c>
      <c r="F8" s="1" t="str">
        <f>IFERROR(HLOOKUP(E8,할인율표,2,TRUE),"")</f>
        <v/>
      </c>
      <c r="G8" s="2">
        <f t="shared" ref="G8:G11" si="1">D8*E8</f>
        <v>-7680000</v>
      </c>
      <c r="J8" s="4"/>
    </row>
    <row r="9" spans="1:10" x14ac:dyDescent="0.3">
      <c r="A9" t="s">
        <v>59</v>
      </c>
      <c r="B9" t="s">
        <v>3</v>
      </c>
      <c r="C9" t="str">
        <f>VLOOKUP(B9,상품코드표,2,FALSE)</f>
        <v>MP3</v>
      </c>
      <c r="D9" s="2">
        <f>VLOOKUP(B9,상품코드표,3,FALSE)</f>
        <v>235000</v>
      </c>
      <c r="E9" s="17">
        <v>50</v>
      </c>
      <c r="F9" s="1" t="str">
        <f>IFERROR(HLOOKUP(E9,할인율표,2,TRUE),"")</f>
        <v/>
      </c>
      <c r="G9" s="2">
        <f t="shared" si="1"/>
        <v>11750000</v>
      </c>
      <c r="I9" s="4" t="s">
        <v>15</v>
      </c>
      <c r="J9" s="4">
        <f>COUNTIFS(C4:C11,I9,E4:E11,"&gt;+" &amp; J7)</f>
        <v>0</v>
      </c>
    </row>
    <row r="10" spans="1:10" x14ac:dyDescent="0.3">
      <c r="A10" t="s">
        <v>60</v>
      </c>
      <c r="B10" t="s">
        <v>4</v>
      </c>
      <c r="C10" t="str">
        <f>VLOOKUP(B10,상품코드표,2,FALSE)</f>
        <v>PDA</v>
      </c>
      <c r="D10" s="2">
        <f>VLOOKUP(B10,상품코드표,3,FALSE)</f>
        <v>350000</v>
      </c>
      <c r="E10" s="17">
        <v>10</v>
      </c>
      <c r="F10" s="1" t="str">
        <f>IFERROR(HLOOKUP(E10,할인율표,2,TRUE),"")</f>
        <v/>
      </c>
      <c r="G10" s="2">
        <f t="shared" si="1"/>
        <v>3500000</v>
      </c>
      <c r="I10" s="4"/>
      <c r="J10" s="4"/>
    </row>
    <row r="11" spans="1:10" x14ac:dyDescent="0.3">
      <c r="A11" t="s">
        <v>61</v>
      </c>
      <c r="B11" t="s">
        <v>6</v>
      </c>
      <c r="C11" t="str">
        <f>VLOOKUP(B11,상품코드표,2,FALSE)</f>
        <v>Computer</v>
      </c>
      <c r="D11" s="2">
        <f>VLOOKUP(B11,상품코드표,3,FALSE)</f>
        <v>985000</v>
      </c>
      <c r="E11" s="17">
        <v>-10</v>
      </c>
      <c r="F11" s="1" t="str">
        <f>IFERROR(HLOOKUP(E11,할인율표,2,TRUE),"")</f>
        <v/>
      </c>
      <c r="G11" s="2">
        <f t="shared" si="1"/>
        <v>-9850000</v>
      </c>
    </row>
  </sheetData>
  <mergeCells count="3">
    <mergeCell ref="J7:J8"/>
    <mergeCell ref="I9:I10"/>
    <mergeCell ref="J9:J10"/>
  </mergeCells>
  <phoneticPr fontId="2" type="noConversion"/>
  <dataValidations count="4">
    <dataValidation type="whole" operator="greaterThanOrEqual" allowBlank="1" showInputMessage="1" showErrorMessage="1" sqref="E5:E11">
      <formula1>0</formula1>
    </dataValidation>
    <dataValidation type="list" allowBlank="1" showInputMessage="1" showErrorMessage="1" sqref="B5:B11">
      <formula1>상품코드</formula1>
    </dataValidation>
    <dataValidation type="list" allowBlank="1" showInputMessage="1" showErrorMessage="1" sqref="I9:I10">
      <formula1>상품명</formula1>
    </dataValidation>
    <dataValidation type="list" allowBlank="1" showInputMessage="1" showErrorMessage="1" sqref="J7:J8">
      <formula1>수량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1" sqref="E11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상품코드표</vt:lpstr>
      <vt:lpstr>상품입고내역서</vt:lpstr>
      <vt:lpstr>사원명단</vt:lpstr>
      <vt:lpstr>예제1</vt:lpstr>
      <vt:lpstr>예제2</vt:lpstr>
      <vt:lpstr>예제3</vt:lpstr>
      <vt:lpstr>예제4</vt:lpstr>
      <vt:lpstr>상품명</vt:lpstr>
      <vt:lpstr>상품코드</vt:lpstr>
      <vt:lpstr>상품코드표</vt:lpstr>
      <vt:lpstr>수량</vt:lpstr>
      <vt:lpstr>할인율표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2015-09-22T06:18:09Z</dcterms:created>
  <dcterms:modified xsi:type="dcterms:W3CDTF">2015-09-22T07:17:50Z</dcterms:modified>
</cp:coreProperties>
</file>