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360" yWindow="120" windowWidth="18315" windowHeight="11430" firstSheet="2" activeTab="9"/>
  </bookViews>
  <sheets>
    <sheet name="예제1" sheetId="1" r:id="rId1"/>
    <sheet name="예제2" sheetId="2" r:id="rId2"/>
    <sheet name="예제3" sheetId="3" r:id="rId3"/>
    <sheet name="예제4" sheetId="4" r:id="rId4"/>
    <sheet name="예제5" sheetId="5" r:id="rId5"/>
    <sheet name="예제6" sheetId="6" r:id="rId6"/>
    <sheet name="예제7" sheetId="7" r:id="rId7"/>
    <sheet name="예제8" sheetId="8" r:id="rId8"/>
    <sheet name="피벗테이블" sheetId="14" r:id="rId9"/>
    <sheet name="피벗차트" sheetId="15" r:id="rId10"/>
  </sheets>
  <definedNames>
    <definedName name="_xlnm._FilterDatabase" localSheetId="2" hidden="1">예제3!$A$5:$F$9</definedName>
    <definedName name="_xlnm._FilterDatabase" localSheetId="3" hidden="1">예제4!$A$3:$F$17</definedName>
    <definedName name="_xlnm._FilterDatabase" localSheetId="4" hidden="1">예제5!$A$3:$F$17</definedName>
    <definedName name="_xlnm.Criteria" localSheetId="3">예제4!$H$5:$J$7</definedName>
    <definedName name="_xlnm.Criteria" localSheetId="4">예제5!$H$5:$H$6</definedName>
    <definedName name="_xlnm.Extract" localSheetId="3">예제4!$A$20:$F$20</definedName>
    <definedName name="_xlnm.Extract" localSheetId="4">예제5!$A$20:$F$20</definedName>
  </definedNames>
  <calcPr calcId="144525"/>
  <pivotCaches>
    <pivotCache cacheId="27" r:id="rId11"/>
  </pivotCaches>
</workbook>
</file>

<file path=xl/calcChain.xml><?xml version="1.0" encoding="utf-8"?>
<calcChain xmlns="http://schemas.openxmlformats.org/spreadsheetml/2006/main">
  <c r="D5" i="7" l="1"/>
  <c r="D7" i="7"/>
  <c r="D9" i="7"/>
  <c r="D12" i="7"/>
  <c r="D15" i="7" s="1"/>
  <c r="D14" i="7"/>
  <c r="D17" i="7"/>
  <c r="D21" i="7"/>
  <c r="D22" i="7"/>
  <c r="D18" i="7"/>
  <c r="E11" i="6"/>
  <c r="E8" i="6"/>
  <c r="E12" i="6" s="1"/>
  <c r="H6" i="5"/>
  <c r="E3" i="3"/>
  <c r="F3" i="3"/>
  <c r="D10" i="7" l="1"/>
  <c r="D23" i="7" s="1"/>
</calcChain>
</file>

<file path=xl/sharedStrings.xml><?xml version="1.0" encoding="utf-8"?>
<sst xmlns="http://schemas.openxmlformats.org/spreadsheetml/2006/main" count="325" uniqueCount="128">
  <si>
    <t>사번</t>
    <phoneticPr fontId="2" type="noConversion"/>
  </si>
  <si>
    <t>이름</t>
    <phoneticPr fontId="2" type="noConversion"/>
  </si>
  <si>
    <t>부서명</t>
    <phoneticPr fontId="2" type="noConversion"/>
  </si>
  <si>
    <t>직급</t>
    <phoneticPr fontId="2" type="noConversion"/>
  </si>
  <si>
    <t>근속연수</t>
    <phoneticPr fontId="2" type="noConversion"/>
  </si>
  <si>
    <t>기본급</t>
    <phoneticPr fontId="2" type="noConversion"/>
  </si>
  <si>
    <t>김인송</t>
    <phoneticPr fontId="2" type="noConversion"/>
  </si>
  <si>
    <t>박철인</t>
    <phoneticPr fontId="2" type="noConversion"/>
  </si>
  <si>
    <t>박철수</t>
    <phoneticPr fontId="2" type="noConversion"/>
  </si>
  <si>
    <t>김문수</t>
    <phoneticPr fontId="2" type="noConversion"/>
  </si>
  <si>
    <t>김상태</t>
    <phoneticPr fontId="2" type="noConversion"/>
  </si>
  <si>
    <t>김민중</t>
    <phoneticPr fontId="2" type="noConversion"/>
  </si>
  <si>
    <t>연구팀</t>
    <phoneticPr fontId="2" type="noConversion"/>
  </si>
  <si>
    <t>인사팀</t>
    <phoneticPr fontId="2" type="noConversion"/>
  </si>
  <si>
    <t>영업팀</t>
    <phoneticPr fontId="2" type="noConversion"/>
  </si>
  <si>
    <t>생산팀</t>
    <phoneticPr fontId="2" type="noConversion"/>
  </si>
  <si>
    <t>기획실</t>
    <phoneticPr fontId="2" type="noConversion"/>
  </si>
  <si>
    <t>대리</t>
    <phoneticPr fontId="2" type="noConversion"/>
  </si>
  <si>
    <t>사원</t>
    <phoneticPr fontId="2" type="noConversion"/>
  </si>
  <si>
    <t>과장</t>
    <phoneticPr fontId="2" type="noConversion"/>
  </si>
  <si>
    <t>성명</t>
    <phoneticPr fontId="2" type="noConversion"/>
  </si>
  <si>
    <t>부서</t>
    <phoneticPr fontId="2" type="noConversion"/>
  </si>
  <si>
    <t>주민번호</t>
    <phoneticPr fontId="2" type="noConversion"/>
  </si>
  <si>
    <t>입사일</t>
    <phoneticPr fontId="2" type="noConversion"/>
  </si>
  <si>
    <t>한숙희</t>
    <phoneticPr fontId="2" type="noConversion"/>
  </si>
  <si>
    <t>박도심</t>
    <phoneticPr fontId="2" type="noConversion"/>
  </si>
  <si>
    <t>한상호</t>
    <phoneticPr fontId="2" type="noConversion"/>
  </si>
  <si>
    <t>김지명</t>
    <phoneticPr fontId="2" type="noConversion"/>
  </si>
  <si>
    <t>교육팀</t>
    <phoneticPr fontId="2" type="noConversion"/>
  </si>
  <si>
    <t>기획팀</t>
    <phoneticPr fontId="2" type="noConversion"/>
  </si>
  <si>
    <t>사원</t>
    <phoneticPr fontId="2" type="noConversion"/>
  </si>
  <si>
    <t>610403-1******</t>
    <phoneticPr fontId="2" type="noConversion"/>
  </si>
  <si>
    <t>630303-2******</t>
    <phoneticPr fontId="2" type="noConversion"/>
  </si>
  <si>
    <t>751213-1******</t>
    <phoneticPr fontId="2" type="noConversion"/>
  </si>
  <si>
    <t>660617-1******</t>
    <phoneticPr fontId="2" type="noConversion"/>
  </si>
  <si>
    <t>인원수</t>
    <phoneticPr fontId="2" type="noConversion"/>
  </si>
  <si>
    <t>평균 기본급</t>
    <phoneticPr fontId="2" type="noConversion"/>
  </si>
  <si>
    <t>&lt; 사원 리스트 &gt;</t>
    <phoneticPr fontId="2" type="noConversion"/>
  </si>
  <si>
    <t>한은희</t>
    <phoneticPr fontId="2" type="noConversion"/>
  </si>
  <si>
    <t>김준성</t>
    <phoneticPr fontId="2" type="noConversion"/>
  </si>
  <si>
    <t>유지석</t>
    <phoneticPr fontId="2" type="noConversion"/>
  </si>
  <si>
    <t>박거성</t>
    <phoneticPr fontId="2" type="noConversion"/>
  </si>
  <si>
    <t>노칠홍</t>
    <phoneticPr fontId="2" type="noConversion"/>
  </si>
  <si>
    <t>정중앙</t>
    <phoneticPr fontId="2" type="noConversion"/>
  </si>
  <si>
    <t>정진상</t>
    <phoneticPr fontId="2" type="noConversion"/>
  </si>
  <si>
    <t>김철민</t>
    <phoneticPr fontId="2" type="noConversion"/>
  </si>
  <si>
    <t>최은주</t>
    <phoneticPr fontId="2" type="noConversion"/>
  </si>
  <si>
    <t>강한국</t>
    <phoneticPr fontId="2" type="noConversion"/>
  </si>
  <si>
    <t>기획팀</t>
    <phoneticPr fontId="2" type="noConversion"/>
  </si>
  <si>
    <t>교육팀</t>
    <phoneticPr fontId="2" type="noConversion"/>
  </si>
  <si>
    <t>홍보팀</t>
    <phoneticPr fontId="2" type="noConversion"/>
  </si>
  <si>
    <t>영업팀</t>
    <phoneticPr fontId="2" type="noConversion"/>
  </si>
  <si>
    <t>대리</t>
    <phoneticPr fontId="2" type="noConversion"/>
  </si>
  <si>
    <t>사원</t>
    <phoneticPr fontId="2" type="noConversion"/>
  </si>
  <si>
    <t>과장</t>
    <phoneticPr fontId="2" type="noConversion"/>
  </si>
  <si>
    <t>부장</t>
    <phoneticPr fontId="2" type="noConversion"/>
  </si>
  <si>
    <t>대리</t>
    <phoneticPr fontId="2" type="noConversion"/>
  </si>
  <si>
    <t>780920-2******</t>
    <phoneticPr fontId="2" type="noConversion"/>
  </si>
  <si>
    <t>700716-1******</t>
    <phoneticPr fontId="2" type="noConversion"/>
  </si>
  <si>
    <t>720415-1******</t>
    <phoneticPr fontId="2" type="noConversion"/>
  </si>
  <si>
    <t>800205-2******</t>
    <phoneticPr fontId="2" type="noConversion"/>
  </si>
  <si>
    <t>770406-2******</t>
    <phoneticPr fontId="2" type="noConversion"/>
  </si>
  <si>
    <t>790708-1******</t>
    <phoneticPr fontId="2" type="noConversion"/>
  </si>
  <si>
    <t>801010-2******</t>
    <phoneticPr fontId="2" type="noConversion"/>
  </si>
  <si>
    <t>760506-1******</t>
    <phoneticPr fontId="2" type="noConversion"/>
  </si>
  <si>
    <t>890712-2******</t>
    <phoneticPr fontId="2" type="noConversion"/>
  </si>
  <si>
    <t>851111-1******</t>
    <phoneticPr fontId="2" type="noConversion"/>
  </si>
  <si>
    <t>부서</t>
    <phoneticPr fontId="2" type="noConversion"/>
  </si>
  <si>
    <t>직급</t>
    <phoneticPr fontId="2" type="noConversion"/>
  </si>
  <si>
    <t>기본급</t>
    <phoneticPr fontId="2" type="noConversion"/>
  </si>
  <si>
    <t>부장</t>
    <phoneticPr fontId="2" type="noConversion"/>
  </si>
  <si>
    <t>&gt;=2300000</t>
    <phoneticPr fontId="2" type="noConversion"/>
  </si>
  <si>
    <t>판매일자</t>
    <phoneticPr fontId="2" type="noConversion"/>
  </si>
  <si>
    <t>제품명</t>
  </si>
  <si>
    <t>제품명</t>
    <phoneticPr fontId="2" type="noConversion"/>
  </si>
  <si>
    <t>수량</t>
    <phoneticPr fontId="2" type="noConversion"/>
  </si>
  <si>
    <t>단가</t>
    <phoneticPr fontId="2" type="noConversion"/>
  </si>
  <si>
    <t>금액</t>
    <phoneticPr fontId="2" type="noConversion"/>
  </si>
  <si>
    <t>디지털카메라</t>
  </si>
  <si>
    <t>디지털카메라</t>
    <phoneticPr fontId="2" type="noConversion"/>
  </si>
  <si>
    <t>모니터</t>
    <phoneticPr fontId="2" type="noConversion"/>
  </si>
  <si>
    <t>MP3</t>
  </si>
  <si>
    <t>MP3</t>
    <phoneticPr fontId="2" type="noConversion"/>
  </si>
  <si>
    <t>디지털카메라</t>
    <phoneticPr fontId="2" type="noConversion"/>
  </si>
  <si>
    <t>핸드폰</t>
    <phoneticPr fontId="2" type="noConversion"/>
  </si>
  <si>
    <t>2010-02-05 요약</t>
  </si>
  <si>
    <t>2010-02-06 요약</t>
  </si>
  <si>
    <t>총합계</t>
  </si>
  <si>
    <t>일자</t>
    <phoneticPr fontId="2" type="noConversion"/>
  </si>
  <si>
    <t>부서</t>
    <phoneticPr fontId="2" type="noConversion"/>
  </si>
  <si>
    <t>계정항목</t>
    <phoneticPr fontId="2" type="noConversion"/>
  </si>
  <si>
    <t>지출비용</t>
    <phoneticPr fontId="2" type="noConversion"/>
  </si>
  <si>
    <t>기타경비</t>
    <phoneticPr fontId="2" type="noConversion"/>
  </si>
  <si>
    <t>소모품비</t>
    <phoneticPr fontId="2" type="noConversion"/>
  </si>
  <si>
    <t>소모품비</t>
    <phoneticPr fontId="2" type="noConversion"/>
  </si>
  <si>
    <t>접대비</t>
    <phoneticPr fontId="2" type="noConversion"/>
  </si>
  <si>
    <t>통신비</t>
    <phoneticPr fontId="2" type="noConversion"/>
  </si>
  <si>
    <t>기타경비 요약</t>
  </si>
  <si>
    <t>소모품비 요약</t>
  </si>
  <si>
    <t>접대비 요약</t>
  </si>
  <si>
    <t>통신비 요약</t>
  </si>
  <si>
    <t>연구3실 지출비용 합계</t>
    <phoneticPr fontId="2" type="noConversion"/>
  </si>
  <si>
    <t>연구2실 지출비용 합계</t>
    <phoneticPr fontId="2" type="noConversion"/>
  </si>
  <si>
    <t>연구1실 지출비용 합계</t>
    <phoneticPr fontId="2" type="noConversion"/>
  </si>
  <si>
    <t>기획실 지출비용 합계</t>
    <phoneticPr fontId="2" type="noConversion"/>
  </si>
  <si>
    <t>거래일자</t>
  </si>
  <si>
    <t>거래일자</t>
    <phoneticPr fontId="2" type="noConversion"/>
  </si>
  <si>
    <t>거래처명</t>
  </si>
  <si>
    <t>거래처명</t>
    <phoneticPr fontId="2" type="noConversion"/>
  </si>
  <si>
    <t>제품명</t>
    <phoneticPr fontId="2" type="noConversion"/>
  </si>
  <si>
    <t>공급가액</t>
    <phoneticPr fontId="2" type="noConversion"/>
  </si>
  <si>
    <t>부가세</t>
    <phoneticPr fontId="2" type="noConversion"/>
  </si>
  <si>
    <t>합계</t>
    <phoneticPr fontId="2" type="noConversion"/>
  </si>
  <si>
    <t>거명전자</t>
  </si>
  <si>
    <t>거명전자</t>
    <phoneticPr fontId="2" type="noConversion"/>
  </si>
  <si>
    <t>나라전자</t>
  </si>
  <si>
    <t>나라전자</t>
    <phoneticPr fontId="2" type="noConversion"/>
  </si>
  <si>
    <t>나라전자</t>
    <phoneticPr fontId="2" type="noConversion"/>
  </si>
  <si>
    <t>한국전자</t>
  </si>
  <si>
    <t>한국전자</t>
    <phoneticPr fontId="2" type="noConversion"/>
  </si>
  <si>
    <t>거명전자</t>
    <phoneticPr fontId="2" type="noConversion"/>
  </si>
  <si>
    <t>PDP TV</t>
  </si>
  <si>
    <t>PDP TV</t>
    <phoneticPr fontId="2" type="noConversion"/>
  </si>
  <si>
    <t>PMP</t>
  </si>
  <si>
    <t>PMP</t>
    <phoneticPr fontId="2" type="noConversion"/>
  </si>
  <si>
    <t>PMP</t>
    <phoneticPr fontId="2" type="noConversion"/>
  </si>
  <si>
    <t>합계 : 수량</t>
  </si>
  <si>
    <t>(모두)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</si>
</sst>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1" formatCode="#,##0;[Red]#,##0"/>
  </numFmts>
  <fonts count="4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1" fillId="0" borderId="0" xfId="0" applyNumberFormat="1" applyFont="1">
      <alignment vertical="center"/>
    </xf>
    <xf numFmtId="14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[1117.xlsx]피벗차트!피벗 테이블6</c:name>
    <c:fmtId val="0"/>
  </c:pivotSource>
  <c:chart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피벗차트!$B$3:$B$4</c:f>
              <c:strCache>
                <c:ptCount val="1"/>
                <c:pt idx="0">
                  <c:v>MP3</c:v>
                </c:pt>
              </c:strCache>
            </c:strRef>
          </c:tx>
          <c:invertIfNegative val="0"/>
          <c:cat>
            <c:strRef>
              <c:f>피벗차트!$A$5:$A$8</c:f>
              <c:strCache>
                <c:ptCount val="3"/>
                <c:pt idx="0">
                  <c:v>거명전자</c:v>
                </c:pt>
                <c:pt idx="1">
                  <c:v>나라전자</c:v>
                </c:pt>
                <c:pt idx="2">
                  <c:v>한국전자</c:v>
                </c:pt>
              </c:strCache>
            </c:strRef>
          </c:cat>
          <c:val>
            <c:numRef>
              <c:f>피벗차트!$B$5:$B$8</c:f>
              <c:numCache>
                <c:formatCode>General</c:formatCode>
                <c:ptCount val="3"/>
                <c:pt idx="1">
                  <c:v>65</c:v>
                </c:pt>
              </c:numCache>
            </c:numRef>
          </c:val>
        </c:ser>
        <c:ser>
          <c:idx val="1"/>
          <c:order val="1"/>
          <c:tx>
            <c:strRef>
              <c:f>피벗차트!$C$3:$C$4</c:f>
              <c:strCache>
                <c:ptCount val="1"/>
                <c:pt idx="0">
                  <c:v>PDP TV</c:v>
                </c:pt>
              </c:strCache>
            </c:strRef>
          </c:tx>
          <c:invertIfNegative val="0"/>
          <c:cat>
            <c:strRef>
              <c:f>피벗차트!$A$5:$A$8</c:f>
              <c:strCache>
                <c:ptCount val="3"/>
                <c:pt idx="0">
                  <c:v>거명전자</c:v>
                </c:pt>
                <c:pt idx="1">
                  <c:v>나라전자</c:v>
                </c:pt>
                <c:pt idx="2">
                  <c:v>한국전자</c:v>
                </c:pt>
              </c:strCache>
            </c:strRef>
          </c:cat>
          <c:val>
            <c:numRef>
              <c:f>피벗차트!$C$5:$C$8</c:f>
              <c:numCache>
                <c:formatCode>General</c:formatCode>
                <c:ptCount val="3"/>
                <c:pt idx="0">
                  <c:v>10</c:v>
                </c:pt>
              </c:numCache>
            </c:numRef>
          </c:val>
        </c:ser>
        <c:ser>
          <c:idx val="2"/>
          <c:order val="2"/>
          <c:tx>
            <c:strRef>
              <c:f>피벗차트!$D$3:$D$4</c:f>
              <c:strCache>
                <c:ptCount val="1"/>
                <c:pt idx="0">
                  <c:v>PMP</c:v>
                </c:pt>
              </c:strCache>
            </c:strRef>
          </c:tx>
          <c:invertIfNegative val="0"/>
          <c:cat>
            <c:strRef>
              <c:f>피벗차트!$A$5:$A$8</c:f>
              <c:strCache>
                <c:ptCount val="3"/>
                <c:pt idx="0">
                  <c:v>거명전자</c:v>
                </c:pt>
                <c:pt idx="1">
                  <c:v>나라전자</c:v>
                </c:pt>
                <c:pt idx="2">
                  <c:v>한국전자</c:v>
                </c:pt>
              </c:strCache>
            </c:strRef>
          </c:cat>
          <c:val>
            <c:numRef>
              <c:f>피벗차트!$D$5:$D$8</c:f>
              <c:numCache>
                <c:formatCode>General</c:formatCode>
                <c:ptCount val="3"/>
                <c:pt idx="1">
                  <c:v>15</c:v>
                </c:pt>
                <c:pt idx="2">
                  <c:v>30</c:v>
                </c:pt>
              </c:numCache>
            </c:numRef>
          </c:val>
        </c:ser>
        <c:ser>
          <c:idx val="3"/>
          <c:order val="3"/>
          <c:tx>
            <c:strRef>
              <c:f>피벗차트!$E$3:$E$4</c:f>
              <c:strCache>
                <c:ptCount val="1"/>
                <c:pt idx="0">
                  <c:v>디지털카메라</c:v>
                </c:pt>
              </c:strCache>
            </c:strRef>
          </c:tx>
          <c:invertIfNegative val="0"/>
          <c:cat>
            <c:strRef>
              <c:f>피벗차트!$A$5:$A$8</c:f>
              <c:strCache>
                <c:ptCount val="3"/>
                <c:pt idx="0">
                  <c:v>거명전자</c:v>
                </c:pt>
                <c:pt idx="1">
                  <c:v>나라전자</c:v>
                </c:pt>
                <c:pt idx="2">
                  <c:v>한국전자</c:v>
                </c:pt>
              </c:strCache>
            </c:strRef>
          </c:cat>
          <c:val>
            <c:numRef>
              <c:f>피벗차트!$E$5:$E$8</c:f>
              <c:numCache>
                <c:formatCode>General</c:formatCode>
                <c:ptCount val="3"/>
                <c:pt idx="0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120896"/>
        <c:axId val="107297024"/>
      </c:barChart>
      <c:catAx>
        <c:axId val="45120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07297024"/>
        <c:crosses val="autoZero"/>
        <c:auto val="1"/>
        <c:lblAlgn val="ctr"/>
        <c:lblOffset val="100"/>
        <c:noMultiLvlLbl val="0"/>
      </c:catAx>
      <c:valAx>
        <c:axId val="107297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120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8</xdr:row>
      <xdr:rowOff>66675</xdr:rowOff>
    </xdr:from>
    <xdr:to>
      <xdr:col>6</xdr:col>
      <xdr:colOff>400050</xdr:colOff>
      <xdr:row>21</xdr:row>
      <xdr:rowOff>85725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212" refreshedDate="42325.660173263888" createdVersion="4" refreshedVersion="4" minRefreshableVersion="3" recordCount="6">
  <cacheSource type="worksheet">
    <worksheetSource ref="A3:H9" sheet="예제8"/>
  </cacheSource>
  <cacheFields count="8">
    <cacheField name="거래일자" numFmtId="14">
      <sharedItems containsSemiMixedTypes="0" containsNonDate="0" containsDate="1" containsString="0" minDate="2010-01-02T00:00:00" maxDate="2010-02-13T00:00:00" count="6">
        <d v="2010-01-02T00:00:00"/>
        <d v="2010-01-05T00:00:00"/>
        <d v="2010-01-12T00:00:00"/>
        <d v="2010-02-03T00:00:00"/>
        <d v="2010-02-06T00:00:00"/>
        <d v="2010-02-12T00:00:00"/>
      </sharedItems>
    </cacheField>
    <cacheField name="거래처명" numFmtId="0">
      <sharedItems count="3">
        <s v="거명전자"/>
        <s v="나라전자"/>
        <s v="한국전자"/>
      </sharedItems>
    </cacheField>
    <cacheField name="제품명" numFmtId="0">
      <sharedItems count="4">
        <s v="PDP TV"/>
        <s v="PMP"/>
        <s v="MP3"/>
        <s v="디지털카메라"/>
      </sharedItems>
    </cacheField>
    <cacheField name="수량" numFmtId="0">
      <sharedItems containsSemiMixedTypes="0" containsString="0" containsNumber="1" containsInteger="1" minValue="10" maxValue="45"/>
    </cacheField>
    <cacheField name="단가" numFmtId="181">
      <sharedItems containsSemiMixedTypes="0" containsString="0" containsNumber="1" containsInteger="1" minValue="95000" maxValue="1830000"/>
    </cacheField>
    <cacheField name="공급가액" numFmtId="181">
      <sharedItems containsSemiMixedTypes="0" containsString="0" containsNumber="1" containsInteger="1" minValue="1900000" maxValue="18300000"/>
    </cacheField>
    <cacheField name="부가세" numFmtId="181">
      <sharedItems containsSemiMixedTypes="0" containsString="0" containsNumber="1" containsInteger="1" minValue="190000" maxValue="1830000"/>
    </cacheField>
    <cacheField name="합계" numFmtId="181">
      <sharedItems containsSemiMixedTypes="0" containsString="0" containsNumber="1" containsInteger="1" minValue="2090000" maxValue="2013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x v="0"/>
    <x v="0"/>
    <n v="10"/>
    <n v="1830000"/>
    <n v="18300000"/>
    <n v="1830000"/>
    <n v="20130000"/>
  </r>
  <r>
    <x v="1"/>
    <x v="1"/>
    <x v="1"/>
    <n v="15"/>
    <n v="369000"/>
    <n v="5535000"/>
    <n v="553500"/>
    <n v="6088500"/>
  </r>
  <r>
    <x v="2"/>
    <x v="1"/>
    <x v="2"/>
    <n v="20"/>
    <n v="95000"/>
    <n v="1900000"/>
    <n v="190000"/>
    <n v="2090000"/>
  </r>
  <r>
    <x v="3"/>
    <x v="2"/>
    <x v="1"/>
    <n v="30"/>
    <n v="369000"/>
    <n v="11070000"/>
    <n v="1107000"/>
    <n v="12177000"/>
  </r>
  <r>
    <x v="4"/>
    <x v="0"/>
    <x v="3"/>
    <n v="25"/>
    <n v="265000"/>
    <n v="6625000"/>
    <n v="662500"/>
    <n v="7287500"/>
  </r>
  <r>
    <x v="5"/>
    <x v="1"/>
    <x v="2"/>
    <n v="45"/>
    <n v="95000"/>
    <n v="4275000"/>
    <n v="427500"/>
    <n v="470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5" cacheId="27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 rowHeaderCaption="거래처명" colHeaderCaption="제품명">
  <location ref="A3:F8" firstHeaderRow="1" firstDataRow="2" firstDataCol="1" rowPageCount="1" colPageCount="1"/>
  <pivotFields count="8">
    <pivotField axis="axisPage" numFmtId="14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2"/>
        <item x="0"/>
        <item x="1"/>
        <item x="3"/>
        <item t="default"/>
      </items>
    </pivotField>
    <pivotField dataField="1" showAll="0"/>
    <pivotField numFmtId="181" showAll="0"/>
    <pivotField numFmtId="181" showAll="0"/>
    <pivotField numFmtId="181" showAll="0"/>
    <pivotField numFmtId="18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0" hier="-1"/>
  </pageFields>
  <dataFields count="1">
    <dataField name="합계 : 수량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6" cacheId="27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 chartFormat="1" rowHeaderCaption="거래처명" colHeaderCaption="제품명">
  <location ref="A3:F8" firstHeaderRow="1" firstDataRow="2" firstDataCol="1" rowPageCount="1" colPageCount="1"/>
  <pivotFields count="8">
    <pivotField axis="axisPage" numFmtId="14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2"/>
        <item x="0"/>
        <item x="1"/>
        <item x="3"/>
        <item t="default"/>
      </items>
    </pivotField>
    <pivotField dataField="1" showAll="0"/>
    <pivotField numFmtId="181" showAll="0"/>
    <pivotField numFmtId="181" showAll="0"/>
    <pivotField numFmtId="181" showAll="0"/>
    <pivotField numFmtId="18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0" hier="-1"/>
  </pageFields>
  <dataFields count="1">
    <dataField name="합계 : 수량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E6" sqref="E6"/>
    </sheetView>
  </sheetViews>
  <sheetFormatPr defaultRowHeight="16.5" x14ac:dyDescent="0.3"/>
  <cols>
    <col min="6" max="6" width="9.25" bestFit="1" customWidth="1"/>
  </cols>
  <sheetData>
    <row r="1" spans="1: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3">
      <c r="A2" s="4">
        <v>90005</v>
      </c>
      <c r="B2" s="4" t="s">
        <v>10</v>
      </c>
      <c r="C2" s="4" t="s">
        <v>16</v>
      </c>
      <c r="D2" s="4" t="s">
        <v>19</v>
      </c>
      <c r="E2" s="4">
        <v>9</v>
      </c>
      <c r="F2" s="5">
        <v>1500000</v>
      </c>
    </row>
    <row r="3" spans="1:6" x14ac:dyDescent="0.3">
      <c r="A3" s="4">
        <v>90004</v>
      </c>
      <c r="B3" s="4" t="s">
        <v>9</v>
      </c>
      <c r="C3" s="4" t="s">
        <v>15</v>
      </c>
      <c r="D3" s="4" t="s">
        <v>18</v>
      </c>
      <c r="E3" s="4">
        <v>3</v>
      </c>
      <c r="F3" s="5">
        <v>950000</v>
      </c>
    </row>
    <row r="4" spans="1:6" x14ac:dyDescent="0.3">
      <c r="A4" s="4">
        <v>90001</v>
      </c>
      <c r="B4" s="4" t="s">
        <v>6</v>
      </c>
      <c r="C4" s="4" t="s">
        <v>12</v>
      </c>
      <c r="D4" s="4" t="s">
        <v>17</v>
      </c>
      <c r="E4" s="4">
        <v>5</v>
      </c>
      <c r="F4" s="5">
        <v>1200000</v>
      </c>
    </row>
    <row r="5" spans="1:6" x14ac:dyDescent="0.3">
      <c r="A5" s="4">
        <v>90006</v>
      </c>
      <c r="B5" s="4" t="s">
        <v>11</v>
      </c>
      <c r="C5" s="4" t="s">
        <v>14</v>
      </c>
      <c r="D5" s="4" t="s">
        <v>17</v>
      </c>
      <c r="E5" s="4">
        <v>6</v>
      </c>
      <c r="F5" s="5">
        <v>1200000</v>
      </c>
    </row>
    <row r="6" spans="1:6" x14ac:dyDescent="0.3">
      <c r="A6" s="4">
        <v>90003</v>
      </c>
      <c r="B6" s="4" t="s">
        <v>8</v>
      </c>
      <c r="C6" s="4" t="s">
        <v>14</v>
      </c>
      <c r="D6" s="4" t="s">
        <v>19</v>
      </c>
      <c r="E6" s="4">
        <v>8</v>
      </c>
      <c r="F6" s="5">
        <v>1500000</v>
      </c>
    </row>
    <row r="7" spans="1:6" x14ac:dyDescent="0.3">
      <c r="A7" s="4">
        <v>90002</v>
      </c>
      <c r="B7" s="4" t="s">
        <v>7</v>
      </c>
      <c r="C7" s="4" t="s">
        <v>13</v>
      </c>
      <c r="D7" s="4" t="s">
        <v>18</v>
      </c>
      <c r="E7" s="4">
        <v>2</v>
      </c>
      <c r="F7" s="5">
        <v>950000</v>
      </c>
    </row>
  </sheetData>
  <sortState ref="A2:F7">
    <sortCondition ref="C2:C7"/>
    <sortCondition descending="1" ref="D2:D7"/>
    <sortCondition descending="1" ref="E2:E7"/>
  </sortState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A5" sqref="A5"/>
    </sheetView>
  </sheetViews>
  <sheetFormatPr defaultRowHeight="16.5" x14ac:dyDescent="0.3"/>
  <cols>
    <col min="1" max="1" width="11.875" customWidth="1"/>
    <col min="2" max="2" width="11.875" bestFit="1" customWidth="1"/>
    <col min="3" max="3" width="8.375" customWidth="1"/>
    <col min="4" max="4" width="5.75" customWidth="1"/>
    <col min="5" max="5" width="13.25" bestFit="1" customWidth="1"/>
    <col min="6" max="6" width="7.375" customWidth="1"/>
  </cols>
  <sheetData>
    <row r="1" spans="1:6" x14ac:dyDescent="0.3">
      <c r="A1" s="16" t="s">
        <v>105</v>
      </c>
      <c r="B1" t="s">
        <v>127</v>
      </c>
    </row>
    <row r="3" spans="1:6" x14ac:dyDescent="0.3">
      <c r="A3" s="16" t="s">
        <v>126</v>
      </c>
      <c r="B3" s="16" t="s">
        <v>73</v>
      </c>
    </row>
    <row r="4" spans="1:6" x14ac:dyDescent="0.3">
      <c r="A4" s="16" t="s">
        <v>107</v>
      </c>
      <c r="B4" t="s">
        <v>81</v>
      </c>
      <c r="C4" t="s">
        <v>121</v>
      </c>
      <c r="D4" t="s">
        <v>123</v>
      </c>
      <c r="E4" t="s">
        <v>78</v>
      </c>
      <c r="F4" t="s">
        <v>87</v>
      </c>
    </row>
    <row r="5" spans="1:6" x14ac:dyDescent="0.3">
      <c r="A5" s="17" t="s">
        <v>113</v>
      </c>
      <c r="B5" s="7"/>
      <c r="C5" s="7">
        <v>10</v>
      </c>
      <c r="D5" s="7"/>
      <c r="E5" s="7">
        <v>25</v>
      </c>
      <c r="F5" s="7">
        <v>35</v>
      </c>
    </row>
    <row r="6" spans="1:6" x14ac:dyDescent="0.3">
      <c r="A6" s="17" t="s">
        <v>115</v>
      </c>
      <c r="B6" s="7">
        <v>65</v>
      </c>
      <c r="C6" s="7"/>
      <c r="D6" s="7">
        <v>15</v>
      </c>
      <c r="E6" s="7"/>
      <c r="F6" s="7">
        <v>80</v>
      </c>
    </row>
    <row r="7" spans="1:6" x14ac:dyDescent="0.3">
      <c r="A7" s="17" t="s">
        <v>118</v>
      </c>
      <c r="B7" s="7"/>
      <c r="C7" s="7"/>
      <c r="D7" s="7">
        <v>30</v>
      </c>
      <c r="E7" s="7"/>
      <c r="F7" s="7">
        <v>30</v>
      </c>
    </row>
    <row r="8" spans="1:6" x14ac:dyDescent="0.3">
      <c r="A8" s="17" t="s">
        <v>87</v>
      </c>
      <c r="B8" s="7">
        <v>65</v>
      </c>
      <c r="C8" s="7">
        <v>10</v>
      </c>
      <c r="D8" s="7">
        <v>45</v>
      </c>
      <c r="E8" s="7">
        <v>25</v>
      </c>
      <c r="F8" s="7">
        <v>145</v>
      </c>
    </row>
  </sheetData>
  <phoneticPr fontId="2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H6" sqref="H6"/>
    </sheetView>
  </sheetViews>
  <sheetFormatPr defaultRowHeight="16.5" x14ac:dyDescent="0.3"/>
  <cols>
    <col min="6" max="6" width="9.25" bestFit="1" customWidth="1"/>
  </cols>
  <sheetData>
    <row r="1" spans="1: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3">
      <c r="A2" s="4">
        <v>90004</v>
      </c>
      <c r="B2" s="4" t="s">
        <v>9</v>
      </c>
      <c r="C2" s="4" t="s">
        <v>15</v>
      </c>
      <c r="D2" s="4" t="s">
        <v>18</v>
      </c>
      <c r="E2" s="4">
        <v>3</v>
      </c>
      <c r="F2" s="5">
        <v>950000</v>
      </c>
    </row>
    <row r="3" spans="1:6" x14ac:dyDescent="0.3">
      <c r="A3" s="4">
        <v>90002</v>
      </c>
      <c r="B3" s="4" t="s">
        <v>7</v>
      </c>
      <c r="C3" s="4" t="s">
        <v>13</v>
      </c>
      <c r="D3" s="4" t="s">
        <v>18</v>
      </c>
      <c r="E3" s="4">
        <v>2</v>
      </c>
      <c r="F3" s="5">
        <v>950000</v>
      </c>
    </row>
    <row r="4" spans="1:6" x14ac:dyDescent="0.3">
      <c r="A4" s="4">
        <v>90001</v>
      </c>
      <c r="B4" s="4" t="s">
        <v>6</v>
      </c>
      <c r="C4" s="4" t="s">
        <v>12</v>
      </c>
      <c r="D4" s="4" t="s">
        <v>17</v>
      </c>
      <c r="E4" s="4">
        <v>5</v>
      </c>
      <c r="F4" s="5">
        <v>1200000</v>
      </c>
    </row>
    <row r="5" spans="1:6" x14ac:dyDescent="0.3">
      <c r="A5" s="4">
        <v>90006</v>
      </c>
      <c r="B5" s="4" t="s">
        <v>11</v>
      </c>
      <c r="C5" s="4" t="s">
        <v>14</v>
      </c>
      <c r="D5" s="4" t="s">
        <v>17</v>
      </c>
      <c r="E5" s="4">
        <v>6</v>
      </c>
      <c r="F5" s="5">
        <v>1200000</v>
      </c>
    </row>
    <row r="6" spans="1:6" x14ac:dyDescent="0.3">
      <c r="A6" s="4">
        <v>90005</v>
      </c>
      <c r="B6" s="4" t="s">
        <v>10</v>
      </c>
      <c r="C6" s="4" t="s">
        <v>16</v>
      </c>
      <c r="D6" s="4" t="s">
        <v>19</v>
      </c>
      <c r="E6" s="4">
        <v>9</v>
      </c>
      <c r="F6" s="5">
        <v>1500000</v>
      </c>
    </row>
    <row r="7" spans="1:6" x14ac:dyDescent="0.3">
      <c r="A7" s="4">
        <v>90003</v>
      </c>
      <c r="B7" s="4" t="s">
        <v>8</v>
      </c>
      <c r="C7" s="4" t="s">
        <v>14</v>
      </c>
      <c r="D7" s="4" t="s">
        <v>19</v>
      </c>
      <c r="E7" s="4">
        <v>8</v>
      </c>
      <c r="F7" s="5">
        <v>1500000</v>
      </c>
    </row>
  </sheetData>
  <sortState ref="A2:F7">
    <sortCondition ref="D2:D7" customList="사원,대리,과장,차장,부장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F9" sqref="A5:F9"/>
    </sheetView>
  </sheetViews>
  <sheetFormatPr defaultRowHeight="16.5" x14ac:dyDescent="0.3"/>
  <cols>
    <col min="1" max="3" width="9.5" bestFit="1" customWidth="1"/>
    <col min="4" max="4" width="14.125" bestFit="1" customWidth="1"/>
    <col min="5" max="5" width="9.375" bestFit="1" customWidth="1"/>
    <col min="6" max="6" width="11.625" bestFit="1" customWidth="1"/>
  </cols>
  <sheetData>
    <row r="1" spans="1:6" ht="30.75" customHeight="1" x14ac:dyDescent="0.3">
      <c r="A1" s="8" t="s">
        <v>37</v>
      </c>
      <c r="B1" s="8"/>
      <c r="C1" s="8"/>
      <c r="D1" s="8"/>
      <c r="E1" s="8"/>
      <c r="F1" s="8"/>
    </row>
    <row r="2" spans="1:6" x14ac:dyDescent="0.3">
      <c r="E2" s="2" t="s">
        <v>35</v>
      </c>
      <c r="F2" s="2" t="s">
        <v>36</v>
      </c>
    </row>
    <row r="3" spans="1:6" x14ac:dyDescent="0.3">
      <c r="E3" s="4" t="str">
        <f>SUBTOTAL(3,A6:A9)&amp;" 명"</f>
        <v>4 명</v>
      </c>
      <c r="F3" s="11">
        <f>SUBTOTAL(1,E6:E9)</f>
        <v>1942500</v>
      </c>
    </row>
    <row r="5" spans="1:6" x14ac:dyDescent="0.3">
      <c r="A5" s="3" t="s">
        <v>20</v>
      </c>
      <c r="B5" s="3" t="s">
        <v>21</v>
      </c>
      <c r="C5" s="3" t="s">
        <v>3</v>
      </c>
      <c r="D5" s="3" t="s">
        <v>22</v>
      </c>
      <c r="E5" s="3" t="s">
        <v>5</v>
      </c>
      <c r="F5" s="3" t="s">
        <v>23</v>
      </c>
    </row>
    <row r="6" spans="1:6" x14ac:dyDescent="0.3">
      <c r="A6" s="4" t="s">
        <v>24</v>
      </c>
      <c r="B6" s="4" t="s">
        <v>28</v>
      </c>
      <c r="C6" s="4" t="s">
        <v>19</v>
      </c>
      <c r="D6" s="4" t="s">
        <v>31</v>
      </c>
      <c r="E6" s="9">
        <v>1340000</v>
      </c>
      <c r="F6" s="10">
        <v>34770</v>
      </c>
    </row>
    <row r="7" spans="1:6" x14ac:dyDescent="0.3">
      <c r="A7" s="4" t="s">
        <v>25</v>
      </c>
      <c r="B7" s="4" t="s">
        <v>14</v>
      </c>
      <c r="C7" s="4" t="s">
        <v>30</v>
      </c>
      <c r="D7" s="4" t="s">
        <v>32</v>
      </c>
      <c r="E7" s="9">
        <v>1810000</v>
      </c>
      <c r="F7" s="10">
        <v>35494</v>
      </c>
    </row>
    <row r="8" spans="1:6" x14ac:dyDescent="0.3">
      <c r="A8" s="4" t="s">
        <v>26</v>
      </c>
      <c r="B8" s="4" t="s">
        <v>28</v>
      </c>
      <c r="C8" s="4" t="s">
        <v>19</v>
      </c>
      <c r="D8" s="4" t="s">
        <v>33</v>
      </c>
      <c r="E8" s="9">
        <v>2160000</v>
      </c>
      <c r="F8" s="10">
        <v>36229</v>
      </c>
    </row>
    <row r="9" spans="1:6" x14ac:dyDescent="0.3">
      <c r="A9" s="4" t="s">
        <v>27</v>
      </c>
      <c r="B9" s="4" t="s">
        <v>29</v>
      </c>
      <c r="C9" s="4" t="s">
        <v>19</v>
      </c>
      <c r="D9" s="4" t="s">
        <v>34</v>
      </c>
      <c r="E9" s="9">
        <v>2460000</v>
      </c>
      <c r="F9" s="10">
        <v>35859</v>
      </c>
    </row>
  </sheetData>
  <autoFilter ref="A5:F9"/>
  <mergeCells count="1">
    <mergeCell ref="A1:F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5"/>
  <sheetViews>
    <sheetView workbookViewId="0">
      <selection activeCell="F25" sqref="F25"/>
    </sheetView>
  </sheetViews>
  <sheetFormatPr defaultRowHeight="16.5" x14ac:dyDescent="0.3"/>
  <cols>
    <col min="1" max="2" width="7.125" bestFit="1" customWidth="1"/>
    <col min="3" max="3" width="5.5" bestFit="1" customWidth="1"/>
    <col min="4" max="4" width="14.125" bestFit="1" customWidth="1"/>
    <col min="5" max="5" width="9.25" bestFit="1" customWidth="1"/>
    <col min="6" max="6" width="11.125" bestFit="1" customWidth="1"/>
  </cols>
  <sheetData>
    <row r="3" spans="1:10" x14ac:dyDescent="0.3">
      <c r="A3" s="3" t="s">
        <v>20</v>
      </c>
      <c r="B3" s="3" t="s">
        <v>21</v>
      </c>
      <c r="C3" s="3" t="s">
        <v>3</v>
      </c>
      <c r="D3" s="3" t="s">
        <v>22</v>
      </c>
      <c r="E3" s="3" t="s">
        <v>5</v>
      </c>
      <c r="F3" s="3" t="s">
        <v>23</v>
      </c>
    </row>
    <row r="4" spans="1:10" x14ac:dyDescent="0.3">
      <c r="A4" s="4" t="s">
        <v>24</v>
      </c>
      <c r="B4" s="4" t="s">
        <v>28</v>
      </c>
      <c r="C4" s="4" t="s">
        <v>19</v>
      </c>
      <c r="D4" s="4" t="s">
        <v>31</v>
      </c>
      <c r="E4" s="9">
        <v>1340000</v>
      </c>
      <c r="F4" s="10">
        <v>34770</v>
      </c>
    </row>
    <row r="5" spans="1:10" x14ac:dyDescent="0.3">
      <c r="A5" s="4" t="s">
        <v>25</v>
      </c>
      <c r="B5" s="4" t="s">
        <v>14</v>
      </c>
      <c r="C5" s="4" t="s">
        <v>30</v>
      </c>
      <c r="D5" s="4" t="s">
        <v>32</v>
      </c>
      <c r="E5" s="9">
        <v>1810000</v>
      </c>
      <c r="F5" s="10">
        <v>35494</v>
      </c>
      <c r="H5" t="s">
        <v>67</v>
      </c>
      <c r="I5" t="s">
        <v>68</v>
      </c>
      <c r="J5" t="s">
        <v>69</v>
      </c>
    </row>
    <row r="6" spans="1:10" x14ac:dyDescent="0.3">
      <c r="A6" s="4" t="s">
        <v>26</v>
      </c>
      <c r="B6" s="4" t="s">
        <v>28</v>
      </c>
      <c r="C6" s="4" t="s">
        <v>19</v>
      </c>
      <c r="D6" s="4" t="s">
        <v>33</v>
      </c>
      <c r="E6" s="9">
        <v>2160000</v>
      </c>
      <c r="F6" s="10">
        <v>36229</v>
      </c>
      <c r="H6" t="s">
        <v>48</v>
      </c>
      <c r="I6" t="s">
        <v>70</v>
      </c>
    </row>
    <row r="7" spans="1:10" x14ac:dyDescent="0.3">
      <c r="A7" s="4" t="s">
        <v>27</v>
      </c>
      <c r="B7" s="4" t="s">
        <v>29</v>
      </c>
      <c r="C7" s="4" t="s">
        <v>19</v>
      </c>
      <c r="D7" s="4" t="s">
        <v>34</v>
      </c>
      <c r="E7" s="9">
        <v>2460000</v>
      </c>
      <c r="F7" s="10">
        <v>35859</v>
      </c>
      <c r="J7" t="s">
        <v>71</v>
      </c>
    </row>
    <row r="8" spans="1:10" x14ac:dyDescent="0.3">
      <c r="A8" s="12" t="s">
        <v>38</v>
      </c>
      <c r="B8" s="12" t="s">
        <v>48</v>
      </c>
      <c r="C8" s="12" t="s">
        <v>52</v>
      </c>
      <c r="D8" s="12" t="s">
        <v>57</v>
      </c>
      <c r="E8" s="9">
        <v>2500000</v>
      </c>
      <c r="F8" s="10">
        <v>37104</v>
      </c>
    </row>
    <row r="9" spans="1:10" x14ac:dyDescent="0.3">
      <c r="A9" s="12" t="s">
        <v>39</v>
      </c>
      <c r="B9" s="12" t="s">
        <v>49</v>
      </c>
      <c r="C9" s="12" t="s">
        <v>53</v>
      </c>
      <c r="D9" s="12" t="s">
        <v>58</v>
      </c>
      <c r="E9" s="9">
        <v>2030000</v>
      </c>
      <c r="F9" s="10">
        <v>37334</v>
      </c>
    </row>
    <row r="10" spans="1:10" x14ac:dyDescent="0.3">
      <c r="A10" s="12" t="s">
        <v>40</v>
      </c>
      <c r="B10" s="12" t="s">
        <v>50</v>
      </c>
      <c r="C10" s="12" t="s">
        <v>53</v>
      </c>
      <c r="D10" s="12" t="s">
        <v>59</v>
      </c>
      <c r="E10" s="9">
        <v>2390000</v>
      </c>
      <c r="F10" s="10">
        <v>36617</v>
      </c>
    </row>
    <row r="11" spans="1:10" x14ac:dyDescent="0.3">
      <c r="A11" s="12" t="s">
        <v>41</v>
      </c>
      <c r="B11" s="12" t="s">
        <v>51</v>
      </c>
      <c r="C11" s="12" t="s">
        <v>54</v>
      </c>
      <c r="D11" s="12" t="s">
        <v>60</v>
      </c>
      <c r="E11" s="9">
        <v>1750000</v>
      </c>
      <c r="F11" s="10">
        <v>38483</v>
      </c>
    </row>
    <row r="12" spans="1:10" x14ac:dyDescent="0.3">
      <c r="A12" s="12" t="s">
        <v>42</v>
      </c>
      <c r="B12" s="12" t="s">
        <v>48</v>
      </c>
      <c r="C12" s="12" t="s">
        <v>55</v>
      </c>
      <c r="D12" s="12" t="s">
        <v>61</v>
      </c>
      <c r="E12" s="9">
        <v>2150000</v>
      </c>
      <c r="F12" s="10">
        <v>38048</v>
      </c>
    </row>
    <row r="13" spans="1:10" x14ac:dyDescent="0.3">
      <c r="A13" s="12" t="s">
        <v>43</v>
      </c>
      <c r="B13" s="12" t="s">
        <v>50</v>
      </c>
      <c r="C13" s="12" t="s">
        <v>30</v>
      </c>
      <c r="D13" s="12" t="s">
        <v>62</v>
      </c>
      <c r="E13" s="9">
        <v>1960000</v>
      </c>
      <c r="F13" s="10">
        <v>35491</v>
      </c>
    </row>
    <row r="14" spans="1:10" x14ac:dyDescent="0.3">
      <c r="A14" s="12" t="s">
        <v>44</v>
      </c>
      <c r="B14" s="12" t="s">
        <v>48</v>
      </c>
      <c r="C14" s="12" t="s">
        <v>56</v>
      </c>
      <c r="D14" s="12" t="s">
        <v>63</v>
      </c>
      <c r="E14" s="9">
        <v>1770000</v>
      </c>
      <c r="F14" s="10">
        <v>37327</v>
      </c>
    </row>
    <row r="15" spans="1:10" x14ac:dyDescent="0.3">
      <c r="A15" s="12" t="s">
        <v>45</v>
      </c>
      <c r="B15" s="12" t="s">
        <v>48</v>
      </c>
      <c r="C15" s="12" t="s">
        <v>55</v>
      </c>
      <c r="D15" s="12" t="s">
        <v>64</v>
      </c>
      <c r="E15" s="9">
        <v>2250000</v>
      </c>
      <c r="F15" s="10">
        <v>37682</v>
      </c>
    </row>
    <row r="16" spans="1:10" x14ac:dyDescent="0.3">
      <c r="A16" s="12" t="s">
        <v>46</v>
      </c>
      <c r="B16" s="12" t="s">
        <v>50</v>
      </c>
      <c r="C16" s="12" t="s">
        <v>53</v>
      </c>
      <c r="D16" s="12" t="s">
        <v>65</v>
      </c>
      <c r="E16" s="9">
        <v>1260000</v>
      </c>
      <c r="F16" s="10">
        <v>38413</v>
      </c>
    </row>
    <row r="17" spans="1:6" x14ac:dyDescent="0.3">
      <c r="A17" s="12" t="s">
        <v>47</v>
      </c>
      <c r="B17" s="12" t="s">
        <v>48</v>
      </c>
      <c r="C17" s="12" t="s">
        <v>52</v>
      </c>
      <c r="D17" s="12" t="s">
        <v>66</v>
      </c>
      <c r="E17" s="9">
        <v>1550000</v>
      </c>
      <c r="F17" s="10">
        <v>37327</v>
      </c>
    </row>
    <row r="20" spans="1:6" x14ac:dyDescent="0.3">
      <c r="A20" s="3" t="s">
        <v>20</v>
      </c>
      <c r="B20" s="3" t="s">
        <v>21</v>
      </c>
      <c r="C20" s="3" t="s">
        <v>3</v>
      </c>
      <c r="D20" s="3" t="s">
        <v>22</v>
      </c>
      <c r="E20" s="3" t="s">
        <v>5</v>
      </c>
      <c r="F20" s="3" t="s">
        <v>23</v>
      </c>
    </row>
    <row r="21" spans="1:6" x14ac:dyDescent="0.3">
      <c r="A21" s="4" t="s">
        <v>27</v>
      </c>
      <c r="B21" s="4" t="s">
        <v>29</v>
      </c>
      <c r="C21" s="4" t="s">
        <v>19</v>
      </c>
      <c r="D21" s="4" t="s">
        <v>34</v>
      </c>
      <c r="E21" s="9">
        <v>2460000</v>
      </c>
      <c r="F21" s="10">
        <v>35859</v>
      </c>
    </row>
    <row r="22" spans="1:6" x14ac:dyDescent="0.3">
      <c r="A22" s="12" t="s">
        <v>38</v>
      </c>
      <c r="B22" s="12" t="s">
        <v>48</v>
      </c>
      <c r="C22" s="12" t="s">
        <v>52</v>
      </c>
      <c r="D22" s="12" t="s">
        <v>57</v>
      </c>
      <c r="E22" s="9">
        <v>2500000</v>
      </c>
      <c r="F22" s="10">
        <v>37104</v>
      </c>
    </row>
    <row r="23" spans="1:6" x14ac:dyDescent="0.3">
      <c r="A23" s="12" t="s">
        <v>40</v>
      </c>
      <c r="B23" s="12" t="s">
        <v>50</v>
      </c>
      <c r="C23" s="12" t="s">
        <v>53</v>
      </c>
      <c r="D23" s="12" t="s">
        <v>59</v>
      </c>
      <c r="E23" s="9">
        <v>2390000</v>
      </c>
      <c r="F23" s="10">
        <v>36617</v>
      </c>
    </row>
    <row r="24" spans="1:6" x14ac:dyDescent="0.3">
      <c r="A24" s="12" t="s">
        <v>42</v>
      </c>
      <c r="B24" s="12" t="s">
        <v>48</v>
      </c>
      <c r="C24" s="12" t="s">
        <v>55</v>
      </c>
      <c r="D24" s="12" t="s">
        <v>61</v>
      </c>
      <c r="E24" s="9">
        <v>2150000</v>
      </c>
      <c r="F24" s="10">
        <v>38048</v>
      </c>
    </row>
    <row r="25" spans="1:6" x14ac:dyDescent="0.3">
      <c r="A25" s="12" t="s">
        <v>45</v>
      </c>
      <c r="B25" s="12" t="s">
        <v>48</v>
      </c>
      <c r="C25" s="12" t="s">
        <v>55</v>
      </c>
      <c r="D25" s="12" t="s">
        <v>64</v>
      </c>
      <c r="E25" s="9">
        <v>2250000</v>
      </c>
      <c r="F25" s="10">
        <v>37682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2"/>
  <sheetViews>
    <sheetView workbookViewId="0">
      <selection activeCell="H6" sqref="H6"/>
    </sheetView>
  </sheetViews>
  <sheetFormatPr defaultRowHeight="16.5" x14ac:dyDescent="0.3"/>
  <cols>
    <col min="4" max="4" width="14.125" bestFit="1" customWidth="1"/>
    <col min="6" max="6" width="11.125" bestFit="1" customWidth="1"/>
  </cols>
  <sheetData>
    <row r="3" spans="1:8" x14ac:dyDescent="0.3">
      <c r="A3" s="3" t="s">
        <v>20</v>
      </c>
      <c r="B3" s="3" t="s">
        <v>21</v>
      </c>
      <c r="C3" s="3" t="s">
        <v>3</v>
      </c>
      <c r="D3" s="3" t="s">
        <v>22</v>
      </c>
      <c r="E3" s="3" t="s">
        <v>5</v>
      </c>
      <c r="F3" s="3" t="s">
        <v>23</v>
      </c>
    </row>
    <row r="4" spans="1:8" x14ac:dyDescent="0.3">
      <c r="A4" s="4" t="s">
        <v>24</v>
      </c>
      <c r="B4" s="4" t="s">
        <v>28</v>
      </c>
      <c r="C4" s="4" t="s">
        <v>19</v>
      </c>
      <c r="D4" s="4" t="s">
        <v>31</v>
      </c>
      <c r="E4" s="9">
        <v>1340000</v>
      </c>
      <c r="F4" s="10">
        <v>34770</v>
      </c>
    </row>
    <row r="5" spans="1:8" x14ac:dyDescent="0.3">
      <c r="A5" s="4" t="s">
        <v>25</v>
      </c>
      <c r="B5" s="4" t="s">
        <v>14</v>
      </c>
      <c r="C5" s="4" t="s">
        <v>30</v>
      </c>
      <c r="D5" s="4" t="s">
        <v>32</v>
      </c>
      <c r="E5" s="9">
        <v>1810000</v>
      </c>
      <c r="F5" s="10">
        <v>35494</v>
      </c>
    </row>
    <row r="6" spans="1:8" x14ac:dyDescent="0.3">
      <c r="A6" s="4" t="s">
        <v>26</v>
      </c>
      <c r="B6" s="4" t="s">
        <v>28</v>
      </c>
      <c r="C6" s="4" t="s">
        <v>19</v>
      </c>
      <c r="D6" s="4" t="s">
        <v>33</v>
      </c>
      <c r="E6" s="9">
        <v>2160000</v>
      </c>
      <c r="F6" s="10">
        <v>36229</v>
      </c>
      <c r="H6" t="b">
        <f ca="1">MONTH(TODAY())=VALUE(MID($D6,3,2))</f>
        <v>0</v>
      </c>
    </row>
    <row r="7" spans="1:8" x14ac:dyDescent="0.3">
      <c r="A7" s="4" t="s">
        <v>27</v>
      </c>
      <c r="B7" s="4" t="s">
        <v>29</v>
      </c>
      <c r="C7" s="4" t="s">
        <v>19</v>
      </c>
      <c r="D7" s="4" t="s">
        <v>34</v>
      </c>
      <c r="E7" s="9">
        <v>2460000</v>
      </c>
      <c r="F7" s="10">
        <v>35859</v>
      </c>
    </row>
    <row r="8" spans="1:8" x14ac:dyDescent="0.3">
      <c r="A8" s="12" t="s">
        <v>38</v>
      </c>
      <c r="B8" s="12" t="s">
        <v>48</v>
      </c>
      <c r="C8" s="12" t="s">
        <v>52</v>
      </c>
      <c r="D8" s="12" t="s">
        <v>57</v>
      </c>
      <c r="E8" s="9">
        <v>2500000</v>
      </c>
      <c r="F8" s="10">
        <v>37104</v>
      </c>
    </row>
    <row r="9" spans="1:8" x14ac:dyDescent="0.3">
      <c r="A9" s="12" t="s">
        <v>39</v>
      </c>
      <c r="B9" s="12" t="s">
        <v>49</v>
      </c>
      <c r="C9" s="12" t="s">
        <v>53</v>
      </c>
      <c r="D9" s="12" t="s">
        <v>58</v>
      </c>
      <c r="E9" s="9">
        <v>2030000</v>
      </c>
      <c r="F9" s="10">
        <v>37334</v>
      </c>
    </row>
    <row r="10" spans="1:8" x14ac:dyDescent="0.3">
      <c r="A10" s="12" t="s">
        <v>40</v>
      </c>
      <c r="B10" s="12" t="s">
        <v>50</v>
      </c>
      <c r="C10" s="12" t="s">
        <v>53</v>
      </c>
      <c r="D10" s="12" t="s">
        <v>59</v>
      </c>
      <c r="E10" s="9">
        <v>2390000</v>
      </c>
      <c r="F10" s="10">
        <v>36617</v>
      </c>
    </row>
    <row r="11" spans="1:8" x14ac:dyDescent="0.3">
      <c r="A11" s="12" t="s">
        <v>41</v>
      </c>
      <c r="B11" s="12" t="s">
        <v>51</v>
      </c>
      <c r="C11" s="12" t="s">
        <v>54</v>
      </c>
      <c r="D11" s="12" t="s">
        <v>60</v>
      </c>
      <c r="E11" s="9">
        <v>1750000</v>
      </c>
      <c r="F11" s="10">
        <v>38483</v>
      </c>
    </row>
    <row r="12" spans="1:8" x14ac:dyDescent="0.3">
      <c r="A12" s="12" t="s">
        <v>42</v>
      </c>
      <c r="B12" s="12" t="s">
        <v>48</v>
      </c>
      <c r="C12" s="12" t="s">
        <v>55</v>
      </c>
      <c r="D12" s="12" t="s">
        <v>61</v>
      </c>
      <c r="E12" s="9">
        <v>2150000</v>
      </c>
      <c r="F12" s="10">
        <v>38048</v>
      </c>
    </row>
    <row r="13" spans="1:8" x14ac:dyDescent="0.3">
      <c r="A13" s="12" t="s">
        <v>43</v>
      </c>
      <c r="B13" s="12" t="s">
        <v>50</v>
      </c>
      <c r="C13" s="12" t="s">
        <v>30</v>
      </c>
      <c r="D13" s="12" t="s">
        <v>62</v>
      </c>
      <c r="E13" s="9">
        <v>1960000</v>
      </c>
      <c r="F13" s="10">
        <v>35491</v>
      </c>
    </row>
    <row r="14" spans="1:8" x14ac:dyDescent="0.3">
      <c r="A14" s="12" t="s">
        <v>44</v>
      </c>
      <c r="B14" s="12" t="s">
        <v>48</v>
      </c>
      <c r="C14" s="12" t="s">
        <v>56</v>
      </c>
      <c r="D14" s="12" t="s">
        <v>63</v>
      </c>
      <c r="E14" s="9">
        <v>1770000</v>
      </c>
      <c r="F14" s="10">
        <v>37327</v>
      </c>
    </row>
    <row r="15" spans="1:8" x14ac:dyDescent="0.3">
      <c r="A15" s="12" t="s">
        <v>45</v>
      </c>
      <c r="B15" s="12" t="s">
        <v>48</v>
      </c>
      <c r="C15" s="12" t="s">
        <v>55</v>
      </c>
      <c r="D15" s="12" t="s">
        <v>64</v>
      </c>
      <c r="E15" s="9">
        <v>2250000</v>
      </c>
      <c r="F15" s="10">
        <v>37682</v>
      </c>
    </row>
    <row r="16" spans="1:8" x14ac:dyDescent="0.3">
      <c r="A16" s="12" t="s">
        <v>46</v>
      </c>
      <c r="B16" s="12" t="s">
        <v>50</v>
      </c>
      <c r="C16" s="12" t="s">
        <v>53</v>
      </c>
      <c r="D16" s="12" t="s">
        <v>65</v>
      </c>
      <c r="E16" s="9">
        <v>1260000</v>
      </c>
      <c r="F16" s="10">
        <v>38413</v>
      </c>
    </row>
    <row r="17" spans="1:6" x14ac:dyDescent="0.3">
      <c r="A17" s="12" t="s">
        <v>47</v>
      </c>
      <c r="B17" s="12" t="s">
        <v>48</v>
      </c>
      <c r="C17" s="12" t="s">
        <v>52</v>
      </c>
      <c r="D17" s="12" t="s">
        <v>66</v>
      </c>
      <c r="E17" s="9">
        <v>1550000</v>
      </c>
      <c r="F17" s="10">
        <v>37327</v>
      </c>
    </row>
    <row r="20" spans="1:6" x14ac:dyDescent="0.3">
      <c r="A20" s="3" t="s">
        <v>20</v>
      </c>
      <c r="B20" s="3" t="s">
        <v>21</v>
      </c>
      <c r="C20" s="3" t="s">
        <v>3</v>
      </c>
      <c r="D20" s="3" t="s">
        <v>22</v>
      </c>
      <c r="E20" s="3" t="s">
        <v>5</v>
      </c>
      <c r="F20" s="3" t="s">
        <v>23</v>
      </c>
    </row>
    <row r="21" spans="1:6" x14ac:dyDescent="0.3">
      <c r="A21" s="12" t="s">
        <v>45</v>
      </c>
      <c r="B21" s="12" t="s">
        <v>48</v>
      </c>
      <c r="C21" s="12" t="s">
        <v>55</v>
      </c>
      <c r="D21" s="12" t="s">
        <v>64</v>
      </c>
      <c r="E21" s="9">
        <v>2250000</v>
      </c>
      <c r="F21" s="10">
        <v>37682</v>
      </c>
    </row>
    <row r="22" spans="1:6" x14ac:dyDescent="0.3">
      <c r="A22" s="4"/>
      <c r="B22" s="4"/>
      <c r="C22" s="4"/>
      <c r="D22" s="4"/>
      <c r="E22" s="9"/>
      <c r="F22" s="10"/>
    </row>
    <row r="23" spans="1:6" x14ac:dyDescent="0.3">
      <c r="A23" s="4"/>
      <c r="B23" s="4"/>
      <c r="C23" s="4"/>
      <c r="D23" s="4"/>
      <c r="E23" s="9"/>
      <c r="F23" s="10"/>
    </row>
    <row r="24" spans="1:6" x14ac:dyDescent="0.3">
      <c r="A24" s="4"/>
      <c r="B24" s="4"/>
      <c r="C24" s="4"/>
      <c r="D24" s="4"/>
      <c r="E24" s="9"/>
      <c r="F24" s="10"/>
    </row>
    <row r="25" spans="1:6" x14ac:dyDescent="0.3">
      <c r="A25" s="12"/>
      <c r="B25" s="12"/>
      <c r="C25" s="12"/>
      <c r="D25" s="12"/>
      <c r="E25" s="9"/>
      <c r="F25" s="10"/>
    </row>
    <row r="26" spans="1:6" x14ac:dyDescent="0.3">
      <c r="A26" s="12"/>
      <c r="B26" s="12"/>
      <c r="C26" s="12"/>
      <c r="D26" s="12"/>
      <c r="E26" s="9"/>
      <c r="F26" s="10"/>
    </row>
    <row r="27" spans="1:6" x14ac:dyDescent="0.3">
      <c r="A27" s="12"/>
      <c r="B27" s="12"/>
      <c r="C27" s="12"/>
      <c r="D27" s="12"/>
      <c r="E27" s="9"/>
      <c r="F27" s="10"/>
    </row>
    <row r="28" spans="1:6" x14ac:dyDescent="0.3">
      <c r="A28" s="12"/>
      <c r="B28" s="12"/>
      <c r="C28" s="12"/>
      <c r="D28" s="12"/>
      <c r="E28" s="9"/>
      <c r="F28" s="10"/>
    </row>
    <row r="29" spans="1:6" x14ac:dyDescent="0.3">
      <c r="A29" s="12"/>
      <c r="B29" s="12"/>
      <c r="C29" s="12"/>
      <c r="D29" s="12"/>
      <c r="E29" s="9"/>
      <c r="F29" s="10"/>
    </row>
    <row r="30" spans="1:6" x14ac:dyDescent="0.3">
      <c r="A30" s="12"/>
      <c r="B30" s="12"/>
      <c r="C30" s="12"/>
      <c r="D30" s="12"/>
      <c r="E30" s="9"/>
      <c r="F30" s="10"/>
    </row>
    <row r="31" spans="1:6" x14ac:dyDescent="0.3">
      <c r="A31" s="12"/>
      <c r="B31" s="12"/>
      <c r="C31" s="12"/>
      <c r="D31" s="12"/>
      <c r="E31" s="9"/>
      <c r="F31" s="10"/>
    </row>
    <row r="32" spans="1:6" x14ac:dyDescent="0.3">
      <c r="A32" s="12"/>
      <c r="B32" s="12"/>
      <c r="C32" s="12"/>
      <c r="D32" s="12"/>
      <c r="E32" s="9"/>
      <c r="F32" s="10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2"/>
  <sheetViews>
    <sheetView workbookViewId="0">
      <selection activeCell="C8" sqref="C8"/>
    </sheetView>
  </sheetViews>
  <sheetFormatPr defaultRowHeight="16.5" x14ac:dyDescent="0.3"/>
  <cols>
    <col min="1" max="1" width="11.125" bestFit="1" customWidth="1"/>
    <col min="5" max="5" width="10.25" bestFit="1" customWidth="1"/>
  </cols>
  <sheetData>
    <row r="3" spans="1:5" x14ac:dyDescent="0.3">
      <c r="A3" t="s">
        <v>72</v>
      </c>
      <c r="B3" t="s">
        <v>74</v>
      </c>
      <c r="C3" t="s">
        <v>75</v>
      </c>
      <c r="D3" t="s">
        <v>76</v>
      </c>
      <c r="E3" t="s">
        <v>77</v>
      </c>
    </row>
    <row r="4" spans="1:5" x14ac:dyDescent="0.3">
      <c r="A4" s="6">
        <v>40214</v>
      </c>
      <c r="B4" t="s">
        <v>79</v>
      </c>
      <c r="C4">
        <v>10</v>
      </c>
      <c r="D4" s="1">
        <v>326000</v>
      </c>
      <c r="E4" s="1">
        <v>3260000</v>
      </c>
    </row>
    <row r="5" spans="1:5" x14ac:dyDescent="0.3">
      <c r="A5" s="6">
        <v>40214</v>
      </c>
      <c r="B5" t="s">
        <v>80</v>
      </c>
      <c r="C5">
        <v>10</v>
      </c>
      <c r="D5" s="1">
        <v>620000</v>
      </c>
      <c r="E5" s="1">
        <v>6200000</v>
      </c>
    </row>
    <row r="6" spans="1:5" x14ac:dyDescent="0.3">
      <c r="A6" s="6">
        <v>40214</v>
      </c>
      <c r="B6" t="s">
        <v>82</v>
      </c>
      <c r="C6">
        <v>50</v>
      </c>
      <c r="D6" s="1">
        <v>125000</v>
      </c>
      <c r="E6" s="1">
        <v>6250000</v>
      </c>
    </row>
    <row r="7" spans="1:5" x14ac:dyDescent="0.3">
      <c r="A7" s="6">
        <v>40214</v>
      </c>
      <c r="B7" t="s">
        <v>84</v>
      </c>
      <c r="C7">
        <v>45</v>
      </c>
      <c r="D7" s="1">
        <v>510000</v>
      </c>
      <c r="E7" s="1">
        <v>22950000</v>
      </c>
    </row>
    <row r="8" spans="1:5" x14ac:dyDescent="0.3">
      <c r="A8" s="13" t="s">
        <v>85</v>
      </c>
      <c r="D8" s="1"/>
      <c r="E8" s="1">
        <f>SUBTOTAL(9,E4:E7)</f>
        <v>38660000</v>
      </c>
    </row>
    <row r="9" spans="1:5" x14ac:dyDescent="0.3">
      <c r="A9" s="6">
        <v>40215</v>
      </c>
      <c r="B9" t="s">
        <v>82</v>
      </c>
      <c r="C9">
        <v>20</v>
      </c>
      <c r="D9" s="1">
        <v>125000</v>
      </c>
      <c r="E9" s="1">
        <v>2500000</v>
      </c>
    </row>
    <row r="10" spans="1:5" x14ac:dyDescent="0.3">
      <c r="A10" s="6">
        <v>40215</v>
      </c>
      <c r="B10" t="s">
        <v>83</v>
      </c>
      <c r="C10">
        <v>25</v>
      </c>
      <c r="D10" s="1">
        <v>326000</v>
      </c>
      <c r="E10" s="1">
        <v>8150000</v>
      </c>
    </row>
    <row r="11" spans="1:5" x14ac:dyDescent="0.3">
      <c r="A11" s="14" t="s">
        <v>86</v>
      </c>
      <c r="D11" s="1"/>
      <c r="E11" s="1">
        <f>SUBTOTAL(9,E9:E10)</f>
        <v>10650000</v>
      </c>
    </row>
    <row r="12" spans="1:5" x14ac:dyDescent="0.3">
      <c r="A12" s="14" t="s">
        <v>87</v>
      </c>
      <c r="D12" s="1"/>
      <c r="E12" s="1">
        <f>SUBTOTAL(9,E4:E10)</f>
        <v>49310000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3"/>
  <sheetViews>
    <sheetView workbookViewId="0">
      <selection activeCell="D16" sqref="D16"/>
    </sheetView>
  </sheetViews>
  <sheetFormatPr defaultRowHeight="16.5" x14ac:dyDescent="0.3"/>
  <cols>
    <col min="1" max="1" width="11.125" bestFit="1" customWidth="1"/>
    <col min="3" max="3" width="14" bestFit="1" customWidth="1"/>
  </cols>
  <sheetData>
    <row r="3" spans="1:4" x14ac:dyDescent="0.3">
      <c r="A3" t="s">
        <v>88</v>
      </c>
      <c r="B3" t="s">
        <v>89</v>
      </c>
      <c r="C3" t="s">
        <v>90</v>
      </c>
      <c r="D3" t="s">
        <v>91</v>
      </c>
    </row>
    <row r="4" spans="1:4" x14ac:dyDescent="0.3">
      <c r="A4" s="6"/>
      <c r="C4" t="s">
        <v>92</v>
      </c>
      <c r="D4" s="1">
        <v>154000</v>
      </c>
    </row>
    <row r="5" spans="1:4" x14ac:dyDescent="0.3">
      <c r="A5" s="6"/>
      <c r="C5" s="15" t="s">
        <v>97</v>
      </c>
      <c r="D5" s="1">
        <f>SUBTOTAL(9,D4:D4)</f>
        <v>154000</v>
      </c>
    </row>
    <row r="6" spans="1:4" x14ac:dyDescent="0.3">
      <c r="A6" s="6"/>
      <c r="C6" t="s">
        <v>93</v>
      </c>
      <c r="D6" s="1">
        <v>45000</v>
      </c>
    </row>
    <row r="7" spans="1:4" x14ac:dyDescent="0.3">
      <c r="A7" s="6"/>
      <c r="C7" s="15" t="s">
        <v>98</v>
      </c>
      <c r="D7" s="1">
        <f>SUBTOTAL(9,D6:D6)</f>
        <v>45000</v>
      </c>
    </row>
    <row r="8" spans="1:4" x14ac:dyDescent="0.3">
      <c r="A8" s="6"/>
      <c r="C8" t="s">
        <v>95</v>
      </c>
      <c r="D8" s="1">
        <v>34000</v>
      </c>
    </row>
    <row r="9" spans="1:4" x14ac:dyDescent="0.3">
      <c r="A9" s="6"/>
      <c r="C9" s="15" t="s">
        <v>99</v>
      </c>
      <c r="D9" s="1">
        <f>SUBTOTAL(9,D8:D8)</f>
        <v>34000</v>
      </c>
    </row>
    <row r="10" spans="1:4" x14ac:dyDescent="0.3">
      <c r="A10" s="6"/>
      <c r="B10" s="15" t="s">
        <v>104</v>
      </c>
      <c r="D10" s="1">
        <f>SUBTOTAL(9,D4:D8)</f>
        <v>233000</v>
      </c>
    </row>
    <row r="11" spans="1:4" x14ac:dyDescent="0.3">
      <c r="A11" s="6"/>
      <c r="C11" t="s">
        <v>94</v>
      </c>
      <c r="D11" s="1">
        <v>45000</v>
      </c>
    </row>
    <row r="12" spans="1:4" x14ac:dyDescent="0.3">
      <c r="A12" s="6"/>
      <c r="C12" s="15" t="s">
        <v>98</v>
      </c>
      <c r="D12" s="1">
        <f>SUBTOTAL(9,D11:D11)</f>
        <v>45000</v>
      </c>
    </row>
    <row r="13" spans="1:4" x14ac:dyDescent="0.3">
      <c r="A13" s="6"/>
      <c r="C13" t="s">
        <v>96</v>
      </c>
      <c r="D13" s="1">
        <v>97000</v>
      </c>
    </row>
    <row r="14" spans="1:4" x14ac:dyDescent="0.3">
      <c r="A14" s="6"/>
      <c r="C14" s="15" t="s">
        <v>100</v>
      </c>
      <c r="D14" s="1">
        <f>SUBTOTAL(9,D13:D13)</f>
        <v>97000</v>
      </c>
    </row>
    <row r="15" spans="1:4" x14ac:dyDescent="0.3">
      <c r="A15" s="6"/>
      <c r="B15" s="15" t="s">
        <v>103</v>
      </c>
      <c r="D15" s="1">
        <f>SUBTOTAL(9,D11:D13)</f>
        <v>142000</v>
      </c>
    </row>
    <row r="16" spans="1:4" x14ac:dyDescent="0.3">
      <c r="A16" s="6"/>
      <c r="C16" t="s">
        <v>93</v>
      </c>
      <c r="D16" s="1">
        <v>34000</v>
      </c>
    </row>
    <row r="17" spans="1:4" x14ac:dyDescent="0.3">
      <c r="A17" s="6"/>
      <c r="C17" s="15" t="s">
        <v>98</v>
      </c>
      <c r="D17" s="1">
        <f>SUBTOTAL(9,D16:D16)</f>
        <v>34000</v>
      </c>
    </row>
    <row r="18" spans="1:4" x14ac:dyDescent="0.3">
      <c r="A18" s="6"/>
      <c r="B18" s="15" t="s">
        <v>102</v>
      </c>
      <c r="D18" s="1">
        <f>SUBTOTAL(9,D16:D16)</f>
        <v>34000</v>
      </c>
    </row>
    <row r="19" spans="1:4" x14ac:dyDescent="0.3">
      <c r="A19" s="6"/>
      <c r="C19" t="s">
        <v>95</v>
      </c>
      <c r="D19" s="1">
        <v>86000</v>
      </c>
    </row>
    <row r="20" spans="1:4" x14ac:dyDescent="0.3">
      <c r="A20" s="6"/>
      <c r="C20" t="s">
        <v>95</v>
      </c>
      <c r="D20" s="1">
        <v>57000</v>
      </c>
    </row>
    <row r="21" spans="1:4" x14ac:dyDescent="0.3">
      <c r="A21" s="6"/>
      <c r="C21" s="15" t="s">
        <v>99</v>
      </c>
      <c r="D21" s="1">
        <f>SUBTOTAL(9,D19:D20)</f>
        <v>143000</v>
      </c>
    </row>
    <row r="22" spans="1:4" x14ac:dyDescent="0.3">
      <c r="A22" s="6"/>
      <c r="B22" s="15" t="s">
        <v>101</v>
      </c>
      <c r="D22" s="1">
        <f>SUBTOTAL(9,D19:D20)</f>
        <v>143000</v>
      </c>
    </row>
    <row r="23" spans="1:4" x14ac:dyDescent="0.3">
      <c r="A23" s="6"/>
      <c r="B23" s="15" t="s">
        <v>87</v>
      </c>
      <c r="D23" s="1">
        <f>SUBTOTAL(9,D4:D20)</f>
        <v>552000</v>
      </c>
    </row>
  </sheetData>
  <sortState ref="A4:D11">
    <sortCondition ref="B4:B11"/>
    <sortCondition ref="C4:C11" customList="교육훈련비,기타경비,소모품비,접대비,통신비,회식비"/>
  </sortState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9"/>
  <sheetViews>
    <sheetView workbookViewId="0">
      <selection activeCell="A3" sqref="A3:H9"/>
    </sheetView>
  </sheetViews>
  <sheetFormatPr defaultRowHeight="16.5" x14ac:dyDescent="0.3"/>
  <cols>
    <col min="1" max="1" width="11.125" bestFit="1" customWidth="1"/>
    <col min="3" max="3" width="13" bestFit="1" customWidth="1"/>
    <col min="5" max="5" width="12.375" bestFit="1" customWidth="1"/>
    <col min="6" max="6" width="13.5" bestFit="1" customWidth="1"/>
    <col min="7" max="7" width="12.375" bestFit="1" customWidth="1"/>
    <col min="8" max="8" width="13.5" bestFit="1" customWidth="1"/>
  </cols>
  <sheetData>
    <row r="3" spans="1:8" x14ac:dyDescent="0.3">
      <c r="A3" t="s">
        <v>106</v>
      </c>
      <c r="B3" t="s">
        <v>108</v>
      </c>
      <c r="C3" t="s">
        <v>109</v>
      </c>
      <c r="D3" t="s">
        <v>75</v>
      </c>
      <c r="E3" t="s">
        <v>76</v>
      </c>
      <c r="F3" t="s">
        <v>110</v>
      </c>
      <c r="G3" t="s">
        <v>111</v>
      </c>
      <c r="H3" t="s">
        <v>112</v>
      </c>
    </row>
    <row r="4" spans="1:8" x14ac:dyDescent="0.3">
      <c r="A4" s="6">
        <v>40180</v>
      </c>
      <c r="B4" t="s">
        <v>114</v>
      </c>
      <c r="C4" t="s">
        <v>122</v>
      </c>
      <c r="D4">
        <v>10</v>
      </c>
      <c r="E4" s="7">
        <v>1830000</v>
      </c>
      <c r="F4" s="7">
        <v>18300000</v>
      </c>
      <c r="G4" s="7">
        <v>1830000</v>
      </c>
      <c r="H4" s="7">
        <v>20130000</v>
      </c>
    </row>
    <row r="5" spans="1:8" x14ac:dyDescent="0.3">
      <c r="A5" s="6">
        <v>40183</v>
      </c>
      <c r="B5" t="s">
        <v>116</v>
      </c>
      <c r="C5" t="s">
        <v>124</v>
      </c>
      <c r="D5">
        <v>15</v>
      </c>
      <c r="E5" s="7">
        <v>369000</v>
      </c>
      <c r="F5" s="7">
        <v>5535000</v>
      </c>
      <c r="G5" s="7">
        <v>553500</v>
      </c>
      <c r="H5" s="7">
        <v>6088500</v>
      </c>
    </row>
    <row r="6" spans="1:8" x14ac:dyDescent="0.3">
      <c r="A6" s="6">
        <v>40190</v>
      </c>
      <c r="B6" t="s">
        <v>117</v>
      </c>
      <c r="C6" t="s">
        <v>82</v>
      </c>
      <c r="D6">
        <v>20</v>
      </c>
      <c r="E6" s="7">
        <v>95000</v>
      </c>
      <c r="F6" s="7">
        <v>1900000</v>
      </c>
      <c r="G6" s="7">
        <v>190000</v>
      </c>
      <c r="H6" s="7">
        <v>2090000</v>
      </c>
    </row>
    <row r="7" spans="1:8" x14ac:dyDescent="0.3">
      <c r="A7" s="6">
        <v>40212</v>
      </c>
      <c r="B7" t="s">
        <v>119</v>
      </c>
      <c r="C7" t="s">
        <v>125</v>
      </c>
      <c r="D7">
        <v>30</v>
      </c>
      <c r="E7" s="7">
        <v>369000</v>
      </c>
      <c r="F7" s="7">
        <v>11070000</v>
      </c>
      <c r="G7" s="7">
        <v>1107000</v>
      </c>
      <c r="H7" s="7">
        <v>12177000</v>
      </c>
    </row>
    <row r="8" spans="1:8" x14ac:dyDescent="0.3">
      <c r="A8" s="6">
        <v>40215</v>
      </c>
      <c r="B8" t="s">
        <v>120</v>
      </c>
      <c r="C8" t="s">
        <v>79</v>
      </c>
      <c r="D8">
        <v>25</v>
      </c>
      <c r="E8" s="7">
        <v>265000</v>
      </c>
      <c r="F8" s="7">
        <v>6625000</v>
      </c>
      <c r="G8" s="7">
        <v>662500</v>
      </c>
      <c r="H8" s="7">
        <v>7287500</v>
      </c>
    </row>
    <row r="9" spans="1:8" x14ac:dyDescent="0.3">
      <c r="A9" s="6">
        <v>40221</v>
      </c>
      <c r="B9" t="s">
        <v>117</v>
      </c>
      <c r="C9" t="s">
        <v>82</v>
      </c>
      <c r="D9">
        <v>45</v>
      </c>
      <c r="E9" s="7">
        <v>95000</v>
      </c>
      <c r="F9" s="7">
        <v>4275000</v>
      </c>
      <c r="G9" s="7">
        <v>427500</v>
      </c>
      <c r="H9" s="7">
        <v>4702500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E4" sqref="E4"/>
    </sheetView>
  </sheetViews>
  <sheetFormatPr defaultRowHeight="16.5" x14ac:dyDescent="0.3"/>
  <cols>
    <col min="1" max="1" width="11.875" customWidth="1"/>
    <col min="2" max="2" width="11.875" bestFit="1" customWidth="1"/>
    <col min="3" max="3" width="8.375" customWidth="1"/>
    <col min="4" max="4" width="5.75" customWidth="1"/>
    <col min="5" max="5" width="13.25" customWidth="1"/>
    <col min="6" max="6" width="7.375" customWidth="1"/>
    <col min="7" max="7" width="11.125" bestFit="1" customWidth="1"/>
    <col min="8" max="8" width="13.25" bestFit="1" customWidth="1"/>
    <col min="9" max="9" width="11.125" bestFit="1" customWidth="1"/>
    <col min="10" max="11" width="15.875" bestFit="1" customWidth="1"/>
  </cols>
  <sheetData>
    <row r="1" spans="1:6" x14ac:dyDescent="0.3">
      <c r="A1" s="16" t="s">
        <v>105</v>
      </c>
      <c r="B1" t="s">
        <v>127</v>
      </c>
    </row>
    <row r="3" spans="1:6" x14ac:dyDescent="0.3">
      <c r="A3" s="16" t="s">
        <v>126</v>
      </c>
      <c r="B3" s="16" t="s">
        <v>73</v>
      </c>
    </row>
    <row r="4" spans="1:6" x14ac:dyDescent="0.3">
      <c r="A4" s="16" t="s">
        <v>107</v>
      </c>
      <c r="B4" t="s">
        <v>81</v>
      </c>
      <c r="C4" t="s">
        <v>121</v>
      </c>
      <c r="D4" t="s">
        <v>123</v>
      </c>
      <c r="E4" t="s">
        <v>78</v>
      </c>
      <c r="F4" t="s">
        <v>87</v>
      </c>
    </row>
    <row r="5" spans="1:6" x14ac:dyDescent="0.3">
      <c r="A5" s="17" t="s">
        <v>113</v>
      </c>
      <c r="B5" s="7"/>
      <c r="C5" s="7">
        <v>10</v>
      </c>
      <c r="D5" s="7"/>
      <c r="E5" s="7">
        <v>25</v>
      </c>
      <c r="F5" s="7">
        <v>35</v>
      </c>
    </row>
    <row r="6" spans="1:6" x14ac:dyDescent="0.3">
      <c r="A6" s="17" t="s">
        <v>115</v>
      </c>
      <c r="B6" s="7">
        <v>65</v>
      </c>
      <c r="C6" s="7"/>
      <c r="D6" s="7">
        <v>15</v>
      </c>
      <c r="E6" s="7"/>
      <c r="F6" s="7">
        <v>80</v>
      </c>
    </row>
    <row r="7" spans="1:6" x14ac:dyDescent="0.3">
      <c r="A7" s="17" t="s">
        <v>118</v>
      </c>
      <c r="B7" s="7"/>
      <c r="C7" s="7"/>
      <c r="D7" s="7">
        <v>30</v>
      </c>
      <c r="E7" s="7"/>
      <c r="F7" s="7">
        <v>30</v>
      </c>
    </row>
    <row r="8" spans="1:6" x14ac:dyDescent="0.3">
      <c r="A8" s="17" t="s">
        <v>87</v>
      </c>
      <c r="B8" s="7">
        <v>65</v>
      </c>
      <c r="C8" s="7">
        <v>10</v>
      </c>
      <c r="D8" s="7">
        <v>45</v>
      </c>
      <c r="E8" s="7">
        <v>25</v>
      </c>
      <c r="F8" s="7">
        <v>145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10</vt:i4>
      </vt:variant>
      <vt:variant>
        <vt:lpstr>이름이 지정된 범위</vt:lpstr>
      </vt:variant>
      <vt:variant>
        <vt:i4>4</vt:i4>
      </vt:variant>
    </vt:vector>
  </HeadingPairs>
  <TitlesOfParts>
    <vt:vector size="14" baseType="lpstr">
      <vt:lpstr>예제1</vt:lpstr>
      <vt:lpstr>예제2</vt:lpstr>
      <vt:lpstr>예제3</vt:lpstr>
      <vt:lpstr>예제4</vt:lpstr>
      <vt:lpstr>예제5</vt:lpstr>
      <vt:lpstr>예제6</vt:lpstr>
      <vt:lpstr>예제7</vt:lpstr>
      <vt:lpstr>예제8</vt:lpstr>
      <vt:lpstr>피벗테이블</vt:lpstr>
      <vt:lpstr>피벗차트</vt:lpstr>
      <vt:lpstr>예제4!Criteria</vt:lpstr>
      <vt:lpstr>예제5!Criteria</vt:lpstr>
      <vt:lpstr>예제4!Extract</vt:lpstr>
      <vt:lpstr>예제5!Extract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212</cp:lastModifiedBy>
  <dcterms:created xsi:type="dcterms:W3CDTF">2015-11-17T05:07:54Z</dcterms:created>
  <dcterms:modified xsi:type="dcterms:W3CDTF">2015-11-17T06:59:56Z</dcterms:modified>
</cp:coreProperties>
</file>