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sz\szakdolgozat\githubra\"/>
    </mc:Choice>
  </mc:AlternateContent>
  <xr:revisionPtr revIDLastSave="0" documentId="13_ncr:1_{D8469943-6AE2-46A3-9298-36C56FCD4DB0}" xr6:coauthVersionLast="47" xr6:coauthVersionMax="47" xr10:uidLastSave="{00000000-0000-0000-0000-000000000000}"/>
  <bookViews>
    <workbookView xWindow="-108" yWindow="-108" windowWidth="23256" windowHeight="12456" activeTab="3" xr2:uid="{4B0AD16A-0BB7-45AC-9571-DFA983AB8AD8}"/>
  </bookViews>
  <sheets>
    <sheet name="Segédtábla a korrigáláshoz" sheetId="1" r:id="rId1"/>
    <sheet name="nyers adatok" sheetId="2" r:id="rId2"/>
    <sheet name="Korrigált adatok" sheetId="3" r:id="rId3"/>
    <sheet name="Átlagos futásidők" sheetId="4" r:id="rId4"/>
    <sheet name="Arányo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51" i="5" l="1"/>
  <c r="BH51" i="5"/>
  <c r="BF51" i="5" s="1"/>
  <c r="BG51" i="5"/>
  <c r="BI50" i="5"/>
  <c r="BH50" i="5"/>
  <c r="BG50" i="5"/>
  <c r="BF50" i="5"/>
  <c r="BI49" i="5"/>
  <c r="BH49" i="5"/>
  <c r="BF49" i="5" s="1"/>
  <c r="BG49" i="5"/>
  <c r="BI48" i="5"/>
  <c r="BH48" i="5"/>
  <c r="BG48" i="5"/>
  <c r="BF48" i="5"/>
  <c r="BI47" i="5"/>
  <c r="BH47" i="5"/>
  <c r="BF47" i="5" s="1"/>
  <c r="BG47" i="5"/>
  <c r="BI46" i="5"/>
  <c r="BH46" i="5"/>
  <c r="BG46" i="5"/>
  <c r="BF46" i="5"/>
  <c r="BI45" i="5"/>
  <c r="BH45" i="5"/>
  <c r="BF45" i="5" s="1"/>
  <c r="BG45" i="5"/>
  <c r="BI44" i="5"/>
  <c r="BH44" i="5"/>
  <c r="BG44" i="5"/>
  <c r="BF44" i="5"/>
  <c r="BI42" i="5"/>
  <c r="BH42" i="5"/>
  <c r="BG42" i="5"/>
  <c r="BF42" i="5"/>
  <c r="BI51" i="4"/>
  <c r="BH51" i="4"/>
  <c r="BG51" i="4"/>
  <c r="BF51" i="4"/>
  <c r="BI50" i="4"/>
  <c r="BH50" i="4"/>
  <c r="BG50" i="4"/>
  <c r="BF50" i="4"/>
  <c r="BI49" i="4"/>
  <c r="BH49" i="4"/>
  <c r="BG49" i="4"/>
  <c r="BF49" i="4"/>
  <c r="BI48" i="4"/>
  <c r="BH48" i="4"/>
  <c r="BG48" i="4"/>
  <c r="BF48" i="4"/>
  <c r="BI47" i="4"/>
  <c r="BH47" i="4"/>
  <c r="BG47" i="4"/>
  <c r="BF47" i="4"/>
  <c r="BI46" i="4"/>
  <c r="BH46" i="4"/>
  <c r="BG46" i="4"/>
  <c r="BF46" i="4"/>
  <c r="BI45" i="4"/>
  <c r="BH45" i="4"/>
  <c r="BG45" i="4"/>
  <c r="BF45" i="4"/>
  <c r="BI44" i="4"/>
  <c r="BH44" i="4"/>
  <c r="BG44" i="4"/>
  <c r="BF44" i="4"/>
  <c r="BI43" i="4"/>
  <c r="BH43" i="4"/>
  <c r="BG43" i="4"/>
  <c r="BI42" i="4"/>
  <c r="BH42" i="4"/>
  <c r="BG42" i="4"/>
  <c r="BF42" i="4"/>
  <c r="BI51" i="3"/>
  <c r="BH51" i="3"/>
  <c r="BG51" i="3"/>
  <c r="BF51" i="3"/>
  <c r="BI50" i="3"/>
  <c r="BH50" i="3"/>
  <c r="BG50" i="3"/>
  <c r="BF50" i="3"/>
  <c r="BI49" i="3"/>
  <c r="BH49" i="3"/>
  <c r="BG49" i="3"/>
  <c r="BF49" i="3"/>
  <c r="BI48" i="3"/>
  <c r="BH48" i="3"/>
  <c r="BG48" i="3"/>
  <c r="BF48" i="3"/>
  <c r="BI47" i="3"/>
  <c r="BH47" i="3"/>
  <c r="BG47" i="3"/>
  <c r="BF47" i="3"/>
  <c r="BI46" i="3"/>
  <c r="BH46" i="3"/>
  <c r="BG46" i="3"/>
  <c r="BF46" i="3"/>
  <c r="BI45" i="3"/>
  <c r="BH45" i="3"/>
  <c r="BG45" i="3"/>
  <c r="BF45" i="3"/>
  <c r="BI44" i="3"/>
  <c r="BH44" i="3"/>
  <c r="BG44" i="3"/>
  <c r="BF44" i="3"/>
  <c r="BI43" i="3"/>
  <c r="BH43" i="3"/>
  <c r="BG43" i="3"/>
  <c r="BF43" i="3"/>
  <c r="BH43" i="5" s="1"/>
  <c r="BI42" i="3"/>
  <c r="BH42" i="3"/>
  <c r="BG42" i="3"/>
  <c r="BF42" i="3"/>
  <c r="U103" i="3"/>
  <c r="U103" i="5" s="1"/>
  <c r="T103" i="3"/>
  <c r="S103" i="3"/>
  <c r="S103" i="5" s="1"/>
  <c r="R103" i="5" s="1"/>
  <c r="U102" i="3"/>
  <c r="T102" i="3"/>
  <c r="S102" i="3"/>
  <c r="S102" i="4" s="1"/>
  <c r="U101" i="3"/>
  <c r="U101" i="5" s="1"/>
  <c r="T101" i="3"/>
  <c r="S101" i="3"/>
  <c r="S101" i="5" s="1"/>
  <c r="U100" i="3"/>
  <c r="T100" i="3"/>
  <c r="S100" i="3"/>
  <c r="U99" i="3"/>
  <c r="T99" i="3"/>
  <c r="T99" i="4" s="1"/>
  <c r="S99" i="3"/>
  <c r="S99" i="4" s="1"/>
  <c r="U98" i="3"/>
  <c r="T98" i="3"/>
  <c r="S98" i="3"/>
  <c r="U97" i="3"/>
  <c r="U97" i="5" s="1"/>
  <c r="T97" i="3"/>
  <c r="S97" i="3"/>
  <c r="U96" i="3"/>
  <c r="U96" i="5" s="1"/>
  <c r="T96" i="3"/>
  <c r="T96" i="4" s="1"/>
  <c r="S96" i="3"/>
  <c r="U95" i="3"/>
  <c r="T95" i="3"/>
  <c r="S95" i="3"/>
  <c r="U94" i="3"/>
  <c r="T94" i="3"/>
  <c r="S94" i="3"/>
  <c r="S94" i="4" s="1"/>
  <c r="U90" i="3"/>
  <c r="U90" i="5" s="1"/>
  <c r="T90" i="3"/>
  <c r="T90" i="5" s="1"/>
  <c r="S90" i="3"/>
  <c r="U89" i="3"/>
  <c r="T89" i="3"/>
  <c r="S89" i="3"/>
  <c r="S89" i="4" s="1"/>
  <c r="U88" i="3"/>
  <c r="U88" i="4" s="1"/>
  <c r="T88" i="3"/>
  <c r="S88" i="3"/>
  <c r="S88" i="4" s="1"/>
  <c r="U87" i="3"/>
  <c r="U87" i="5" s="1"/>
  <c r="R87" i="5" s="1"/>
  <c r="T87" i="3"/>
  <c r="S87" i="3"/>
  <c r="U86" i="3"/>
  <c r="T86" i="3"/>
  <c r="T86" i="4" s="1"/>
  <c r="S86" i="3"/>
  <c r="S86" i="4" s="1"/>
  <c r="U85" i="3"/>
  <c r="T85" i="3"/>
  <c r="T85" i="4" s="1"/>
  <c r="S85" i="3"/>
  <c r="S85" i="5" s="1"/>
  <c r="U84" i="3"/>
  <c r="T84" i="3"/>
  <c r="S84" i="3"/>
  <c r="U83" i="3"/>
  <c r="U83" i="4" s="1"/>
  <c r="T83" i="3"/>
  <c r="T83" i="4" s="1"/>
  <c r="S83" i="3"/>
  <c r="U82" i="3"/>
  <c r="U82" i="5" s="1"/>
  <c r="R82" i="5" s="1"/>
  <c r="T82" i="3"/>
  <c r="S82" i="3"/>
  <c r="U81" i="3"/>
  <c r="T81" i="3"/>
  <c r="S81" i="3"/>
  <c r="S81" i="4" s="1"/>
  <c r="U77" i="3"/>
  <c r="T77" i="3"/>
  <c r="S77" i="3"/>
  <c r="U76" i="3"/>
  <c r="T76" i="3"/>
  <c r="S76" i="3"/>
  <c r="U75" i="3"/>
  <c r="U75" i="4" s="1"/>
  <c r="T75" i="3"/>
  <c r="T75" i="4" s="1"/>
  <c r="S75" i="3"/>
  <c r="U74" i="3"/>
  <c r="T74" i="3"/>
  <c r="S74" i="3"/>
  <c r="U73" i="3"/>
  <c r="T73" i="3"/>
  <c r="S73" i="3"/>
  <c r="S73" i="5" s="1"/>
  <c r="R73" i="5" s="1"/>
  <c r="U72" i="3"/>
  <c r="U72" i="4" s="1"/>
  <c r="T72" i="3"/>
  <c r="S72" i="3"/>
  <c r="U71" i="3"/>
  <c r="T71" i="3"/>
  <c r="S71" i="3"/>
  <c r="U70" i="3"/>
  <c r="T70" i="3"/>
  <c r="T70" i="4" s="1"/>
  <c r="S70" i="3"/>
  <c r="S70" i="4" s="1"/>
  <c r="U69" i="3"/>
  <c r="T69" i="3"/>
  <c r="S69" i="3"/>
  <c r="U68" i="3"/>
  <c r="T68" i="3"/>
  <c r="S68" i="3"/>
  <c r="U51" i="3"/>
  <c r="T51" i="3"/>
  <c r="S51" i="3"/>
  <c r="U50" i="3"/>
  <c r="T50" i="3"/>
  <c r="S50" i="3"/>
  <c r="U49" i="3"/>
  <c r="U49" i="5" s="1"/>
  <c r="T49" i="3"/>
  <c r="T49" i="4" s="1"/>
  <c r="S49" i="3"/>
  <c r="U48" i="3"/>
  <c r="T48" i="3"/>
  <c r="S48" i="3"/>
  <c r="U47" i="3"/>
  <c r="T47" i="3"/>
  <c r="S47" i="3"/>
  <c r="U46" i="3"/>
  <c r="U46" i="4" s="1"/>
  <c r="T46" i="3"/>
  <c r="S46" i="3"/>
  <c r="U45" i="3"/>
  <c r="T45" i="3"/>
  <c r="S45" i="3"/>
  <c r="U44" i="3"/>
  <c r="T44" i="3"/>
  <c r="T44" i="4" s="1"/>
  <c r="S44" i="3"/>
  <c r="S44" i="4" s="1"/>
  <c r="U43" i="3"/>
  <c r="T43" i="3"/>
  <c r="S43" i="3"/>
  <c r="U42" i="3"/>
  <c r="T42" i="3"/>
  <c r="S42" i="3"/>
  <c r="S17" i="3"/>
  <c r="T17" i="3"/>
  <c r="U17" i="3"/>
  <c r="S18" i="3"/>
  <c r="T18" i="3"/>
  <c r="U18" i="3"/>
  <c r="S19" i="3"/>
  <c r="S19" i="5" s="1"/>
  <c r="T19" i="3"/>
  <c r="T19" i="5" s="1"/>
  <c r="U19" i="3"/>
  <c r="S20" i="3"/>
  <c r="T20" i="3"/>
  <c r="U20" i="3"/>
  <c r="S21" i="3"/>
  <c r="T21" i="3"/>
  <c r="U21" i="3"/>
  <c r="U21" i="5" s="1"/>
  <c r="R21" i="5" s="1"/>
  <c r="S22" i="3"/>
  <c r="S22" i="4" s="1"/>
  <c r="T22" i="3"/>
  <c r="U22" i="3"/>
  <c r="S23" i="3"/>
  <c r="T23" i="3"/>
  <c r="U23" i="3"/>
  <c r="S24" i="3"/>
  <c r="T24" i="3"/>
  <c r="T24" i="5" s="1"/>
  <c r="U24" i="3"/>
  <c r="U24" i="5" s="1"/>
  <c r="S25" i="3"/>
  <c r="T25" i="3"/>
  <c r="U25" i="3"/>
  <c r="U3" i="3"/>
  <c r="T3" i="3"/>
  <c r="S3" i="3"/>
  <c r="U16" i="3"/>
  <c r="T16" i="3"/>
  <c r="S16" i="3"/>
  <c r="S3" i="5"/>
  <c r="BD38" i="5"/>
  <c r="BC38" i="5"/>
  <c r="BA38" i="5" s="1"/>
  <c r="BB38" i="5"/>
  <c r="AY38" i="5"/>
  <c r="AX38" i="5"/>
  <c r="AW38" i="5"/>
  <c r="AV38" i="5"/>
  <c r="AT38" i="5"/>
  <c r="AS38" i="5"/>
  <c r="AR38" i="5"/>
  <c r="AQ38" i="5"/>
  <c r="AO38" i="5"/>
  <c r="AN38" i="5"/>
  <c r="AM38" i="5"/>
  <c r="AL38" i="5"/>
  <c r="AJ38" i="5"/>
  <c r="AI38" i="5"/>
  <c r="AH38" i="5"/>
  <c r="AG38" i="5"/>
  <c r="BD37" i="5"/>
  <c r="BC37" i="5"/>
  <c r="BB37" i="5"/>
  <c r="BA37" i="5"/>
  <c r="AY37" i="5"/>
  <c r="AX37" i="5"/>
  <c r="AW37" i="5"/>
  <c r="AV37" i="5"/>
  <c r="AT37" i="5"/>
  <c r="AS37" i="5"/>
  <c r="AR37" i="5"/>
  <c r="AQ37" i="5"/>
  <c r="AO37" i="5"/>
  <c r="AN37" i="5"/>
  <c r="AM37" i="5"/>
  <c r="AL37" i="5"/>
  <c r="AJ37" i="5"/>
  <c r="AI37" i="5"/>
  <c r="AH37" i="5"/>
  <c r="AG37" i="5"/>
  <c r="BD36" i="5"/>
  <c r="BC36" i="5"/>
  <c r="BB36" i="5"/>
  <c r="BA36" i="5"/>
  <c r="AY36" i="5"/>
  <c r="AX36" i="5"/>
  <c r="AW36" i="5"/>
  <c r="AV36" i="5"/>
  <c r="AT36" i="5"/>
  <c r="AS36" i="5"/>
  <c r="AR36" i="5"/>
  <c r="AQ36" i="5"/>
  <c r="AO36" i="5"/>
  <c r="AN36" i="5"/>
  <c r="AM36" i="5"/>
  <c r="AL36" i="5"/>
  <c r="AJ36" i="5"/>
  <c r="AI36" i="5"/>
  <c r="AH36" i="5"/>
  <c r="AG36" i="5"/>
  <c r="BD35" i="5"/>
  <c r="BC35" i="5"/>
  <c r="BB35" i="5"/>
  <c r="BA35" i="5"/>
  <c r="AY35" i="5"/>
  <c r="AX35" i="5"/>
  <c r="AW35" i="5"/>
  <c r="AV35" i="5"/>
  <c r="AT35" i="5"/>
  <c r="AS35" i="5"/>
  <c r="AR35" i="5"/>
  <c r="AQ35" i="5"/>
  <c r="AO35" i="5"/>
  <c r="AN35" i="5"/>
  <c r="AM35" i="5"/>
  <c r="AL35" i="5"/>
  <c r="AJ35" i="5"/>
  <c r="AI35" i="5"/>
  <c r="AH35" i="5"/>
  <c r="AG35" i="5"/>
  <c r="BD34" i="5"/>
  <c r="BC34" i="5"/>
  <c r="BB34" i="5"/>
  <c r="BA34" i="5"/>
  <c r="AY34" i="5"/>
  <c r="AX34" i="5"/>
  <c r="AW34" i="5"/>
  <c r="AV34" i="5"/>
  <c r="AT34" i="5"/>
  <c r="AS34" i="5"/>
  <c r="AR34" i="5"/>
  <c r="AQ34" i="5"/>
  <c r="AO34" i="5"/>
  <c r="AN34" i="5"/>
  <c r="AM34" i="5"/>
  <c r="AL34" i="5"/>
  <c r="AJ34" i="5"/>
  <c r="AI34" i="5"/>
  <c r="AH34" i="5"/>
  <c r="AG34" i="5"/>
  <c r="BD33" i="5"/>
  <c r="BC33" i="5"/>
  <c r="BB33" i="5"/>
  <c r="BA33" i="5"/>
  <c r="AY33" i="5"/>
  <c r="AX33" i="5"/>
  <c r="AW33" i="5"/>
  <c r="AV33" i="5"/>
  <c r="AT33" i="5"/>
  <c r="AS33" i="5"/>
  <c r="AR33" i="5"/>
  <c r="AQ33" i="5"/>
  <c r="AO33" i="5"/>
  <c r="AN33" i="5"/>
  <c r="AM33" i="5"/>
  <c r="AL33" i="5"/>
  <c r="AJ33" i="5"/>
  <c r="AI33" i="5"/>
  <c r="AH33" i="5"/>
  <c r="AG33" i="5"/>
  <c r="BD32" i="5"/>
  <c r="BC32" i="5"/>
  <c r="BB32" i="5"/>
  <c r="BA32" i="5"/>
  <c r="AY32" i="5"/>
  <c r="AX32" i="5"/>
  <c r="AW32" i="5"/>
  <c r="AV32" i="5"/>
  <c r="AT32" i="5"/>
  <c r="AS32" i="5"/>
  <c r="AR32" i="5"/>
  <c r="AQ32" i="5"/>
  <c r="AO32" i="5"/>
  <c r="AN32" i="5"/>
  <c r="AM32" i="5"/>
  <c r="AL32" i="5"/>
  <c r="AJ32" i="5"/>
  <c r="AI32" i="5"/>
  <c r="AH32" i="5"/>
  <c r="AG32" i="5"/>
  <c r="BD31" i="5"/>
  <c r="BC31" i="5"/>
  <c r="BB31" i="5"/>
  <c r="BA31" i="5"/>
  <c r="AY31" i="5"/>
  <c r="AX31" i="5"/>
  <c r="AW31" i="5"/>
  <c r="AV31" i="5"/>
  <c r="AT31" i="5"/>
  <c r="AS31" i="5"/>
  <c r="AR31" i="5"/>
  <c r="AQ31" i="5"/>
  <c r="AO31" i="5"/>
  <c r="AN31" i="5"/>
  <c r="AM31" i="5"/>
  <c r="AL31" i="5"/>
  <c r="AJ31" i="5"/>
  <c r="AI31" i="5"/>
  <c r="AH31" i="5"/>
  <c r="AG31" i="5"/>
  <c r="BD30" i="5"/>
  <c r="BC30" i="5"/>
  <c r="BB30" i="5"/>
  <c r="BA30" i="5"/>
  <c r="AY30" i="5"/>
  <c r="AX30" i="5"/>
  <c r="AW30" i="5"/>
  <c r="AV30" i="5"/>
  <c r="AT30" i="5"/>
  <c r="AS30" i="5"/>
  <c r="AR30" i="5"/>
  <c r="AQ30" i="5"/>
  <c r="AO30" i="5"/>
  <c r="AN30" i="5"/>
  <c r="AM30" i="5"/>
  <c r="AL30" i="5"/>
  <c r="AJ30" i="5"/>
  <c r="AI30" i="5"/>
  <c r="AH30" i="5"/>
  <c r="AG30" i="5"/>
  <c r="BD29" i="5"/>
  <c r="BC29" i="5"/>
  <c r="BB29" i="5"/>
  <c r="BA29" i="5"/>
  <c r="AY29" i="5"/>
  <c r="AX29" i="5"/>
  <c r="AW29" i="5"/>
  <c r="AV29" i="5"/>
  <c r="AT29" i="5"/>
  <c r="AS29" i="5"/>
  <c r="AR29" i="5"/>
  <c r="AQ29" i="5"/>
  <c r="AO29" i="5"/>
  <c r="AN29" i="5"/>
  <c r="AM29" i="5"/>
  <c r="AL29" i="5"/>
  <c r="AJ29" i="5"/>
  <c r="AI29" i="5"/>
  <c r="AH29" i="5"/>
  <c r="AG29" i="5"/>
  <c r="BD64" i="5"/>
  <c r="BC64" i="5"/>
  <c r="BB64" i="5"/>
  <c r="BA64" i="5" s="1"/>
  <c r="AY64" i="5"/>
  <c r="AX64" i="5"/>
  <c r="AW64" i="5"/>
  <c r="AV64" i="5" s="1"/>
  <c r="AT64" i="5"/>
  <c r="AS64" i="5"/>
  <c r="AR64" i="5"/>
  <c r="AQ64" i="5" s="1"/>
  <c r="AO64" i="5"/>
  <c r="AN64" i="5"/>
  <c r="AM64" i="5"/>
  <c r="AL64" i="5" s="1"/>
  <c r="AJ64" i="5"/>
  <c r="AI64" i="5"/>
  <c r="AH64" i="5"/>
  <c r="AG64" i="5" s="1"/>
  <c r="BD63" i="5"/>
  <c r="BC63" i="5"/>
  <c r="BB63" i="5"/>
  <c r="BA63" i="5" s="1"/>
  <c r="AY63" i="5"/>
  <c r="AX63" i="5"/>
  <c r="AW63" i="5"/>
  <c r="AV63" i="5" s="1"/>
  <c r="AT63" i="5"/>
  <c r="AS63" i="5"/>
  <c r="AR63" i="5"/>
  <c r="AQ63" i="5" s="1"/>
  <c r="AO63" i="5"/>
  <c r="AN63" i="5"/>
  <c r="AM63" i="5"/>
  <c r="AL63" i="5" s="1"/>
  <c r="AJ63" i="5"/>
  <c r="AI63" i="5"/>
  <c r="AH63" i="5"/>
  <c r="AG63" i="5" s="1"/>
  <c r="BD62" i="5"/>
  <c r="BC62" i="5"/>
  <c r="BB62" i="5"/>
  <c r="BA62" i="5" s="1"/>
  <c r="AY62" i="5"/>
  <c r="AX62" i="5"/>
  <c r="AW62" i="5"/>
  <c r="AV62" i="5" s="1"/>
  <c r="AT62" i="5"/>
  <c r="AS62" i="5"/>
  <c r="AR62" i="5"/>
  <c r="AQ62" i="5" s="1"/>
  <c r="AO62" i="5"/>
  <c r="AN62" i="5"/>
  <c r="AM62" i="5"/>
  <c r="AL62" i="5" s="1"/>
  <c r="AJ62" i="5"/>
  <c r="AI62" i="5"/>
  <c r="AH62" i="5"/>
  <c r="AG62" i="5" s="1"/>
  <c r="BD61" i="5"/>
  <c r="BC61" i="5"/>
  <c r="BB61" i="5"/>
  <c r="BA61" i="5" s="1"/>
  <c r="AY61" i="5"/>
  <c r="AX61" i="5"/>
  <c r="AW61" i="5"/>
  <c r="AV61" i="5" s="1"/>
  <c r="AT61" i="5"/>
  <c r="AS61" i="5"/>
  <c r="AR61" i="5"/>
  <c r="AQ61" i="5" s="1"/>
  <c r="AO61" i="5"/>
  <c r="AN61" i="5"/>
  <c r="AM61" i="5"/>
  <c r="AL61" i="5" s="1"/>
  <c r="AJ61" i="5"/>
  <c r="AI61" i="5"/>
  <c r="AH61" i="5"/>
  <c r="AG61" i="5" s="1"/>
  <c r="BD60" i="5"/>
  <c r="BC60" i="5"/>
  <c r="BB60" i="5"/>
  <c r="BA60" i="5" s="1"/>
  <c r="AY60" i="5"/>
  <c r="AX60" i="5"/>
  <c r="AW60" i="5"/>
  <c r="AV60" i="5" s="1"/>
  <c r="AT60" i="5"/>
  <c r="AS60" i="5"/>
  <c r="AR60" i="5"/>
  <c r="AQ60" i="5" s="1"/>
  <c r="AO60" i="5"/>
  <c r="AN60" i="5"/>
  <c r="AM60" i="5"/>
  <c r="AL60" i="5" s="1"/>
  <c r="AJ60" i="5"/>
  <c r="AI60" i="5"/>
  <c r="AH60" i="5"/>
  <c r="AG60" i="5" s="1"/>
  <c r="BD59" i="5"/>
  <c r="BC59" i="5"/>
  <c r="BB59" i="5"/>
  <c r="BA59" i="5" s="1"/>
  <c r="AY59" i="5"/>
  <c r="AX59" i="5"/>
  <c r="AW59" i="5"/>
  <c r="AV59" i="5" s="1"/>
  <c r="AT59" i="5"/>
  <c r="AS59" i="5"/>
  <c r="AR59" i="5"/>
  <c r="AQ59" i="5" s="1"/>
  <c r="AO59" i="5"/>
  <c r="AN59" i="5"/>
  <c r="AM59" i="5"/>
  <c r="AL59" i="5" s="1"/>
  <c r="AJ59" i="5"/>
  <c r="AI59" i="5"/>
  <c r="AH59" i="5"/>
  <c r="AG59" i="5" s="1"/>
  <c r="BD58" i="5"/>
  <c r="BC58" i="5"/>
  <c r="BB58" i="5"/>
  <c r="BA58" i="5" s="1"/>
  <c r="AY58" i="5"/>
  <c r="AX58" i="5"/>
  <c r="AW58" i="5"/>
  <c r="AV58" i="5" s="1"/>
  <c r="AT58" i="5"/>
  <c r="AS58" i="5"/>
  <c r="AR58" i="5"/>
  <c r="AQ58" i="5" s="1"/>
  <c r="AO58" i="5"/>
  <c r="AN58" i="5"/>
  <c r="AM58" i="5"/>
  <c r="AL58" i="5" s="1"/>
  <c r="AJ58" i="5"/>
  <c r="AI58" i="5"/>
  <c r="AH58" i="5"/>
  <c r="AG58" i="5" s="1"/>
  <c r="BD57" i="5"/>
  <c r="BC57" i="5"/>
  <c r="BB57" i="5"/>
  <c r="BA57" i="5" s="1"/>
  <c r="AY57" i="5"/>
  <c r="AX57" i="5"/>
  <c r="AW57" i="5"/>
  <c r="AV57" i="5" s="1"/>
  <c r="AT57" i="5"/>
  <c r="AS57" i="5"/>
  <c r="AR57" i="5"/>
  <c r="AQ57" i="5" s="1"/>
  <c r="AO57" i="5"/>
  <c r="AN57" i="5"/>
  <c r="AM57" i="5"/>
  <c r="AL57" i="5" s="1"/>
  <c r="AJ57" i="5"/>
  <c r="AI57" i="5"/>
  <c r="AH57" i="5"/>
  <c r="AG57" i="5" s="1"/>
  <c r="BD56" i="5"/>
  <c r="BC56" i="5"/>
  <c r="BB56" i="5"/>
  <c r="BA56" i="5" s="1"/>
  <c r="AY56" i="5"/>
  <c r="AX56" i="5"/>
  <c r="AW56" i="5"/>
  <c r="AV56" i="5" s="1"/>
  <c r="AT56" i="5"/>
  <c r="AS56" i="5"/>
  <c r="AR56" i="5"/>
  <c r="AQ56" i="5" s="1"/>
  <c r="AO56" i="5"/>
  <c r="AN56" i="5"/>
  <c r="AM56" i="5"/>
  <c r="AL56" i="5" s="1"/>
  <c r="AJ56" i="5"/>
  <c r="AI56" i="5"/>
  <c r="AH56" i="5"/>
  <c r="AG56" i="5" s="1"/>
  <c r="BD55" i="5"/>
  <c r="BC55" i="5"/>
  <c r="BB55" i="5"/>
  <c r="BA55" i="5" s="1"/>
  <c r="AY55" i="5"/>
  <c r="AX55" i="5"/>
  <c r="AW55" i="5"/>
  <c r="AV55" i="5" s="1"/>
  <c r="AT55" i="5"/>
  <c r="AS55" i="5"/>
  <c r="AR55" i="5"/>
  <c r="AQ55" i="5" s="1"/>
  <c r="AO55" i="5"/>
  <c r="AN55" i="5"/>
  <c r="AM55" i="5"/>
  <c r="AL55" i="5" s="1"/>
  <c r="AJ55" i="5"/>
  <c r="AI55" i="5"/>
  <c r="AH55" i="5"/>
  <c r="AG55" i="5" s="1"/>
  <c r="BD103" i="5"/>
  <c r="BC103" i="5"/>
  <c r="BB103" i="5"/>
  <c r="BA103" i="5" s="1"/>
  <c r="AY103" i="5"/>
  <c r="AX103" i="5"/>
  <c r="AW103" i="5"/>
  <c r="AV103" i="5"/>
  <c r="AT103" i="5"/>
  <c r="AS103" i="5"/>
  <c r="AQ103" i="5" s="1"/>
  <c r="AR103" i="5"/>
  <c r="AO103" i="5"/>
  <c r="AN103" i="5"/>
  <c r="AM103" i="5"/>
  <c r="AL103" i="5"/>
  <c r="AJ103" i="5"/>
  <c r="AI103" i="5"/>
  <c r="AH103" i="5"/>
  <c r="AG103" i="5"/>
  <c r="AE103" i="5"/>
  <c r="AD103" i="5"/>
  <c r="AC103" i="5"/>
  <c r="AB103" i="5"/>
  <c r="Z103" i="5"/>
  <c r="Y103" i="5"/>
  <c r="X103" i="5"/>
  <c r="W103" i="5"/>
  <c r="T103" i="5"/>
  <c r="P103" i="5"/>
  <c r="O103" i="5"/>
  <c r="N103" i="5"/>
  <c r="M103" i="5"/>
  <c r="K103" i="5"/>
  <c r="J103" i="5"/>
  <c r="I103" i="5"/>
  <c r="H103" i="5"/>
  <c r="BD102" i="5"/>
  <c r="BC102" i="5"/>
  <c r="BB102" i="5"/>
  <c r="BA102" i="5"/>
  <c r="AY102" i="5"/>
  <c r="AX102" i="5"/>
  <c r="AW102" i="5"/>
  <c r="AV102" i="5"/>
  <c r="AT102" i="5"/>
  <c r="AS102" i="5"/>
  <c r="AR102" i="5"/>
  <c r="AQ102" i="5"/>
  <c r="AO102" i="5"/>
  <c r="AN102" i="5"/>
  <c r="AM102" i="5"/>
  <c r="AL102" i="5"/>
  <c r="AJ102" i="5"/>
  <c r="AI102" i="5"/>
  <c r="AH102" i="5"/>
  <c r="AG102" i="5"/>
  <c r="AE102" i="5"/>
  <c r="AD102" i="5"/>
  <c r="AC102" i="5"/>
  <c r="AB102" i="5"/>
  <c r="Z102" i="5"/>
  <c r="Y102" i="5"/>
  <c r="X102" i="5"/>
  <c r="W102" i="5"/>
  <c r="U102" i="5"/>
  <c r="T102" i="5"/>
  <c r="P102" i="5"/>
  <c r="O102" i="5"/>
  <c r="N102" i="5"/>
  <c r="M102" i="5"/>
  <c r="K102" i="5"/>
  <c r="J102" i="5"/>
  <c r="I102" i="5"/>
  <c r="H102" i="5"/>
  <c r="BD101" i="5"/>
  <c r="BC101" i="5"/>
  <c r="BB101" i="5"/>
  <c r="BA101" i="5"/>
  <c r="AY101" i="5"/>
  <c r="AX101" i="5"/>
  <c r="AW101" i="5"/>
  <c r="AV101" i="5"/>
  <c r="AT101" i="5"/>
  <c r="AS101" i="5"/>
  <c r="AR101" i="5"/>
  <c r="AQ101" i="5"/>
  <c r="AO101" i="5"/>
  <c r="AN101" i="5"/>
  <c r="AM101" i="5"/>
  <c r="AL101" i="5"/>
  <c r="AJ101" i="5"/>
  <c r="AI101" i="5"/>
  <c r="AH101" i="5"/>
  <c r="AG101" i="5"/>
  <c r="AE101" i="5"/>
  <c r="AD101" i="5"/>
  <c r="AC101" i="5"/>
  <c r="AB101" i="5"/>
  <c r="Z101" i="5"/>
  <c r="Y101" i="5"/>
  <c r="X101" i="5"/>
  <c r="W101" i="5"/>
  <c r="T101" i="5"/>
  <c r="P101" i="5"/>
  <c r="O101" i="5"/>
  <c r="N101" i="5"/>
  <c r="M101" i="5"/>
  <c r="K101" i="5"/>
  <c r="J101" i="5"/>
  <c r="I101" i="5"/>
  <c r="H101" i="5"/>
  <c r="BD100" i="5"/>
  <c r="BC100" i="5"/>
  <c r="BB100" i="5"/>
  <c r="BA100" i="5"/>
  <c r="AY100" i="5"/>
  <c r="AX100" i="5"/>
  <c r="AW100" i="5"/>
  <c r="AV100" i="5"/>
  <c r="AT100" i="5"/>
  <c r="AS100" i="5"/>
  <c r="AR100" i="5"/>
  <c r="AQ100" i="5"/>
  <c r="AO100" i="5"/>
  <c r="AN100" i="5"/>
  <c r="AM100" i="5"/>
  <c r="AL100" i="5"/>
  <c r="AJ100" i="5"/>
  <c r="AI100" i="5"/>
  <c r="AH100" i="5"/>
  <c r="AG100" i="5"/>
  <c r="AE100" i="5"/>
  <c r="AD100" i="5"/>
  <c r="AC100" i="5"/>
  <c r="AB100" i="5"/>
  <c r="Z100" i="5"/>
  <c r="Y100" i="5"/>
  <c r="X100" i="5"/>
  <c r="W100" i="5"/>
  <c r="U100" i="5"/>
  <c r="T100" i="5"/>
  <c r="S100" i="5"/>
  <c r="R100" i="5" s="1"/>
  <c r="P100" i="5"/>
  <c r="O100" i="5"/>
  <c r="N100" i="5"/>
  <c r="M100" i="5"/>
  <c r="K100" i="5"/>
  <c r="J100" i="5"/>
  <c r="I100" i="5"/>
  <c r="H100" i="5"/>
  <c r="BD99" i="5"/>
  <c r="BC99" i="5"/>
  <c r="BB99" i="5"/>
  <c r="BA99" i="5"/>
  <c r="AY99" i="5"/>
  <c r="AX99" i="5"/>
  <c r="AW99" i="5"/>
  <c r="AV99" i="5"/>
  <c r="AT99" i="5"/>
  <c r="AS99" i="5"/>
  <c r="AR99" i="5"/>
  <c r="AQ99" i="5"/>
  <c r="AO99" i="5"/>
  <c r="AN99" i="5"/>
  <c r="AM99" i="5"/>
  <c r="AL99" i="5"/>
  <c r="AJ99" i="5"/>
  <c r="AI99" i="5"/>
  <c r="AH99" i="5"/>
  <c r="AG99" i="5"/>
  <c r="AE99" i="5"/>
  <c r="AD99" i="5"/>
  <c r="AC99" i="5"/>
  <c r="AB99" i="5"/>
  <c r="Z99" i="5"/>
  <c r="Y99" i="5"/>
  <c r="X99" i="5"/>
  <c r="W99" i="5"/>
  <c r="U99" i="5"/>
  <c r="P99" i="5"/>
  <c r="O99" i="5"/>
  <c r="N99" i="5"/>
  <c r="M99" i="5"/>
  <c r="K99" i="5"/>
  <c r="J99" i="5"/>
  <c r="I99" i="5"/>
  <c r="H99" i="5"/>
  <c r="BD98" i="5"/>
  <c r="BC98" i="5"/>
  <c r="BB98" i="5"/>
  <c r="BA98" i="5"/>
  <c r="AY98" i="5"/>
  <c r="AX98" i="5"/>
  <c r="AW98" i="5"/>
  <c r="AV98" i="5"/>
  <c r="AT98" i="5"/>
  <c r="AS98" i="5"/>
  <c r="AR98" i="5"/>
  <c r="AQ98" i="5"/>
  <c r="AO98" i="5"/>
  <c r="AN98" i="5"/>
  <c r="AM98" i="5"/>
  <c r="AL98" i="5"/>
  <c r="AJ98" i="5"/>
  <c r="AI98" i="5"/>
  <c r="AH98" i="5"/>
  <c r="AG98" i="5"/>
  <c r="AE98" i="5"/>
  <c r="AD98" i="5"/>
  <c r="AC98" i="5"/>
  <c r="AB98" i="5"/>
  <c r="Z98" i="5"/>
  <c r="Y98" i="5"/>
  <c r="X98" i="5"/>
  <c r="W98" i="5"/>
  <c r="U98" i="5"/>
  <c r="T98" i="5"/>
  <c r="S98" i="5"/>
  <c r="R98" i="5" s="1"/>
  <c r="P98" i="5"/>
  <c r="O98" i="5"/>
  <c r="N98" i="5"/>
  <c r="M98" i="5"/>
  <c r="K98" i="5"/>
  <c r="J98" i="5"/>
  <c r="I98" i="5"/>
  <c r="H98" i="5"/>
  <c r="BD97" i="5"/>
  <c r="BC97" i="5"/>
  <c r="BB97" i="5"/>
  <c r="BA97" i="5"/>
  <c r="AY97" i="5"/>
  <c r="AX97" i="5"/>
  <c r="AW97" i="5"/>
  <c r="AV97" i="5"/>
  <c r="AT97" i="5"/>
  <c r="AS97" i="5"/>
  <c r="AR97" i="5"/>
  <c r="AQ97" i="5"/>
  <c r="AO97" i="5"/>
  <c r="AN97" i="5"/>
  <c r="AM97" i="5"/>
  <c r="AL97" i="5"/>
  <c r="AJ97" i="5"/>
  <c r="AI97" i="5"/>
  <c r="AH97" i="5"/>
  <c r="AG97" i="5"/>
  <c r="AE97" i="5"/>
  <c r="AD97" i="5"/>
  <c r="AC97" i="5"/>
  <c r="AB97" i="5"/>
  <c r="Z97" i="5"/>
  <c r="Y97" i="5"/>
  <c r="X97" i="5"/>
  <c r="W97" i="5"/>
  <c r="T97" i="5"/>
  <c r="S97" i="5"/>
  <c r="P97" i="5"/>
  <c r="O97" i="5"/>
  <c r="N97" i="5"/>
  <c r="M97" i="5"/>
  <c r="K97" i="5"/>
  <c r="J97" i="5"/>
  <c r="I97" i="5"/>
  <c r="H97" i="5"/>
  <c r="BD96" i="5"/>
  <c r="BC96" i="5"/>
  <c r="BB96" i="5"/>
  <c r="BA96" i="5"/>
  <c r="AY96" i="5"/>
  <c r="AX96" i="5"/>
  <c r="AW96" i="5"/>
  <c r="AV96" i="5"/>
  <c r="AT96" i="5"/>
  <c r="AS96" i="5"/>
  <c r="AR96" i="5"/>
  <c r="AQ96" i="5"/>
  <c r="AO96" i="5"/>
  <c r="AN96" i="5"/>
  <c r="AM96" i="5"/>
  <c r="AL96" i="5"/>
  <c r="AJ96" i="5"/>
  <c r="AI96" i="5"/>
  <c r="AH96" i="5"/>
  <c r="AG96" i="5"/>
  <c r="AE96" i="5"/>
  <c r="AD96" i="5"/>
  <c r="AC96" i="5"/>
  <c r="AB96" i="5"/>
  <c r="Z96" i="5"/>
  <c r="Y96" i="5"/>
  <c r="X96" i="5"/>
  <c r="W96" i="5"/>
  <c r="S96" i="5"/>
  <c r="P96" i="5"/>
  <c r="O96" i="5"/>
  <c r="N96" i="5"/>
  <c r="M96" i="5"/>
  <c r="K96" i="5"/>
  <c r="J96" i="5"/>
  <c r="I96" i="5"/>
  <c r="H96" i="5"/>
  <c r="BD95" i="5"/>
  <c r="BC95" i="5"/>
  <c r="BB95" i="5"/>
  <c r="BA95" i="5"/>
  <c r="AY95" i="5"/>
  <c r="AX95" i="5"/>
  <c r="AW95" i="5"/>
  <c r="AV95" i="5"/>
  <c r="AT95" i="5"/>
  <c r="AS95" i="5"/>
  <c r="AQ95" i="5" s="1"/>
  <c r="AR95" i="5"/>
  <c r="AO95" i="5"/>
  <c r="AN95" i="5"/>
  <c r="AM95" i="5"/>
  <c r="AL95" i="5"/>
  <c r="AJ95" i="5"/>
  <c r="AI95" i="5"/>
  <c r="AG95" i="5" s="1"/>
  <c r="AH95" i="5"/>
  <c r="AE95" i="5"/>
  <c r="AD95" i="5"/>
  <c r="AC95" i="5"/>
  <c r="AB95" i="5"/>
  <c r="Z95" i="5"/>
  <c r="Y95" i="5"/>
  <c r="W95" i="5" s="1"/>
  <c r="X95" i="5"/>
  <c r="U95" i="5"/>
  <c r="T95" i="5"/>
  <c r="S95" i="5"/>
  <c r="R95" i="5" s="1"/>
  <c r="P95" i="5"/>
  <c r="O95" i="5"/>
  <c r="M95" i="5" s="1"/>
  <c r="N95" i="5"/>
  <c r="K95" i="5"/>
  <c r="J95" i="5"/>
  <c r="I95" i="5"/>
  <c r="H95" i="5"/>
  <c r="BD94" i="5"/>
  <c r="BC94" i="5"/>
  <c r="BA94" i="5" s="1"/>
  <c r="BB94" i="5"/>
  <c r="AY94" i="5"/>
  <c r="AX94" i="5"/>
  <c r="AW94" i="5"/>
  <c r="AV94" i="5"/>
  <c r="AT94" i="5"/>
  <c r="AS94" i="5"/>
  <c r="AQ94" i="5" s="1"/>
  <c r="AR94" i="5"/>
  <c r="AO94" i="5"/>
  <c r="AN94" i="5"/>
  <c r="AM94" i="5"/>
  <c r="AL94" i="5"/>
  <c r="AJ94" i="5"/>
  <c r="AI94" i="5"/>
  <c r="AG94" i="5" s="1"/>
  <c r="AH94" i="5"/>
  <c r="AE94" i="5"/>
  <c r="AD94" i="5"/>
  <c r="AC94" i="5"/>
  <c r="AB94" i="5"/>
  <c r="Z94" i="5"/>
  <c r="Y94" i="5"/>
  <c r="W94" i="5" s="1"/>
  <c r="X94" i="5"/>
  <c r="U94" i="5"/>
  <c r="T94" i="5"/>
  <c r="P94" i="5"/>
  <c r="O94" i="5"/>
  <c r="M94" i="5" s="1"/>
  <c r="N94" i="5"/>
  <c r="K94" i="5"/>
  <c r="J94" i="5"/>
  <c r="I94" i="5"/>
  <c r="H94" i="5"/>
  <c r="BD90" i="5"/>
  <c r="BC90" i="5"/>
  <c r="BB90" i="5"/>
  <c r="BA90" i="5"/>
  <c r="AY90" i="5"/>
  <c r="AX90" i="5"/>
  <c r="AW90" i="5"/>
  <c r="AV90" i="5"/>
  <c r="AT90" i="5"/>
  <c r="AS90" i="5"/>
  <c r="AR90" i="5"/>
  <c r="AQ90" i="5"/>
  <c r="AO90" i="5"/>
  <c r="AN90" i="5"/>
  <c r="AM90" i="5"/>
  <c r="AL90" i="5"/>
  <c r="AJ90" i="5"/>
  <c r="AI90" i="5"/>
  <c r="AH90" i="5"/>
  <c r="AG90" i="5"/>
  <c r="AE90" i="5"/>
  <c r="AD90" i="5"/>
  <c r="AC90" i="5"/>
  <c r="AB90" i="5"/>
  <c r="Z90" i="5"/>
  <c r="Y90" i="5"/>
  <c r="X90" i="5"/>
  <c r="W90" i="5"/>
  <c r="S90" i="5"/>
  <c r="P90" i="5"/>
  <c r="O90" i="5"/>
  <c r="N90" i="5"/>
  <c r="M90" i="5"/>
  <c r="K90" i="5"/>
  <c r="J90" i="5"/>
  <c r="I90" i="5"/>
  <c r="H90" i="5"/>
  <c r="BD89" i="5"/>
  <c r="BC89" i="5"/>
  <c r="BB89" i="5"/>
  <c r="BA89" i="5"/>
  <c r="AY89" i="5"/>
  <c r="AX89" i="5"/>
  <c r="AW89" i="5"/>
  <c r="AV89" i="5"/>
  <c r="AT89" i="5"/>
  <c r="AS89" i="5"/>
  <c r="AR89" i="5"/>
  <c r="AQ89" i="5"/>
  <c r="AO89" i="5"/>
  <c r="AN89" i="5"/>
  <c r="AM89" i="5"/>
  <c r="AL89" i="5"/>
  <c r="AJ89" i="5"/>
  <c r="AI89" i="5"/>
  <c r="AH89" i="5"/>
  <c r="AG89" i="5"/>
  <c r="AE89" i="5"/>
  <c r="AD89" i="5"/>
  <c r="AC89" i="5"/>
  <c r="AB89" i="5"/>
  <c r="Z89" i="5"/>
  <c r="Y89" i="5"/>
  <c r="X89" i="5"/>
  <c r="W89" i="5"/>
  <c r="U89" i="5"/>
  <c r="T89" i="5"/>
  <c r="P89" i="5"/>
  <c r="O89" i="5"/>
  <c r="N89" i="5"/>
  <c r="M89" i="5"/>
  <c r="K89" i="5"/>
  <c r="J89" i="5"/>
  <c r="I89" i="5"/>
  <c r="H89" i="5"/>
  <c r="BD88" i="5"/>
  <c r="BC88" i="5"/>
  <c r="BB88" i="5"/>
  <c r="BA88" i="5"/>
  <c r="AY88" i="5"/>
  <c r="AX88" i="5"/>
  <c r="AW88" i="5"/>
  <c r="AV88" i="5"/>
  <c r="AT88" i="5"/>
  <c r="AS88" i="5"/>
  <c r="AR88" i="5"/>
  <c r="AQ88" i="5"/>
  <c r="AO88" i="5"/>
  <c r="AN88" i="5"/>
  <c r="AM88" i="5"/>
  <c r="AL88" i="5"/>
  <c r="AJ88" i="5"/>
  <c r="AI88" i="5"/>
  <c r="AH88" i="5"/>
  <c r="AG88" i="5"/>
  <c r="AE88" i="5"/>
  <c r="AD88" i="5"/>
  <c r="AC88" i="5"/>
  <c r="AB88" i="5"/>
  <c r="Z88" i="5"/>
  <c r="Y88" i="5"/>
  <c r="X88" i="5"/>
  <c r="W88" i="5"/>
  <c r="T88" i="5"/>
  <c r="P88" i="5"/>
  <c r="O88" i="5"/>
  <c r="N88" i="5"/>
  <c r="M88" i="5"/>
  <c r="K88" i="5"/>
  <c r="J88" i="5"/>
  <c r="I88" i="5"/>
  <c r="H88" i="5"/>
  <c r="BD87" i="5"/>
  <c r="BC87" i="5"/>
  <c r="BB87" i="5"/>
  <c r="BA87" i="5"/>
  <c r="AY87" i="5"/>
  <c r="AX87" i="5"/>
  <c r="AW87" i="5"/>
  <c r="AV87" i="5"/>
  <c r="AT87" i="5"/>
  <c r="AS87" i="5"/>
  <c r="AR87" i="5"/>
  <c r="AQ87" i="5"/>
  <c r="AO87" i="5"/>
  <c r="AN87" i="5"/>
  <c r="AM87" i="5"/>
  <c r="AL87" i="5"/>
  <c r="AJ87" i="5"/>
  <c r="AI87" i="5"/>
  <c r="AH87" i="5"/>
  <c r="AG87" i="5"/>
  <c r="AE87" i="5"/>
  <c r="AD87" i="5"/>
  <c r="AC87" i="5"/>
  <c r="AB87" i="5"/>
  <c r="Z87" i="5"/>
  <c r="Y87" i="5"/>
  <c r="X87" i="5"/>
  <c r="W87" i="5"/>
  <c r="T87" i="5"/>
  <c r="S87" i="5"/>
  <c r="P87" i="5"/>
  <c r="O87" i="5"/>
  <c r="N87" i="5"/>
  <c r="M87" i="5"/>
  <c r="K87" i="5"/>
  <c r="J87" i="5"/>
  <c r="I87" i="5"/>
  <c r="H87" i="5"/>
  <c r="BD86" i="5"/>
  <c r="BC86" i="5"/>
  <c r="BB86" i="5"/>
  <c r="BA86" i="5"/>
  <c r="AY86" i="5"/>
  <c r="AX86" i="5"/>
  <c r="AW86" i="5"/>
  <c r="AV86" i="5"/>
  <c r="AT86" i="5"/>
  <c r="AS86" i="5"/>
  <c r="AR86" i="5"/>
  <c r="AQ86" i="5"/>
  <c r="AO86" i="5"/>
  <c r="AN86" i="5"/>
  <c r="AM86" i="5"/>
  <c r="AL86" i="5"/>
  <c r="AJ86" i="5"/>
  <c r="AI86" i="5"/>
  <c r="AH86" i="5"/>
  <c r="AG86" i="5"/>
  <c r="AE86" i="5"/>
  <c r="AD86" i="5"/>
  <c r="AC86" i="5"/>
  <c r="AB86" i="5"/>
  <c r="Z86" i="5"/>
  <c r="Y86" i="5"/>
  <c r="X86" i="5"/>
  <c r="W86" i="5"/>
  <c r="U86" i="5"/>
  <c r="P86" i="5"/>
  <c r="O86" i="5"/>
  <c r="N86" i="5"/>
  <c r="M86" i="5"/>
  <c r="K86" i="5"/>
  <c r="J86" i="5"/>
  <c r="I86" i="5"/>
  <c r="H86" i="5"/>
  <c r="BD85" i="5"/>
  <c r="BC85" i="5"/>
  <c r="BB85" i="5"/>
  <c r="BA85" i="5"/>
  <c r="AY85" i="5"/>
  <c r="AX85" i="5"/>
  <c r="AW85" i="5"/>
  <c r="AV85" i="5"/>
  <c r="AT85" i="5"/>
  <c r="AS85" i="5"/>
  <c r="AR85" i="5"/>
  <c r="AQ85" i="5"/>
  <c r="AO85" i="5"/>
  <c r="AN85" i="5"/>
  <c r="AM85" i="5"/>
  <c r="AL85" i="5"/>
  <c r="AJ85" i="5"/>
  <c r="AI85" i="5"/>
  <c r="AH85" i="5"/>
  <c r="AG85" i="5"/>
  <c r="AE85" i="5"/>
  <c r="AD85" i="5"/>
  <c r="AC85" i="5"/>
  <c r="AB85" i="5"/>
  <c r="Z85" i="5"/>
  <c r="Y85" i="5"/>
  <c r="X85" i="5"/>
  <c r="W85" i="5"/>
  <c r="U85" i="5"/>
  <c r="P85" i="5"/>
  <c r="O85" i="5"/>
  <c r="N85" i="5"/>
  <c r="M85" i="5"/>
  <c r="K85" i="5"/>
  <c r="J85" i="5"/>
  <c r="I85" i="5"/>
  <c r="H85" i="5"/>
  <c r="BD84" i="5"/>
  <c r="BC84" i="5"/>
  <c r="BB84" i="5"/>
  <c r="BA84" i="5"/>
  <c r="AY84" i="5"/>
  <c r="AX84" i="5"/>
  <c r="AW84" i="5"/>
  <c r="AV84" i="5"/>
  <c r="AT84" i="5"/>
  <c r="AS84" i="5"/>
  <c r="AR84" i="5"/>
  <c r="AQ84" i="5"/>
  <c r="AO84" i="5"/>
  <c r="AN84" i="5"/>
  <c r="AM84" i="5"/>
  <c r="AL84" i="5"/>
  <c r="AJ84" i="5"/>
  <c r="AI84" i="5"/>
  <c r="AH84" i="5"/>
  <c r="AG84" i="5"/>
  <c r="AE84" i="5"/>
  <c r="AD84" i="5"/>
  <c r="AC84" i="5"/>
  <c r="AB84" i="5"/>
  <c r="Z84" i="5"/>
  <c r="Y84" i="5"/>
  <c r="X84" i="5"/>
  <c r="W84" i="5"/>
  <c r="U84" i="5"/>
  <c r="T84" i="5"/>
  <c r="S84" i="5"/>
  <c r="R84" i="5"/>
  <c r="P84" i="5"/>
  <c r="O84" i="5"/>
  <c r="N84" i="5"/>
  <c r="M84" i="5"/>
  <c r="K84" i="5"/>
  <c r="J84" i="5"/>
  <c r="I84" i="5"/>
  <c r="H84" i="5"/>
  <c r="BD83" i="5"/>
  <c r="BC83" i="5"/>
  <c r="BB83" i="5"/>
  <c r="BA83" i="5"/>
  <c r="AY83" i="5"/>
  <c r="AX83" i="5"/>
  <c r="AW83" i="5"/>
  <c r="AV83" i="5"/>
  <c r="AT83" i="5"/>
  <c r="AS83" i="5"/>
  <c r="AR83" i="5"/>
  <c r="AQ83" i="5"/>
  <c r="AO83" i="5"/>
  <c r="AN83" i="5"/>
  <c r="AM83" i="5"/>
  <c r="AL83" i="5"/>
  <c r="AJ83" i="5"/>
  <c r="AI83" i="5"/>
  <c r="AH83" i="5"/>
  <c r="AG83" i="5"/>
  <c r="AE83" i="5"/>
  <c r="AD83" i="5"/>
  <c r="AC83" i="5"/>
  <c r="AB83" i="5"/>
  <c r="Z83" i="5"/>
  <c r="Y83" i="5"/>
  <c r="X83" i="5"/>
  <c r="W83" i="5"/>
  <c r="S83" i="5"/>
  <c r="P83" i="5"/>
  <c r="O83" i="5"/>
  <c r="N83" i="5"/>
  <c r="M83" i="5"/>
  <c r="K83" i="5"/>
  <c r="J83" i="5"/>
  <c r="I83" i="5"/>
  <c r="H83" i="5"/>
  <c r="BD82" i="5"/>
  <c r="BC82" i="5"/>
  <c r="BB82" i="5"/>
  <c r="BA82" i="5"/>
  <c r="AY82" i="5"/>
  <c r="AX82" i="5"/>
  <c r="AW82" i="5"/>
  <c r="AV82" i="5"/>
  <c r="AT82" i="5"/>
  <c r="AS82" i="5"/>
  <c r="AR82" i="5"/>
  <c r="AQ82" i="5"/>
  <c r="AO82" i="5"/>
  <c r="AN82" i="5"/>
  <c r="AM82" i="5"/>
  <c r="AL82" i="5"/>
  <c r="AJ82" i="5"/>
  <c r="AI82" i="5"/>
  <c r="AH82" i="5"/>
  <c r="AG82" i="5"/>
  <c r="AE82" i="5"/>
  <c r="AD82" i="5"/>
  <c r="AC82" i="5"/>
  <c r="AB82" i="5"/>
  <c r="Z82" i="5"/>
  <c r="Y82" i="5"/>
  <c r="X82" i="5"/>
  <c r="W82" i="5"/>
  <c r="T82" i="5"/>
  <c r="S82" i="5"/>
  <c r="P82" i="5"/>
  <c r="O82" i="5"/>
  <c r="N82" i="5"/>
  <c r="M82" i="5"/>
  <c r="K82" i="5"/>
  <c r="J82" i="5"/>
  <c r="I82" i="5"/>
  <c r="H82" i="5"/>
  <c r="BD81" i="5"/>
  <c r="BC81" i="5"/>
  <c r="BB81" i="5"/>
  <c r="BA81" i="5"/>
  <c r="AY81" i="5"/>
  <c r="AX81" i="5"/>
  <c r="AW81" i="5"/>
  <c r="AV81" i="5"/>
  <c r="AT81" i="5"/>
  <c r="AS81" i="5"/>
  <c r="AR81" i="5"/>
  <c r="AQ81" i="5"/>
  <c r="AO81" i="5"/>
  <c r="AN81" i="5"/>
  <c r="AM81" i="5"/>
  <c r="AL81" i="5"/>
  <c r="AJ81" i="5"/>
  <c r="AI81" i="5"/>
  <c r="AH81" i="5"/>
  <c r="AG81" i="5"/>
  <c r="AE81" i="5"/>
  <c r="AD81" i="5"/>
  <c r="AC81" i="5"/>
  <c r="AB81" i="5"/>
  <c r="Z81" i="5"/>
  <c r="Y81" i="5"/>
  <c r="X81" i="5"/>
  <c r="W81" i="5"/>
  <c r="U81" i="5"/>
  <c r="T81" i="5"/>
  <c r="P81" i="5"/>
  <c r="O81" i="5"/>
  <c r="N81" i="5"/>
  <c r="M81" i="5"/>
  <c r="K81" i="5"/>
  <c r="J81" i="5"/>
  <c r="I81" i="5"/>
  <c r="H81" i="5"/>
  <c r="BD77" i="5"/>
  <c r="BC77" i="5"/>
  <c r="BB77" i="5"/>
  <c r="BA77" i="5" s="1"/>
  <c r="AY77" i="5"/>
  <c r="AX77" i="5"/>
  <c r="AW77" i="5"/>
  <c r="AV77" i="5"/>
  <c r="AT77" i="5"/>
  <c r="AS77" i="5"/>
  <c r="AR77" i="5"/>
  <c r="AQ77" i="5" s="1"/>
  <c r="AO77" i="5"/>
  <c r="AN77" i="5"/>
  <c r="AM77" i="5"/>
  <c r="AL77" i="5"/>
  <c r="AJ77" i="5"/>
  <c r="AI77" i="5"/>
  <c r="AH77" i="5"/>
  <c r="AG77" i="5" s="1"/>
  <c r="AE77" i="5"/>
  <c r="AD77" i="5"/>
  <c r="AC77" i="5"/>
  <c r="AB77" i="5"/>
  <c r="Z77" i="5"/>
  <c r="Y77" i="5"/>
  <c r="X77" i="5"/>
  <c r="W77" i="5" s="1"/>
  <c r="U77" i="5"/>
  <c r="T77" i="5"/>
  <c r="R77" i="5" s="1"/>
  <c r="S77" i="5"/>
  <c r="P77" i="5"/>
  <c r="O77" i="5"/>
  <c r="N77" i="5"/>
  <c r="M77" i="5" s="1"/>
  <c r="K77" i="5"/>
  <c r="J77" i="5"/>
  <c r="I77" i="5"/>
  <c r="H77" i="5"/>
  <c r="BD76" i="5"/>
  <c r="BC76" i="5"/>
  <c r="BB76" i="5"/>
  <c r="BA76" i="5" s="1"/>
  <c r="AY76" i="5"/>
  <c r="AX76" i="5"/>
  <c r="AW76" i="5"/>
  <c r="AV76" i="5"/>
  <c r="AT76" i="5"/>
  <c r="AS76" i="5"/>
  <c r="AR76" i="5"/>
  <c r="AQ76" i="5" s="1"/>
  <c r="AO76" i="5"/>
  <c r="AN76" i="5"/>
  <c r="AM76" i="5"/>
  <c r="AL76" i="5"/>
  <c r="AJ76" i="5"/>
  <c r="AI76" i="5"/>
  <c r="AH76" i="5"/>
  <c r="AG76" i="5" s="1"/>
  <c r="AE76" i="5"/>
  <c r="AD76" i="5"/>
  <c r="AC76" i="5"/>
  <c r="AB76" i="5"/>
  <c r="Z76" i="5"/>
  <c r="Y76" i="5"/>
  <c r="X76" i="5"/>
  <c r="W76" i="5" s="1"/>
  <c r="U76" i="5"/>
  <c r="T76" i="5"/>
  <c r="S76" i="5"/>
  <c r="R76" i="5"/>
  <c r="P76" i="5"/>
  <c r="O76" i="5"/>
  <c r="N76" i="5"/>
  <c r="M76" i="5" s="1"/>
  <c r="K76" i="5"/>
  <c r="J76" i="5"/>
  <c r="I76" i="5"/>
  <c r="H76" i="5"/>
  <c r="BD75" i="5"/>
  <c r="BC75" i="5"/>
  <c r="BB75" i="5"/>
  <c r="BA75" i="5" s="1"/>
  <c r="AY75" i="5"/>
  <c r="AX75" i="5"/>
  <c r="AW75" i="5"/>
  <c r="AV75" i="5"/>
  <c r="AT75" i="5"/>
  <c r="AS75" i="5"/>
  <c r="AR75" i="5"/>
  <c r="AQ75" i="5" s="1"/>
  <c r="AO75" i="5"/>
  <c r="AN75" i="5"/>
  <c r="AM75" i="5"/>
  <c r="AL75" i="5"/>
  <c r="AJ75" i="5"/>
  <c r="AI75" i="5"/>
  <c r="AH75" i="5"/>
  <c r="AG75" i="5" s="1"/>
  <c r="AE75" i="5"/>
  <c r="AD75" i="5"/>
  <c r="AC75" i="5"/>
  <c r="AB75" i="5"/>
  <c r="Z75" i="5"/>
  <c r="Y75" i="5"/>
  <c r="X75" i="5"/>
  <c r="W75" i="5" s="1"/>
  <c r="U75" i="5"/>
  <c r="T75" i="5"/>
  <c r="S75" i="5"/>
  <c r="R75" i="5" s="1"/>
  <c r="P75" i="5"/>
  <c r="O75" i="5"/>
  <c r="N75" i="5"/>
  <c r="M75" i="5" s="1"/>
  <c r="K75" i="5"/>
  <c r="J75" i="5"/>
  <c r="I75" i="5"/>
  <c r="H75" i="5"/>
  <c r="BD74" i="5"/>
  <c r="BC74" i="5"/>
  <c r="BB74" i="5"/>
  <c r="BA74" i="5" s="1"/>
  <c r="AY74" i="5"/>
  <c r="AX74" i="5"/>
  <c r="AW74" i="5"/>
  <c r="AV74" i="5"/>
  <c r="AT74" i="5"/>
  <c r="AS74" i="5"/>
  <c r="AR74" i="5"/>
  <c r="AQ74" i="5" s="1"/>
  <c r="AO74" i="5"/>
  <c r="AN74" i="5"/>
  <c r="AM74" i="5"/>
  <c r="AL74" i="5"/>
  <c r="AJ74" i="5"/>
  <c r="AI74" i="5"/>
  <c r="AH74" i="5"/>
  <c r="AG74" i="5" s="1"/>
  <c r="AE74" i="5"/>
  <c r="AD74" i="5"/>
  <c r="AC74" i="5"/>
  <c r="AB74" i="5"/>
  <c r="Z74" i="5"/>
  <c r="Y74" i="5"/>
  <c r="X74" i="5"/>
  <c r="W74" i="5" s="1"/>
  <c r="U74" i="5"/>
  <c r="T74" i="5"/>
  <c r="S74" i="5"/>
  <c r="R74" i="5" s="1"/>
  <c r="P74" i="5"/>
  <c r="O74" i="5"/>
  <c r="N74" i="5"/>
  <c r="M74" i="5" s="1"/>
  <c r="K74" i="5"/>
  <c r="J74" i="5"/>
  <c r="I74" i="5"/>
  <c r="H74" i="5"/>
  <c r="BD73" i="5"/>
  <c r="BC73" i="5"/>
  <c r="BB73" i="5"/>
  <c r="BA73" i="5" s="1"/>
  <c r="AY73" i="5"/>
  <c r="AX73" i="5"/>
  <c r="AW73" i="5"/>
  <c r="AV73" i="5"/>
  <c r="AT73" i="5"/>
  <c r="AS73" i="5"/>
  <c r="AR73" i="5"/>
  <c r="AQ73" i="5" s="1"/>
  <c r="AO73" i="5"/>
  <c r="AN73" i="5"/>
  <c r="AM73" i="5"/>
  <c r="AL73" i="5"/>
  <c r="AJ73" i="5"/>
  <c r="AI73" i="5"/>
  <c r="AH73" i="5"/>
  <c r="AG73" i="5" s="1"/>
  <c r="AE73" i="5"/>
  <c r="AD73" i="5"/>
  <c r="AC73" i="5"/>
  <c r="AB73" i="5"/>
  <c r="Z73" i="5"/>
  <c r="Y73" i="5"/>
  <c r="X73" i="5"/>
  <c r="W73" i="5" s="1"/>
  <c r="U73" i="5"/>
  <c r="T73" i="5"/>
  <c r="P73" i="5"/>
  <c r="O73" i="5"/>
  <c r="N73" i="5"/>
  <c r="M73" i="5" s="1"/>
  <c r="K73" i="5"/>
  <c r="J73" i="5"/>
  <c r="I73" i="5"/>
  <c r="H73" i="5"/>
  <c r="BD72" i="5"/>
  <c r="BC72" i="5"/>
  <c r="BB72" i="5"/>
  <c r="BA72" i="5" s="1"/>
  <c r="AY72" i="5"/>
  <c r="AX72" i="5"/>
  <c r="AW72" i="5"/>
  <c r="AV72" i="5"/>
  <c r="AT72" i="5"/>
  <c r="AS72" i="5"/>
  <c r="AR72" i="5"/>
  <c r="AQ72" i="5" s="1"/>
  <c r="AO72" i="5"/>
  <c r="AN72" i="5"/>
  <c r="AM72" i="5"/>
  <c r="AL72" i="5"/>
  <c r="AJ72" i="5"/>
  <c r="AI72" i="5"/>
  <c r="AH72" i="5"/>
  <c r="AG72" i="5" s="1"/>
  <c r="AE72" i="5"/>
  <c r="AD72" i="5"/>
  <c r="AC72" i="5"/>
  <c r="AB72" i="5"/>
  <c r="Z72" i="5"/>
  <c r="Y72" i="5"/>
  <c r="X72" i="5"/>
  <c r="W72" i="5" s="1"/>
  <c r="U72" i="5"/>
  <c r="T72" i="5"/>
  <c r="S72" i="5"/>
  <c r="R72" i="5" s="1"/>
  <c r="P72" i="5"/>
  <c r="O72" i="5"/>
  <c r="N72" i="5"/>
  <c r="M72" i="5" s="1"/>
  <c r="K72" i="5"/>
  <c r="J72" i="5"/>
  <c r="I72" i="5"/>
  <c r="H72" i="5"/>
  <c r="BD71" i="5"/>
  <c r="BC71" i="5"/>
  <c r="BB71" i="5"/>
  <c r="BA71" i="5" s="1"/>
  <c r="AY71" i="5"/>
  <c r="AX71" i="5"/>
  <c r="AW71" i="5"/>
  <c r="AV71" i="5"/>
  <c r="AT71" i="5"/>
  <c r="AS71" i="5"/>
  <c r="AR71" i="5"/>
  <c r="AQ71" i="5" s="1"/>
  <c r="AO71" i="5"/>
  <c r="AN71" i="5"/>
  <c r="AM71" i="5"/>
  <c r="AL71" i="5"/>
  <c r="AJ71" i="5"/>
  <c r="AI71" i="5"/>
  <c r="AH71" i="5"/>
  <c r="AG71" i="5" s="1"/>
  <c r="AE71" i="5"/>
  <c r="AD71" i="5"/>
  <c r="AC71" i="5"/>
  <c r="AB71" i="5"/>
  <c r="Z71" i="5"/>
  <c r="Y71" i="5"/>
  <c r="X71" i="5"/>
  <c r="W71" i="5" s="1"/>
  <c r="U71" i="5"/>
  <c r="T71" i="5"/>
  <c r="S71" i="5"/>
  <c r="R71" i="5" s="1"/>
  <c r="P71" i="5"/>
  <c r="O71" i="5"/>
  <c r="N71" i="5"/>
  <c r="M71" i="5" s="1"/>
  <c r="K71" i="5"/>
  <c r="J71" i="5"/>
  <c r="I71" i="5"/>
  <c r="H71" i="5"/>
  <c r="BD70" i="5"/>
  <c r="BC70" i="5"/>
  <c r="BB70" i="5"/>
  <c r="BA70" i="5" s="1"/>
  <c r="AY70" i="5"/>
  <c r="AX70" i="5"/>
  <c r="AW70" i="5"/>
  <c r="AV70" i="5"/>
  <c r="AT70" i="5"/>
  <c r="AS70" i="5"/>
  <c r="AR70" i="5"/>
  <c r="AQ70" i="5" s="1"/>
  <c r="AO70" i="5"/>
  <c r="AN70" i="5"/>
  <c r="AM70" i="5"/>
  <c r="AL70" i="5"/>
  <c r="AJ70" i="5"/>
  <c r="AI70" i="5"/>
  <c r="AH70" i="5"/>
  <c r="AG70" i="5" s="1"/>
  <c r="AE70" i="5"/>
  <c r="AD70" i="5"/>
  <c r="AC70" i="5"/>
  <c r="AB70" i="5"/>
  <c r="Z70" i="5"/>
  <c r="Y70" i="5"/>
  <c r="X70" i="5"/>
  <c r="W70" i="5" s="1"/>
  <c r="U70" i="5"/>
  <c r="T70" i="5"/>
  <c r="S70" i="5"/>
  <c r="R70" i="5" s="1"/>
  <c r="P70" i="5"/>
  <c r="O70" i="5"/>
  <c r="N70" i="5"/>
  <c r="M70" i="5" s="1"/>
  <c r="K70" i="5"/>
  <c r="J70" i="5"/>
  <c r="I70" i="5"/>
  <c r="H70" i="5"/>
  <c r="BD69" i="5"/>
  <c r="BC69" i="5"/>
  <c r="BB69" i="5"/>
  <c r="BA69" i="5" s="1"/>
  <c r="AY69" i="5"/>
  <c r="AX69" i="5"/>
  <c r="AW69" i="5"/>
  <c r="AV69" i="5"/>
  <c r="AT69" i="5"/>
  <c r="AS69" i="5"/>
  <c r="AR69" i="5"/>
  <c r="AQ69" i="5" s="1"/>
  <c r="AO69" i="5"/>
  <c r="AN69" i="5"/>
  <c r="AM69" i="5"/>
  <c r="AL69" i="5"/>
  <c r="AJ69" i="5"/>
  <c r="AI69" i="5"/>
  <c r="AH69" i="5"/>
  <c r="AG69" i="5" s="1"/>
  <c r="AE69" i="5"/>
  <c r="AD69" i="5"/>
  <c r="AC69" i="5"/>
  <c r="AB69" i="5"/>
  <c r="Z69" i="5"/>
  <c r="Y69" i="5"/>
  <c r="X69" i="5"/>
  <c r="W69" i="5" s="1"/>
  <c r="U69" i="5"/>
  <c r="T69" i="5"/>
  <c r="R69" i="5" s="1"/>
  <c r="S69" i="5"/>
  <c r="P69" i="5"/>
  <c r="O69" i="5"/>
  <c r="N69" i="5"/>
  <c r="M69" i="5" s="1"/>
  <c r="K69" i="5"/>
  <c r="J69" i="5"/>
  <c r="I69" i="5"/>
  <c r="H69" i="5"/>
  <c r="BD68" i="5"/>
  <c r="BC68" i="5"/>
  <c r="BB68" i="5"/>
  <c r="BA68" i="5" s="1"/>
  <c r="AY68" i="5"/>
  <c r="AX68" i="5"/>
  <c r="AW68" i="5"/>
  <c r="AV68" i="5"/>
  <c r="AT68" i="5"/>
  <c r="AS68" i="5"/>
  <c r="AR68" i="5"/>
  <c r="AQ68" i="5" s="1"/>
  <c r="AO68" i="5"/>
  <c r="AN68" i="5"/>
  <c r="AM68" i="5"/>
  <c r="AL68" i="5"/>
  <c r="AJ68" i="5"/>
  <c r="AI68" i="5"/>
  <c r="AH68" i="5"/>
  <c r="AG68" i="5" s="1"/>
  <c r="AE68" i="5"/>
  <c r="AD68" i="5"/>
  <c r="AC68" i="5"/>
  <c r="AB68" i="5"/>
  <c r="Z68" i="5"/>
  <c r="Y68" i="5"/>
  <c r="X68" i="5"/>
  <c r="W68" i="5" s="1"/>
  <c r="U68" i="5"/>
  <c r="T68" i="5"/>
  <c r="S68" i="5"/>
  <c r="R68" i="5"/>
  <c r="P68" i="5"/>
  <c r="O68" i="5"/>
  <c r="N68" i="5"/>
  <c r="M68" i="5" s="1"/>
  <c r="K68" i="5"/>
  <c r="J68" i="5"/>
  <c r="I68" i="5"/>
  <c r="H68" i="5"/>
  <c r="BD51" i="5"/>
  <c r="BC51" i="5"/>
  <c r="BB51" i="5"/>
  <c r="BA51" i="5" s="1"/>
  <c r="AY51" i="5"/>
  <c r="AX51" i="5"/>
  <c r="AW51" i="5"/>
  <c r="AV51" i="5"/>
  <c r="AT51" i="5"/>
  <c r="AS51" i="5"/>
  <c r="AR51" i="5"/>
  <c r="AQ51" i="5" s="1"/>
  <c r="AO51" i="5"/>
  <c r="AN51" i="5"/>
  <c r="AM51" i="5"/>
  <c r="AL51" i="5"/>
  <c r="AJ51" i="5"/>
  <c r="AI51" i="5"/>
  <c r="AH51" i="5"/>
  <c r="AG51" i="5" s="1"/>
  <c r="AE51" i="5"/>
  <c r="AD51" i="5"/>
  <c r="AC51" i="5"/>
  <c r="AB51" i="5"/>
  <c r="Z51" i="5"/>
  <c r="Y51" i="5"/>
  <c r="X51" i="5"/>
  <c r="W51" i="5" s="1"/>
  <c r="U51" i="5"/>
  <c r="T51" i="5"/>
  <c r="S51" i="5"/>
  <c r="R51" i="5"/>
  <c r="P51" i="5"/>
  <c r="O51" i="5"/>
  <c r="N51" i="5"/>
  <c r="M51" i="5" s="1"/>
  <c r="K51" i="5"/>
  <c r="J51" i="5"/>
  <c r="I51" i="5"/>
  <c r="H51" i="5"/>
  <c r="BD50" i="5"/>
  <c r="BC50" i="5"/>
  <c r="BB50" i="5"/>
  <c r="BA50" i="5" s="1"/>
  <c r="AY50" i="5"/>
  <c r="AX50" i="5"/>
  <c r="AW50" i="5"/>
  <c r="AV50" i="5"/>
  <c r="AT50" i="5"/>
  <c r="AS50" i="5"/>
  <c r="AR50" i="5"/>
  <c r="AQ50" i="5" s="1"/>
  <c r="AO50" i="5"/>
  <c r="AN50" i="5"/>
  <c r="AM50" i="5"/>
  <c r="AL50" i="5"/>
  <c r="AJ50" i="5"/>
  <c r="AI50" i="5"/>
  <c r="AH50" i="5"/>
  <c r="AG50" i="5" s="1"/>
  <c r="AE50" i="5"/>
  <c r="AD50" i="5"/>
  <c r="AC50" i="5"/>
  <c r="AB50" i="5"/>
  <c r="Z50" i="5"/>
  <c r="Y50" i="5"/>
  <c r="X50" i="5"/>
  <c r="W50" i="5" s="1"/>
  <c r="U50" i="5"/>
  <c r="T50" i="5"/>
  <c r="S50" i="5"/>
  <c r="R50" i="5"/>
  <c r="P50" i="5"/>
  <c r="O50" i="5"/>
  <c r="N50" i="5"/>
  <c r="M50" i="5" s="1"/>
  <c r="K50" i="5"/>
  <c r="J50" i="5"/>
  <c r="I50" i="5"/>
  <c r="H50" i="5"/>
  <c r="BD49" i="5"/>
  <c r="BC49" i="5"/>
  <c r="BB49" i="5"/>
  <c r="BA49" i="5" s="1"/>
  <c r="AY49" i="5"/>
  <c r="AX49" i="5"/>
  <c r="AW49" i="5"/>
  <c r="AV49" i="5"/>
  <c r="AT49" i="5"/>
  <c r="AS49" i="5"/>
  <c r="AR49" i="5"/>
  <c r="AQ49" i="5" s="1"/>
  <c r="AO49" i="5"/>
  <c r="AN49" i="5"/>
  <c r="AM49" i="5"/>
  <c r="AL49" i="5"/>
  <c r="AJ49" i="5"/>
  <c r="AI49" i="5"/>
  <c r="AH49" i="5"/>
  <c r="AG49" i="5" s="1"/>
  <c r="AE49" i="5"/>
  <c r="AD49" i="5"/>
  <c r="AC49" i="5"/>
  <c r="AB49" i="5"/>
  <c r="Z49" i="5"/>
  <c r="Y49" i="5"/>
  <c r="X49" i="5"/>
  <c r="W49" i="5" s="1"/>
  <c r="T49" i="5"/>
  <c r="S49" i="5"/>
  <c r="R49" i="5" s="1"/>
  <c r="P49" i="5"/>
  <c r="O49" i="5"/>
  <c r="N49" i="5"/>
  <c r="M49" i="5" s="1"/>
  <c r="K49" i="5"/>
  <c r="J49" i="5"/>
  <c r="I49" i="5"/>
  <c r="H49" i="5"/>
  <c r="BD48" i="5"/>
  <c r="BC48" i="5"/>
  <c r="BB48" i="5"/>
  <c r="BA48" i="5" s="1"/>
  <c r="AY48" i="5"/>
  <c r="AX48" i="5"/>
  <c r="AW48" i="5"/>
  <c r="AV48" i="5"/>
  <c r="AT48" i="5"/>
  <c r="AS48" i="5"/>
  <c r="AR48" i="5"/>
  <c r="AQ48" i="5" s="1"/>
  <c r="AO48" i="5"/>
  <c r="AN48" i="5"/>
  <c r="AM48" i="5"/>
  <c r="AL48" i="5"/>
  <c r="AJ48" i="5"/>
  <c r="AI48" i="5"/>
  <c r="AH48" i="5"/>
  <c r="AG48" i="5" s="1"/>
  <c r="AE48" i="5"/>
  <c r="AD48" i="5"/>
  <c r="AC48" i="5"/>
  <c r="AB48" i="5"/>
  <c r="Z48" i="5"/>
  <c r="Y48" i="5"/>
  <c r="X48" i="5"/>
  <c r="W48" i="5" s="1"/>
  <c r="U48" i="5"/>
  <c r="T48" i="5"/>
  <c r="S48" i="5"/>
  <c r="R48" i="5" s="1"/>
  <c r="P48" i="5"/>
  <c r="O48" i="5"/>
  <c r="N48" i="5"/>
  <c r="M48" i="5" s="1"/>
  <c r="K48" i="5"/>
  <c r="J48" i="5"/>
  <c r="I48" i="5"/>
  <c r="H48" i="5"/>
  <c r="BD47" i="5"/>
  <c r="BC47" i="5"/>
  <c r="BB47" i="5"/>
  <c r="BA47" i="5" s="1"/>
  <c r="AY47" i="5"/>
  <c r="AX47" i="5"/>
  <c r="AW47" i="5"/>
  <c r="AV47" i="5"/>
  <c r="AT47" i="5"/>
  <c r="AS47" i="5"/>
  <c r="AR47" i="5"/>
  <c r="AQ47" i="5" s="1"/>
  <c r="AO47" i="5"/>
  <c r="AN47" i="5"/>
  <c r="AM47" i="5"/>
  <c r="AL47" i="5"/>
  <c r="AJ47" i="5"/>
  <c r="AI47" i="5"/>
  <c r="AH47" i="5"/>
  <c r="AG47" i="5" s="1"/>
  <c r="AE47" i="5"/>
  <c r="AD47" i="5"/>
  <c r="AC47" i="5"/>
  <c r="AB47" i="5"/>
  <c r="Z47" i="5"/>
  <c r="Y47" i="5"/>
  <c r="X47" i="5"/>
  <c r="W47" i="5" s="1"/>
  <c r="U47" i="5"/>
  <c r="T47" i="5"/>
  <c r="S47" i="5"/>
  <c r="R47" i="5"/>
  <c r="P47" i="5"/>
  <c r="O47" i="5"/>
  <c r="N47" i="5"/>
  <c r="M47" i="5" s="1"/>
  <c r="K47" i="5"/>
  <c r="J47" i="5"/>
  <c r="I47" i="5"/>
  <c r="H47" i="5"/>
  <c r="BD46" i="5"/>
  <c r="BC46" i="5"/>
  <c r="BB46" i="5"/>
  <c r="BA46" i="5" s="1"/>
  <c r="AY46" i="5"/>
  <c r="AX46" i="5"/>
  <c r="AW46" i="5"/>
  <c r="AV46" i="5"/>
  <c r="AT46" i="5"/>
  <c r="AS46" i="5"/>
  <c r="AR46" i="5"/>
  <c r="AQ46" i="5" s="1"/>
  <c r="AO46" i="5"/>
  <c r="AN46" i="5"/>
  <c r="AM46" i="5"/>
  <c r="AL46" i="5"/>
  <c r="AJ46" i="5"/>
  <c r="AI46" i="5"/>
  <c r="AH46" i="5"/>
  <c r="AG46" i="5" s="1"/>
  <c r="AE46" i="5"/>
  <c r="AD46" i="5"/>
  <c r="AC46" i="5"/>
  <c r="AB46" i="5"/>
  <c r="Z46" i="5"/>
  <c r="Y46" i="5"/>
  <c r="X46" i="5"/>
  <c r="W46" i="5" s="1"/>
  <c r="U46" i="5"/>
  <c r="T46" i="5"/>
  <c r="S46" i="5"/>
  <c r="R46" i="5" s="1"/>
  <c r="P46" i="5"/>
  <c r="O46" i="5"/>
  <c r="N46" i="5"/>
  <c r="M46" i="5" s="1"/>
  <c r="K46" i="5"/>
  <c r="J46" i="5"/>
  <c r="I46" i="5"/>
  <c r="H46" i="5"/>
  <c r="BD45" i="5"/>
  <c r="BC45" i="5"/>
  <c r="BB45" i="5"/>
  <c r="BA45" i="5" s="1"/>
  <c r="AY45" i="5"/>
  <c r="AX45" i="5"/>
  <c r="AW45" i="5"/>
  <c r="AV45" i="5"/>
  <c r="AT45" i="5"/>
  <c r="AS45" i="5"/>
  <c r="AR45" i="5"/>
  <c r="AQ45" i="5" s="1"/>
  <c r="AO45" i="5"/>
  <c r="AN45" i="5"/>
  <c r="AM45" i="5"/>
  <c r="AL45" i="5"/>
  <c r="AJ45" i="5"/>
  <c r="AI45" i="5"/>
  <c r="AH45" i="5"/>
  <c r="AG45" i="5" s="1"/>
  <c r="AE45" i="5"/>
  <c r="AD45" i="5"/>
  <c r="AC45" i="5"/>
  <c r="AB45" i="5"/>
  <c r="Z45" i="5"/>
  <c r="Y45" i="5"/>
  <c r="X45" i="5"/>
  <c r="W45" i="5" s="1"/>
  <c r="U45" i="5"/>
  <c r="T45" i="5"/>
  <c r="S45" i="5"/>
  <c r="R45" i="5" s="1"/>
  <c r="P45" i="5"/>
  <c r="O45" i="5"/>
  <c r="N45" i="5"/>
  <c r="M45" i="5" s="1"/>
  <c r="K45" i="5"/>
  <c r="J45" i="5"/>
  <c r="I45" i="5"/>
  <c r="H45" i="5"/>
  <c r="BD44" i="5"/>
  <c r="BC44" i="5"/>
  <c r="BB44" i="5"/>
  <c r="BA44" i="5" s="1"/>
  <c r="AY44" i="5"/>
  <c r="AX44" i="5"/>
  <c r="AW44" i="5"/>
  <c r="AV44" i="5"/>
  <c r="AT44" i="5"/>
  <c r="AS44" i="5"/>
  <c r="AR44" i="5"/>
  <c r="AQ44" i="5" s="1"/>
  <c r="AO44" i="5"/>
  <c r="AN44" i="5"/>
  <c r="AM44" i="5"/>
  <c r="AL44" i="5"/>
  <c r="AJ44" i="5"/>
  <c r="AI44" i="5"/>
  <c r="AH44" i="5"/>
  <c r="AG44" i="5" s="1"/>
  <c r="AE44" i="5"/>
  <c r="AD44" i="5"/>
  <c r="AC44" i="5"/>
  <c r="AB44" i="5"/>
  <c r="Z44" i="5"/>
  <c r="Y44" i="5"/>
  <c r="X44" i="5"/>
  <c r="W44" i="5" s="1"/>
  <c r="U44" i="5"/>
  <c r="T44" i="5"/>
  <c r="S44" i="5"/>
  <c r="R44" i="5" s="1"/>
  <c r="P44" i="5"/>
  <c r="O44" i="5"/>
  <c r="N44" i="5"/>
  <c r="M44" i="5" s="1"/>
  <c r="K44" i="5"/>
  <c r="J44" i="5"/>
  <c r="I44" i="5"/>
  <c r="H44" i="5"/>
  <c r="BD43" i="5"/>
  <c r="BC43" i="5"/>
  <c r="BB43" i="5"/>
  <c r="BA43" i="5" s="1"/>
  <c r="AY43" i="5"/>
  <c r="AX43" i="5"/>
  <c r="AW43" i="5"/>
  <c r="AV43" i="5"/>
  <c r="AT43" i="5"/>
  <c r="AS43" i="5"/>
  <c r="AR43" i="5"/>
  <c r="AQ43" i="5" s="1"/>
  <c r="AO43" i="5"/>
  <c r="AN43" i="5"/>
  <c r="AM43" i="5"/>
  <c r="AL43" i="5"/>
  <c r="AJ43" i="5"/>
  <c r="AI43" i="5"/>
  <c r="AH43" i="5"/>
  <c r="AG43" i="5" s="1"/>
  <c r="AE43" i="5"/>
  <c r="AD43" i="5"/>
  <c r="AC43" i="5"/>
  <c r="AB43" i="5"/>
  <c r="Z43" i="5"/>
  <c r="Y43" i="5"/>
  <c r="X43" i="5"/>
  <c r="W43" i="5" s="1"/>
  <c r="U43" i="5"/>
  <c r="R43" i="5" s="1"/>
  <c r="T43" i="5"/>
  <c r="S43" i="5"/>
  <c r="P43" i="5"/>
  <c r="O43" i="5"/>
  <c r="N43" i="5"/>
  <c r="M43" i="5" s="1"/>
  <c r="K43" i="5"/>
  <c r="J43" i="5"/>
  <c r="I43" i="5"/>
  <c r="H43" i="5"/>
  <c r="BD42" i="5"/>
  <c r="BC42" i="5"/>
  <c r="BB42" i="5"/>
  <c r="BA42" i="5" s="1"/>
  <c r="AY42" i="5"/>
  <c r="AX42" i="5"/>
  <c r="AW42" i="5"/>
  <c r="AV42" i="5"/>
  <c r="AT42" i="5"/>
  <c r="AS42" i="5"/>
  <c r="AR42" i="5"/>
  <c r="AQ42" i="5" s="1"/>
  <c r="AO42" i="5"/>
  <c r="AN42" i="5"/>
  <c r="AM42" i="5"/>
  <c r="AL42" i="5"/>
  <c r="AJ42" i="5"/>
  <c r="AI42" i="5"/>
  <c r="AH42" i="5"/>
  <c r="AG42" i="5" s="1"/>
  <c r="AE42" i="5"/>
  <c r="AD42" i="5"/>
  <c r="AC42" i="5"/>
  <c r="AB42" i="5"/>
  <c r="Z42" i="5"/>
  <c r="Y42" i="5"/>
  <c r="X42" i="5"/>
  <c r="W42" i="5" s="1"/>
  <c r="U42" i="5"/>
  <c r="T42" i="5"/>
  <c r="S42" i="5"/>
  <c r="R42" i="5"/>
  <c r="P42" i="5"/>
  <c r="O42" i="5"/>
  <c r="N42" i="5"/>
  <c r="M42" i="5" s="1"/>
  <c r="K42" i="5"/>
  <c r="J42" i="5"/>
  <c r="I42" i="5"/>
  <c r="H42" i="5"/>
  <c r="BD25" i="5"/>
  <c r="BC25" i="5"/>
  <c r="BB25" i="5"/>
  <c r="BA25" i="5" s="1"/>
  <c r="AY25" i="5"/>
  <c r="AX25" i="5"/>
  <c r="AW25" i="5"/>
  <c r="AV25" i="5"/>
  <c r="AT25" i="5"/>
  <c r="AS25" i="5"/>
  <c r="AR25" i="5"/>
  <c r="AQ25" i="5" s="1"/>
  <c r="AO25" i="5"/>
  <c r="AN25" i="5"/>
  <c r="AM25" i="5"/>
  <c r="AL25" i="5"/>
  <c r="AJ25" i="5"/>
  <c r="AI25" i="5"/>
  <c r="AH25" i="5"/>
  <c r="AG25" i="5" s="1"/>
  <c r="AE25" i="5"/>
  <c r="AD25" i="5"/>
  <c r="AC25" i="5"/>
  <c r="AB25" i="5"/>
  <c r="Z25" i="5"/>
  <c r="Y25" i="5"/>
  <c r="X25" i="5"/>
  <c r="W25" i="5" s="1"/>
  <c r="U25" i="5"/>
  <c r="T25" i="5"/>
  <c r="S25" i="5"/>
  <c r="R25" i="5"/>
  <c r="P25" i="5"/>
  <c r="O25" i="5"/>
  <c r="N25" i="5"/>
  <c r="M25" i="5" s="1"/>
  <c r="K25" i="5"/>
  <c r="J25" i="5"/>
  <c r="I25" i="5"/>
  <c r="H25" i="5"/>
  <c r="BD24" i="5"/>
  <c r="BC24" i="5"/>
  <c r="BB24" i="5"/>
  <c r="BA24" i="5" s="1"/>
  <c r="AY24" i="5"/>
  <c r="AX24" i="5"/>
  <c r="AW24" i="5"/>
  <c r="AV24" i="5"/>
  <c r="AT24" i="5"/>
  <c r="AS24" i="5"/>
  <c r="AR24" i="5"/>
  <c r="AQ24" i="5" s="1"/>
  <c r="AO24" i="5"/>
  <c r="AN24" i="5"/>
  <c r="AM24" i="5"/>
  <c r="AL24" i="5"/>
  <c r="AJ24" i="5"/>
  <c r="AI24" i="5"/>
  <c r="AH24" i="5"/>
  <c r="AG24" i="5" s="1"/>
  <c r="AE24" i="5"/>
  <c r="AD24" i="5"/>
  <c r="AC24" i="5"/>
  <c r="AB24" i="5"/>
  <c r="Z24" i="5"/>
  <c r="Y24" i="5"/>
  <c r="X24" i="5"/>
  <c r="W24" i="5" s="1"/>
  <c r="S24" i="5"/>
  <c r="P24" i="5"/>
  <c r="O24" i="5"/>
  <c r="N24" i="5"/>
  <c r="M24" i="5" s="1"/>
  <c r="K24" i="5"/>
  <c r="J24" i="5"/>
  <c r="I24" i="5"/>
  <c r="H24" i="5"/>
  <c r="BD23" i="5"/>
  <c r="BC23" i="5"/>
  <c r="BB23" i="5"/>
  <c r="BA23" i="5" s="1"/>
  <c r="AY23" i="5"/>
  <c r="AX23" i="5"/>
  <c r="AW23" i="5"/>
  <c r="AV23" i="5"/>
  <c r="AT23" i="5"/>
  <c r="AS23" i="5"/>
  <c r="AR23" i="5"/>
  <c r="AQ23" i="5" s="1"/>
  <c r="AO23" i="5"/>
  <c r="AN23" i="5"/>
  <c r="AM23" i="5"/>
  <c r="AL23" i="5"/>
  <c r="AJ23" i="5"/>
  <c r="AI23" i="5"/>
  <c r="AH23" i="5"/>
  <c r="AG23" i="5" s="1"/>
  <c r="AE23" i="5"/>
  <c r="AD23" i="5"/>
  <c r="AC23" i="5"/>
  <c r="AB23" i="5"/>
  <c r="Z23" i="5"/>
  <c r="Y23" i="5"/>
  <c r="X23" i="5"/>
  <c r="W23" i="5" s="1"/>
  <c r="U23" i="5"/>
  <c r="T23" i="5"/>
  <c r="S23" i="5"/>
  <c r="R23" i="5" s="1"/>
  <c r="P23" i="5"/>
  <c r="O23" i="5"/>
  <c r="N23" i="5"/>
  <c r="M23" i="5" s="1"/>
  <c r="K23" i="5"/>
  <c r="J23" i="5"/>
  <c r="I23" i="5"/>
  <c r="H23" i="5"/>
  <c r="BD22" i="5"/>
  <c r="BC22" i="5"/>
  <c r="BB22" i="5"/>
  <c r="BA22" i="5" s="1"/>
  <c r="AY22" i="5"/>
  <c r="AX22" i="5"/>
  <c r="AW22" i="5"/>
  <c r="AV22" i="5"/>
  <c r="AT22" i="5"/>
  <c r="AS22" i="5"/>
  <c r="AR22" i="5"/>
  <c r="AQ22" i="5" s="1"/>
  <c r="AO22" i="5"/>
  <c r="AN22" i="5"/>
  <c r="AM22" i="5"/>
  <c r="AL22" i="5"/>
  <c r="AJ22" i="5"/>
  <c r="AI22" i="5"/>
  <c r="AH22" i="5"/>
  <c r="AG22" i="5" s="1"/>
  <c r="AE22" i="5"/>
  <c r="AD22" i="5"/>
  <c r="AC22" i="5"/>
  <c r="AB22" i="5"/>
  <c r="Z22" i="5"/>
  <c r="Y22" i="5"/>
  <c r="X22" i="5"/>
  <c r="W22" i="5" s="1"/>
  <c r="U22" i="5"/>
  <c r="T22" i="5"/>
  <c r="P22" i="5"/>
  <c r="O22" i="5"/>
  <c r="N22" i="5"/>
  <c r="M22" i="5" s="1"/>
  <c r="K22" i="5"/>
  <c r="J22" i="5"/>
  <c r="I22" i="5"/>
  <c r="H22" i="5"/>
  <c r="BD21" i="5"/>
  <c r="BC21" i="5"/>
  <c r="BB21" i="5"/>
  <c r="BA21" i="5" s="1"/>
  <c r="AY21" i="5"/>
  <c r="AX21" i="5"/>
  <c r="AW21" i="5"/>
  <c r="AV21" i="5"/>
  <c r="AT21" i="5"/>
  <c r="AS21" i="5"/>
  <c r="AR21" i="5"/>
  <c r="AQ21" i="5" s="1"/>
  <c r="AO21" i="5"/>
  <c r="AN21" i="5"/>
  <c r="AM21" i="5"/>
  <c r="AL21" i="5"/>
  <c r="AJ21" i="5"/>
  <c r="AI21" i="5"/>
  <c r="AH21" i="5"/>
  <c r="AG21" i="5" s="1"/>
  <c r="AE21" i="5"/>
  <c r="AD21" i="5"/>
  <c r="AC21" i="5"/>
  <c r="AB21" i="5"/>
  <c r="Z21" i="5"/>
  <c r="Y21" i="5"/>
  <c r="X21" i="5"/>
  <c r="W21" i="5" s="1"/>
  <c r="T21" i="5"/>
  <c r="S21" i="5"/>
  <c r="P21" i="5"/>
  <c r="O21" i="5"/>
  <c r="N21" i="5"/>
  <c r="M21" i="5" s="1"/>
  <c r="K21" i="5"/>
  <c r="J21" i="5"/>
  <c r="I21" i="5"/>
  <c r="H21" i="5"/>
  <c r="BD20" i="5"/>
  <c r="BC20" i="5"/>
  <c r="BB20" i="5"/>
  <c r="BA20" i="5" s="1"/>
  <c r="AY20" i="5"/>
  <c r="AX20" i="5"/>
  <c r="AW20" i="5"/>
  <c r="AV20" i="5"/>
  <c r="AT20" i="5"/>
  <c r="AS20" i="5"/>
  <c r="AR20" i="5"/>
  <c r="AQ20" i="5" s="1"/>
  <c r="AO20" i="5"/>
  <c r="AN20" i="5"/>
  <c r="AM20" i="5"/>
  <c r="AL20" i="5"/>
  <c r="AJ20" i="5"/>
  <c r="AI20" i="5"/>
  <c r="AH20" i="5"/>
  <c r="AG20" i="5" s="1"/>
  <c r="AE20" i="5"/>
  <c r="AD20" i="5"/>
  <c r="AC20" i="5"/>
  <c r="AB20" i="5"/>
  <c r="Z20" i="5"/>
  <c r="Y20" i="5"/>
  <c r="X20" i="5"/>
  <c r="W20" i="5" s="1"/>
  <c r="U20" i="5"/>
  <c r="T20" i="5"/>
  <c r="S20" i="5"/>
  <c r="R20" i="5" s="1"/>
  <c r="P20" i="5"/>
  <c r="O20" i="5"/>
  <c r="N20" i="5"/>
  <c r="M20" i="5" s="1"/>
  <c r="K20" i="5"/>
  <c r="J20" i="5"/>
  <c r="I20" i="5"/>
  <c r="H20" i="5"/>
  <c r="BD19" i="5"/>
  <c r="BC19" i="5"/>
  <c r="BB19" i="5"/>
  <c r="BA19" i="5" s="1"/>
  <c r="AY19" i="5"/>
  <c r="AX19" i="5"/>
  <c r="AW19" i="5"/>
  <c r="AV19" i="5"/>
  <c r="AT19" i="5"/>
  <c r="AS19" i="5"/>
  <c r="AR19" i="5"/>
  <c r="AQ19" i="5" s="1"/>
  <c r="AO19" i="5"/>
  <c r="AN19" i="5"/>
  <c r="AM19" i="5"/>
  <c r="AL19" i="5"/>
  <c r="AJ19" i="5"/>
  <c r="AI19" i="5"/>
  <c r="AH19" i="5"/>
  <c r="AG19" i="5" s="1"/>
  <c r="AE19" i="5"/>
  <c r="AD19" i="5"/>
  <c r="AC19" i="5"/>
  <c r="AB19" i="5"/>
  <c r="Z19" i="5"/>
  <c r="Y19" i="5"/>
  <c r="X19" i="5"/>
  <c r="W19" i="5" s="1"/>
  <c r="U19" i="5"/>
  <c r="P19" i="5"/>
  <c r="O19" i="5"/>
  <c r="N19" i="5"/>
  <c r="M19" i="5" s="1"/>
  <c r="K19" i="5"/>
  <c r="J19" i="5"/>
  <c r="I19" i="5"/>
  <c r="H19" i="5"/>
  <c r="BD18" i="5"/>
  <c r="BC18" i="5"/>
  <c r="BB18" i="5"/>
  <c r="BA18" i="5" s="1"/>
  <c r="AY18" i="5"/>
  <c r="AX18" i="5"/>
  <c r="AW18" i="5"/>
  <c r="AV18" i="5"/>
  <c r="AT18" i="5"/>
  <c r="AS18" i="5"/>
  <c r="AR18" i="5"/>
  <c r="AQ18" i="5" s="1"/>
  <c r="AO18" i="5"/>
  <c r="AN18" i="5"/>
  <c r="AM18" i="5"/>
  <c r="AL18" i="5"/>
  <c r="AJ18" i="5"/>
  <c r="AI18" i="5"/>
  <c r="AH18" i="5"/>
  <c r="AG18" i="5" s="1"/>
  <c r="AE18" i="5"/>
  <c r="AD18" i="5"/>
  <c r="AC18" i="5"/>
  <c r="AB18" i="5"/>
  <c r="Z18" i="5"/>
  <c r="Y18" i="5"/>
  <c r="X18" i="5"/>
  <c r="W18" i="5" s="1"/>
  <c r="U18" i="5"/>
  <c r="T18" i="5"/>
  <c r="S18" i="5"/>
  <c r="R18" i="5" s="1"/>
  <c r="P18" i="5"/>
  <c r="O18" i="5"/>
  <c r="N18" i="5"/>
  <c r="M18" i="5" s="1"/>
  <c r="K18" i="5"/>
  <c r="J18" i="5"/>
  <c r="I18" i="5"/>
  <c r="H18" i="5"/>
  <c r="BD17" i="5"/>
  <c r="BC17" i="5"/>
  <c r="BB17" i="5"/>
  <c r="BA17" i="5" s="1"/>
  <c r="AY17" i="5"/>
  <c r="AX17" i="5"/>
  <c r="AW17" i="5"/>
  <c r="AV17" i="5"/>
  <c r="AT17" i="5"/>
  <c r="AS17" i="5"/>
  <c r="AR17" i="5"/>
  <c r="AQ17" i="5" s="1"/>
  <c r="AO17" i="5"/>
  <c r="AN17" i="5"/>
  <c r="AM17" i="5"/>
  <c r="AL17" i="5"/>
  <c r="AJ17" i="5"/>
  <c r="AI17" i="5"/>
  <c r="AH17" i="5"/>
  <c r="AG17" i="5" s="1"/>
  <c r="AE17" i="5"/>
  <c r="AD17" i="5"/>
  <c r="AC17" i="5"/>
  <c r="AB17" i="5"/>
  <c r="Z17" i="5"/>
  <c r="Y17" i="5"/>
  <c r="X17" i="5"/>
  <c r="W17" i="5" s="1"/>
  <c r="U17" i="5"/>
  <c r="T17" i="5"/>
  <c r="S17" i="5"/>
  <c r="R17" i="5" s="1"/>
  <c r="P17" i="5"/>
  <c r="O17" i="5"/>
  <c r="N17" i="5"/>
  <c r="M17" i="5" s="1"/>
  <c r="K17" i="5"/>
  <c r="J17" i="5"/>
  <c r="I17" i="5"/>
  <c r="H17" i="5"/>
  <c r="BD16" i="5"/>
  <c r="BC16" i="5"/>
  <c r="BB16" i="5"/>
  <c r="BA16" i="5" s="1"/>
  <c r="AY16" i="5"/>
  <c r="AX16" i="5"/>
  <c r="AW16" i="5"/>
  <c r="AV16" i="5"/>
  <c r="AT16" i="5"/>
  <c r="AS16" i="5"/>
  <c r="AR16" i="5"/>
  <c r="AQ16" i="5" s="1"/>
  <c r="AO16" i="5"/>
  <c r="AN16" i="5"/>
  <c r="AM16" i="5"/>
  <c r="AL16" i="5"/>
  <c r="AJ16" i="5"/>
  <c r="AI16" i="5"/>
  <c r="AH16" i="5"/>
  <c r="AG16" i="5" s="1"/>
  <c r="AE16" i="5"/>
  <c r="AD16" i="5"/>
  <c r="AC16" i="5"/>
  <c r="AB16" i="5"/>
  <c r="Z16" i="5"/>
  <c r="Y16" i="5"/>
  <c r="X16" i="5"/>
  <c r="W16" i="5" s="1"/>
  <c r="U16" i="5"/>
  <c r="R16" i="5" s="1"/>
  <c r="T16" i="5"/>
  <c r="S16" i="5"/>
  <c r="P16" i="5"/>
  <c r="O16" i="5"/>
  <c r="N16" i="5"/>
  <c r="M16" i="5" s="1"/>
  <c r="K16" i="5"/>
  <c r="J16" i="5"/>
  <c r="I16" i="5"/>
  <c r="H16" i="5"/>
  <c r="BD12" i="5"/>
  <c r="BC12" i="5"/>
  <c r="BB12" i="5"/>
  <c r="BA12" i="5" s="1"/>
  <c r="BD11" i="5"/>
  <c r="BC11" i="5"/>
  <c r="BB11" i="5"/>
  <c r="BA11" i="5"/>
  <c r="BD10" i="5"/>
  <c r="BC10" i="5"/>
  <c r="BB10" i="5"/>
  <c r="BA10" i="5" s="1"/>
  <c r="BD9" i="5"/>
  <c r="BC9" i="5"/>
  <c r="BB9" i="5"/>
  <c r="BA9" i="5"/>
  <c r="BD8" i="5"/>
  <c r="BC8" i="5"/>
  <c r="BB8" i="5"/>
  <c r="BA8" i="5" s="1"/>
  <c r="BD7" i="5"/>
  <c r="BC7" i="5"/>
  <c r="BB7" i="5"/>
  <c r="BA7" i="5"/>
  <c r="BD6" i="5"/>
  <c r="BC6" i="5"/>
  <c r="BB6" i="5"/>
  <c r="BA6" i="5" s="1"/>
  <c r="BD5" i="5"/>
  <c r="BC5" i="5"/>
  <c r="BB5" i="5"/>
  <c r="BA5" i="5"/>
  <c r="BD4" i="5"/>
  <c r="BC4" i="5"/>
  <c r="BB4" i="5"/>
  <c r="BA4" i="5" s="1"/>
  <c r="BD3" i="5"/>
  <c r="BC3" i="5"/>
  <c r="BB3" i="5"/>
  <c r="BA3" i="5"/>
  <c r="AY12" i="5"/>
  <c r="AX12" i="5"/>
  <c r="AW12" i="5"/>
  <c r="AV12" i="5"/>
  <c r="AY11" i="5"/>
  <c r="AX11" i="5"/>
  <c r="AW11" i="5"/>
  <c r="AV11" i="5" s="1"/>
  <c r="AY10" i="5"/>
  <c r="AX10" i="5"/>
  <c r="AW10" i="5"/>
  <c r="AV10" i="5"/>
  <c r="AY9" i="5"/>
  <c r="AX9" i="5"/>
  <c r="AW9" i="5"/>
  <c r="AV9" i="5" s="1"/>
  <c r="AY8" i="5"/>
  <c r="AX8" i="5"/>
  <c r="AW8" i="5"/>
  <c r="AV8" i="5"/>
  <c r="AY7" i="5"/>
  <c r="AX7" i="5"/>
  <c r="AW7" i="5"/>
  <c r="AV7" i="5" s="1"/>
  <c r="AY6" i="5"/>
  <c r="AX6" i="5"/>
  <c r="AW6" i="5"/>
  <c r="AV6" i="5"/>
  <c r="AY5" i="5"/>
  <c r="AX5" i="5"/>
  <c r="AW5" i="5"/>
  <c r="AV5" i="5" s="1"/>
  <c r="AY4" i="5"/>
  <c r="AX4" i="5"/>
  <c r="AW4" i="5"/>
  <c r="AV4" i="5"/>
  <c r="AY3" i="5"/>
  <c r="AX3" i="5"/>
  <c r="AW3" i="5"/>
  <c r="AV3" i="5" s="1"/>
  <c r="AT12" i="5"/>
  <c r="AS12" i="5"/>
  <c r="AR12" i="5"/>
  <c r="AQ12" i="5"/>
  <c r="AT11" i="5"/>
  <c r="AS11" i="5"/>
  <c r="AR11" i="5"/>
  <c r="AQ11" i="5"/>
  <c r="AT10" i="5"/>
  <c r="AS10" i="5"/>
  <c r="AR10" i="5"/>
  <c r="AQ10" i="5"/>
  <c r="AT9" i="5"/>
  <c r="AS9" i="5"/>
  <c r="AR9" i="5"/>
  <c r="AQ9" i="5"/>
  <c r="AT8" i="5"/>
  <c r="AS8" i="5"/>
  <c r="AR8" i="5"/>
  <c r="AQ8" i="5"/>
  <c r="AT7" i="5"/>
  <c r="AS7" i="5"/>
  <c r="AR7" i="5"/>
  <c r="AQ7" i="5"/>
  <c r="AT6" i="5"/>
  <c r="AS6" i="5"/>
  <c r="AR6" i="5"/>
  <c r="AQ6" i="5"/>
  <c r="AT5" i="5"/>
  <c r="AS5" i="5"/>
  <c r="AR5" i="5"/>
  <c r="AQ5" i="5"/>
  <c r="AT4" i="5"/>
  <c r="AS4" i="5"/>
  <c r="AR4" i="5"/>
  <c r="AQ4" i="5"/>
  <c r="AT3" i="5"/>
  <c r="AS3" i="5"/>
  <c r="AR3" i="5"/>
  <c r="AQ3" i="5"/>
  <c r="AO12" i="5"/>
  <c r="AN12" i="5"/>
  <c r="AM12" i="5"/>
  <c r="AL12" i="5" s="1"/>
  <c r="AO11" i="5"/>
  <c r="AN11" i="5"/>
  <c r="AM11" i="5"/>
  <c r="AL11" i="5"/>
  <c r="AO10" i="5"/>
  <c r="AN10" i="5"/>
  <c r="AM10" i="5"/>
  <c r="AL10" i="5" s="1"/>
  <c r="AO9" i="5"/>
  <c r="AN9" i="5"/>
  <c r="AM9" i="5"/>
  <c r="AL9" i="5"/>
  <c r="AO8" i="5"/>
  <c r="AN8" i="5"/>
  <c r="AM8" i="5"/>
  <c r="AL8" i="5" s="1"/>
  <c r="AO7" i="5"/>
  <c r="AN7" i="5"/>
  <c r="AM7" i="5"/>
  <c r="AL7" i="5"/>
  <c r="AO6" i="5"/>
  <c r="AN6" i="5"/>
  <c r="AM6" i="5"/>
  <c r="AL6" i="5" s="1"/>
  <c r="AO5" i="5"/>
  <c r="AN5" i="5"/>
  <c r="AM5" i="5"/>
  <c r="AL5" i="5"/>
  <c r="AO4" i="5"/>
  <c r="AN4" i="5"/>
  <c r="AM4" i="5"/>
  <c r="AL4" i="5" s="1"/>
  <c r="AO3" i="5"/>
  <c r="AN3" i="5"/>
  <c r="AM3" i="5"/>
  <c r="AL3" i="5"/>
  <c r="AJ12" i="5"/>
  <c r="AI12" i="5"/>
  <c r="AH12" i="5"/>
  <c r="AG12" i="5" s="1"/>
  <c r="AJ11" i="5"/>
  <c r="AI11" i="5"/>
  <c r="AH11" i="5"/>
  <c r="AG11" i="5"/>
  <c r="AJ10" i="5"/>
  <c r="AI10" i="5"/>
  <c r="AH10" i="5"/>
  <c r="AG10" i="5" s="1"/>
  <c r="AJ9" i="5"/>
  <c r="AI9" i="5"/>
  <c r="AH9" i="5"/>
  <c r="AG9" i="5"/>
  <c r="AJ8" i="5"/>
  <c r="AI8" i="5"/>
  <c r="AH8" i="5"/>
  <c r="AG8" i="5" s="1"/>
  <c r="AJ7" i="5"/>
  <c r="AI7" i="5"/>
  <c r="AH7" i="5"/>
  <c r="AG7" i="5"/>
  <c r="AJ6" i="5"/>
  <c r="AI6" i="5"/>
  <c r="AH6" i="5"/>
  <c r="AG6" i="5" s="1"/>
  <c r="AJ5" i="5"/>
  <c r="AI5" i="5"/>
  <c r="AH5" i="5"/>
  <c r="AG5" i="5"/>
  <c r="AJ4" i="5"/>
  <c r="AI4" i="5"/>
  <c r="AH4" i="5"/>
  <c r="AG4" i="5" s="1"/>
  <c r="AJ3" i="5"/>
  <c r="AI3" i="5"/>
  <c r="AH3" i="5"/>
  <c r="AG3" i="5"/>
  <c r="AE12" i="5"/>
  <c r="AD12" i="5"/>
  <c r="AC12" i="5"/>
  <c r="AB12" i="5"/>
  <c r="AE11" i="5"/>
  <c r="AD11" i="5"/>
  <c r="AC11" i="5"/>
  <c r="AB11" i="5"/>
  <c r="AE10" i="5"/>
  <c r="AD10" i="5"/>
  <c r="AC10" i="5"/>
  <c r="AB10" i="5"/>
  <c r="AE9" i="5"/>
  <c r="AD9" i="5"/>
  <c r="AC9" i="5"/>
  <c r="AB9" i="5"/>
  <c r="AE8" i="5"/>
  <c r="AD8" i="5"/>
  <c r="AC8" i="5"/>
  <c r="AB8" i="5"/>
  <c r="AE7" i="5"/>
  <c r="AD7" i="5"/>
  <c r="AC7" i="5"/>
  <c r="AB7" i="5"/>
  <c r="AE6" i="5"/>
  <c r="AD6" i="5"/>
  <c r="AC6" i="5"/>
  <c r="AB6" i="5"/>
  <c r="AE5" i="5"/>
  <c r="AD5" i="5"/>
  <c r="AC5" i="5"/>
  <c r="AB5" i="5"/>
  <c r="AE4" i="5"/>
  <c r="AD4" i="5"/>
  <c r="AC4" i="5"/>
  <c r="AB4" i="5"/>
  <c r="AE3" i="5"/>
  <c r="AD3" i="5"/>
  <c r="AC3" i="5"/>
  <c r="AB3" i="5"/>
  <c r="Z12" i="5"/>
  <c r="Y12" i="5"/>
  <c r="X12" i="5"/>
  <c r="W12" i="5"/>
  <c r="Z11" i="5"/>
  <c r="Y11" i="5"/>
  <c r="X11" i="5"/>
  <c r="W11" i="5"/>
  <c r="Z10" i="5"/>
  <c r="Y10" i="5"/>
  <c r="X10" i="5"/>
  <c r="W10" i="5"/>
  <c r="Z9" i="5"/>
  <c r="Y9" i="5"/>
  <c r="X9" i="5"/>
  <c r="W9" i="5"/>
  <c r="Z8" i="5"/>
  <c r="Y8" i="5"/>
  <c r="X8" i="5"/>
  <c r="W8" i="5"/>
  <c r="Z7" i="5"/>
  <c r="Y7" i="5"/>
  <c r="X7" i="5"/>
  <c r="W7" i="5"/>
  <c r="Z6" i="5"/>
  <c r="Y6" i="5"/>
  <c r="X6" i="5"/>
  <c r="W6" i="5"/>
  <c r="Z5" i="5"/>
  <c r="Y5" i="5"/>
  <c r="X5" i="5"/>
  <c r="W5" i="5"/>
  <c r="Z4" i="5"/>
  <c r="Y4" i="5"/>
  <c r="X4" i="5"/>
  <c r="W4" i="5"/>
  <c r="Z3" i="5"/>
  <c r="Y3" i="5"/>
  <c r="X3" i="5"/>
  <c r="W3" i="5"/>
  <c r="U12" i="5"/>
  <c r="T12" i="5"/>
  <c r="S12" i="5"/>
  <c r="R12" i="5" s="1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U7" i="5"/>
  <c r="T7" i="5"/>
  <c r="S7" i="5"/>
  <c r="R7" i="5"/>
  <c r="U6" i="5"/>
  <c r="T6" i="5"/>
  <c r="S6" i="5"/>
  <c r="R6" i="5"/>
  <c r="U5" i="5"/>
  <c r="T5" i="5"/>
  <c r="S5" i="5"/>
  <c r="R5" i="5"/>
  <c r="U4" i="5"/>
  <c r="T4" i="5"/>
  <c r="S4" i="5"/>
  <c r="R4" i="5"/>
  <c r="U3" i="5"/>
  <c r="T3" i="5"/>
  <c r="P12" i="5"/>
  <c r="O12" i="5"/>
  <c r="M12" i="5" s="1"/>
  <c r="N12" i="5"/>
  <c r="P11" i="5"/>
  <c r="O11" i="5"/>
  <c r="N11" i="5"/>
  <c r="M11" i="5"/>
  <c r="P10" i="5"/>
  <c r="O10" i="5"/>
  <c r="M10" i="5" s="1"/>
  <c r="N10" i="5"/>
  <c r="P9" i="5"/>
  <c r="O9" i="5"/>
  <c r="N9" i="5"/>
  <c r="M9" i="5"/>
  <c r="P8" i="5"/>
  <c r="O8" i="5"/>
  <c r="M8" i="5" s="1"/>
  <c r="N8" i="5"/>
  <c r="P7" i="5"/>
  <c r="O7" i="5"/>
  <c r="N7" i="5"/>
  <c r="M7" i="5"/>
  <c r="P6" i="5"/>
  <c r="O6" i="5"/>
  <c r="M6" i="5" s="1"/>
  <c r="N6" i="5"/>
  <c r="P5" i="5"/>
  <c r="O5" i="5"/>
  <c r="N5" i="5"/>
  <c r="M5" i="5"/>
  <c r="P4" i="5"/>
  <c r="O4" i="5"/>
  <c r="M4" i="5" s="1"/>
  <c r="N4" i="5"/>
  <c r="P3" i="5"/>
  <c r="O3" i="5"/>
  <c r="N3" i="5"/>
  <c r="M3" i="5"/>
  <c r="I4" i="5"/>
  <c r="H4" i="5" s="1"/>
  <c r="J4" i="5"/>
  <c r="K4" i="5"/>
  <c r="I5" i="5"/>
  <c r="J5" i="5"/>
  <c r="H5" i="5" s="1"/>
  <c r="K5" i="5"/>
  <c r="I6" i="5"/>
  <c r="H6" i="5" s="1"/>
  <c r="J6" i="5"/>
  <c r="K6" i="5"/>
  <c r="I7" i="5"/>
  <c r="J7" i="5"/>
  <c r="H7" i="5" s="1"/>
  <c r="K7" i="5"/>
  <c r="I8" i="5"/>
  <c r="H8" i="5" s="1"/>
  <c r="J8" i="5"/>
  <c r="K8" i="5"/>
  <c r="I9" i="5"/>
  <c r="J9" i="5"/>
  <c r="H9" i="5" s="1"/>
  <c r="K9" i="5"/>
  <c r="I10" i="5"/>
  <c r="H10" i="5" s="1"/>
  <c r="J10" i="5"/>
  <c r="K10" i="5"/>
  <c r="I11" i="5"/>
  <c r="J11" i="5"/>
  <c r="H11" i="5" s="1"/>
  <c r="K11" i="5"/>
  <c r="I12" i="5"/>
  <c r="H12" i="5" s="1"/>
  <c r="J12" i="5"/>
  <c r="K12" i="5"/>
  <c r="K3" i="5"/>
  <c r="J3" i="5"/>
  <c r="I3" i="5"/>
  <c r="H3" i="5"/>
  <c r="BD38" i="4"/>
  <c r="BC38" i="4"/>
  <c r="BB38" i="4"/>
  <c r="BA38" i="4"/>
  <c r="AY38" i="4"/>
  <c r="AX38" i="4"/>
  <c r="AW38" i="4"/>
  <c r="AV38" i="4"/>
  <c r="AT38" i="4"/>
  <c r="AS38" i="4"/>
  <c r="AR38" i="4"/>
  <c r="AQ38" i="4"/>
  <c r="AO38" i="4"/>
  <c r="AN38" i="4"/>
  <c r="AM38" i="4"/>
  <c r="AL38" i="4"/>
  <c r="AJ38" i="4"/>
  <c r="AI38" i="4"/>
  <c r="AH38" i="4"/>
  <c r="AG38" i="4"/>
  <c r="BD37" i="4"/>
  <c r="BC37" i="4"/>
  <c r="BB37" i="4"/>
  <c r="BA37" i="4"/>
  <c r="AY37" i="4"/>
  <c r="AX37" i="4"/>
  <c r="AW37" i="4"/>
  <c r="AV37" i="4"/>
  <c r="AT37" i="4"/>
  <c r="AS37" i="4"/>
  <c r="AR37" i="4"/>
  <c r="AQ37" i="4"/>
  <c r="AO37" i="4"/>
  <c r="AN37" i="4"/>
  <c r="AM37" i="4"/>
  <c r="AL37" i="4"/>
  <c r="AJ37" i="4"/>
  <c r="AI37" i="4"/>
  <c r="AH37" i="4"/>
  <c r="AG37" i="4"/>
  <c r="BD36" i="4"/>
  <c r="BC36" i="4"/>
  <c r="BB36" i="4"/>
  <c r="BA36" i="4"/>
  <c r="AY36" i="4"/>
  <c r="AX36" i="4"/>
  <c r="AW36" i="4"/>
  <c r="AV36" i="4"/>
  <c r="AT36" i="4"/>
  <c r="AS36" i="4"/>
  <c r="AR36" i="4"/>
  <c r="AQ36" i="4"/>
  <c r="AO36" i="4"/>
  <c r="AN36" i="4"/>
  <c r="AM36" i="4"/>
  <c r="AL36" i="4"/>
  <c r="AJ36" i="4"/>
  <c r="AI36" i="4"/>
  <c r="AH36" i="4"/>
  <c r="AG36" i="4"/>
  <c r="BD35" i="4"/>
  <c r="BC35" i="4"/>
  <c r="BB35" i="4"/>
  <c r="BA35" i="4"/>
  <c r="AY35" i="4"/>
  <c r="AX35" i="4"/>
  <c r="AW35" i="4"/>
  <c r="AV35" i="4"/>
  <c r="AT35" i="4"/>
  <c r="AS35" i="4"/>
  <c r="AR35" i="4"/>
  <c r="AQ35" i="4"/>
  <c r="AO35" i="4"/>
  <c r="AN35" i="4"/>
  <c r="AM35" i="4"/>
  <c r="AL35" i="4"/>
  <c r="AJ35" i="4"/>
  <c r="AI35" i="4"/>
  <c r="AH35" i="4"/>
  <c r="AG35" i="4"/>
  <c r="BD34" i="4"/>
  <c r="BC34" i="4"/>
  <c r="BB34" i="4"/>
  <c r="BA34" i="4"/>
  <c r="AY34" i="4"/>
  <c r="AX34" i="4"/>
  <c r="AW34" i="4"/>
  <c r="AV34" i="4"/>
  <c r="AT34" i="4"/>
  <c r="AS34" i="4"/>
  <c r="AR34" i="4"/>
  <c r="AQ34" i="4"/>
  <c r="AO34" i="4"/>
  <c r="AN34" i="4"/>
  <c r="AM34" i="4"/>
  <c r="AL34" i="4"/>
  <c r="AJ34" i="4"/>
  <c r="AI34" i="4"/>
  <c r="AH34" i="4"/>
  <c r="AG34" i="4"/>
  <c r="BD33" i="4"/>
  <c r="BC33" i="4"/>
  <c r="BB33" i="4"/>
  <c r="BA33" i="4"/>
  <c r="AY33" i="4"/>
  <c r="AX33" i="4"/>
  <c r="AW33" i="4"/>
  <c r="AV33" i="4"/>
  <c r="AT33" i="4"/>
  <c r="AS33" i="4"/>
  <c r="AR33" i="4"/>
  <c r="AQ33" i="4"/>
  <c r="AO33" i="4"/>
  <c r="AN33" i="4"/>
  <c r="AM33" i="4"/>
  <c r="AL33" i="4"/>
  <c r="AJ33" i="4"/>
  <c r="AI33" i="4"/>
  <c r="AH33" i="4"/>
  <c r="AG33" i="4"/>
  <c r="BD32" i="4"/>
  <c r="BC32" i="4"/>
  <c r="BB32" i="4"/>
  <c r="BA32" i="4"/>
  <c r="AY32" i="4"/>
  <c r="AX32" i="4"/>
  <c r="AW32" i="4"/>
  <c r="AV32" i="4"/>
  <c r="AT32" i="4"/>
  <c r="AS32" i="4"/>
  <c r="AR32" i="4"/>
  <c r="AQ32" i="4"/>
  <c r="AO32" i="4"/>
  <c r="AN32" i="4"/>
  <c r="AM32" i="4"/>
  <c r="AL32" i="4"/>
  <c r="AJ32" i="4"/>
  <c r="AI32" i="4"/>
  <c r="AH32" i="4"/>
  <c r="AG32" i="4"/>
  <c r="BD31" i="4"/>
  <c r="BC31" i="4"/>
  <c r="BB31" i="4"/>
  <c r="BA31" i="4"/>
  <c r="AY31" i="4"/>
  <c r="AX31" i="4"/>
  <c r="AW31" i="4"/>
  <c r="AV31" i="4"/>
  <c r="AT31" i="4"/>
  <c r="AS31" i="4"/>
  <c r="AR31" i="4"/>
  <c r="AQ31" i="4"/>
  <c r="AO31" i="4"/>
  <c r="AN31" i="4"/>
  <c r="AM31" i="4"/>
  <c r="AL31" i="4"/>
  <c r="AJ31" i="4"/>
  <c r="AI31" i="4"/>
  <c r="AH31" i="4"/>
  <c r="AG31" i="4"/>
  <c r="BD30" i="4"/>
  <c r="BC30" i="4"/>
  <c r="BB30" i="4"/>
  <c r="BA30" i="4"/>
  <c r="AY30" i="4"/>
  <c r="AX30" i="4"/>
  <c r="AW30" i="4"/>
  <c r="AV30" i="4"/>
  <c r="AT30" i="4"/>
  <c r="AS30" i="4"/>
  <c r="AR30" i="4"/>
  <c r="AQ30" i="4"/>
  <c r="AO30" i="4"/>
  <c r="AN30" i="4"/>
  <c r="AM30" i="4"/>
  <c r="AL30" i="4"/>
  <c r="AJ30" i="4"/>
  <c r="AI30" i="4"/>
  <c r="AH30" i="4"/>
  <c r="AG30" i="4"/>
  <c r="BD29" i="4"/>
  <c r="BC29" i="4"/>
  <c r="BB29" i="4"/>
  <c r="BA29" i="4"/>
  <c r="AY29" i="4"/>
  <c r="AX29" i="4"/>
  <c r="AW29" i="4"/>
  <c r="AV29" i="4"/>
  <c r="AT29" i="4"/>
  <c r="AS29" i="4"/>
  <c r="AR29" i="4"/>
  <c r="AQ29" i="4"/>
  <c r="AO29" i="4"/>
  <c r="AN29" i="4"/>
  <c r="AM29" i="4"/>
  <c r="AL29" i="4"/>
  <c r="AJ29" i="4"/>
  <c r="AI29" i="4"/>
  <c r="AH29" i="4"/>
  <c r="AG29" i="4"/>
  <c r="BD64" i="4"/>
  <c r="BC64" i="4"/>
  <c r="BB64" i="4"/>
  <c r="BA64" i="4"/>
  <c r="AY64" i="4"/>
  <c r="AX64" i="4"/>
  <c r="AW64" i="4"/>
  <c r="AV64" i="4"/>
  <c r="AT64" i="4"/>
  <c r="AS64" i="4"/>
  <c r="AR64" i="4"/>
  <c r="AQ64" i="4"/>
  <c r="AO64" i="4"/>
  <c r="AN64" i="4"/>
  <c r="AM64" i="4"/>
  <c r="AL64" i="4"/>
  <c r="AJ64" i="4"/>
  <c r="AI64" i="4"/>
  <c r="AH64" i="4"/>
  <c r="AG64" i="4"/>
  <c r="BD63" i="4"/>
  <c r="BC63" i="4"/>
  <c r="BB63" i="4"/>
  <c r="BA63" i="4"/>
  <c r="AY63" i="4"/>
  <c r="AX63" i="4"/>
  <c r="AW63" i="4"/>
  <c r="AV63" i="4"/>
  <c r="AT63" i="4"/>
  <c r="AS63" i="4"/>
  <c r="AR63" i="4"/>
  <c r="AQ63" i="4"/>
  <c r="AO63" i="4"/>
  <c r="AN63" i="4"/>
  <c r="AM63" i="4"/>
  <c r="AL63" i="4"/>
  <c r="AJ63" i="4"/>
  <c r="AI63" i="4"/>
  <c r="AH63" i="4"/>
  <c r="AG63" i="4"/>
  <c r="BD62" i="4"/>
  <c r="BC62" i="4"/>
  <c r="BB62" i="4"/>
  <c r="BA62" i="4"/>
  <c r="AY62" i="4"/>
  <c r="AX62" i="4"/>
  <c r="AW62" i="4"/>
  <c r="AV62" i="4"/>
  <c r="AT62" i="4"/>
  <c r="AS62" i="4"/>
  <c r="AR62" i="4"/>
  <c r="AQ62" i="4"/>
  <c r="AO62" i="4"/>
  <c r="AN62" i="4"/>
  <c r="AM62" i="4"/>
  <c r="AL62" i="4"/>
  <c r="AJ62" i="4"/>
  <c r="AI62" i="4"/>
  <c r="AH62" i="4"/>
  <c r="AG62" i="4"/>
  <c r="BD61" i="4"/>
  <c r="BC61" i="4"/>
  <c r="BB61" i="4"/>
  <c r="BA61" i="4"/>
  <c r="AY61" i="4"/>
  <c r="AX61" i="4"/>
  <c r="AW61" i="4"/>
  <c r="AV61" i="4"/>
  <c r="AT61" i="4"/>
  <c r="AS61" i="4"/>
  <c r="AR61" i="4"/>
  <c r="AQ61" i="4"/>
  <c r="AO61" i="4"/>
  <c r="AN61" i="4"/>
  <c r="AM61" i="4"/>
  <c r="AL61" i="4"/>
  <c r="AJ61" i="4"/>
  <c r="AI61" i="4"/>
  <c r="AH61" i="4"/>
  <c r="AG61" i="4"/>
  <c r="BD60" i="4"/>
  <c r="BC60" i="4"/>
  <c r="BB60" i="4"/>
  <c r="BA60" i="4"/>
  <c r="AY60" i="4"/>
  <c r="AX60" i="4"/>
  <c r="AW60" i="4"/>
  <c r="AV60" i="4"/>
  <c r="AT60" i="4"/>
  <c r="AS60" i="4"/>
  <c r="AR60" i="4"/>
  <c r="AQ60" i="4"/>
  <c r="AO60" i="4"/>
  <c r="AN60" i="4"/>
  <c r="AM60" i="4"/>
  <c r="AL60" i="4"/>
  <c r="AJ60" i="4"/>
  <c r="AI60" i="4"/>
  <c r="AH60" i="4"/>
  <c r="AG60" i="4"/>
  <c r="BD59" i="4"/>
  <c r="BC59" i="4"/>
  <c r="BB59" i="4"/>
  <c r="BA59" i="4"/>
  <c r="AY59" i="4"/>
  <c r="AX59" i="4"/>
  <c r="AW59" i="4"/>
  <c r="AV59" i="4"/>
  <c r="AT59" i="4"/>
  <c r="AS59" i="4"/>
  <c r="AR59" i="4"/>
  <c r="AQ59" i="4"/>
  <c r="AO59" i="4"/>
  <c r="AN59" i="4"/>
  <c r="AM59" i="4"/>
  <c r="AL59" i="4"/>
  <c r="AJ59" i="4"/>
  <c r="AI59" i="4"/>
  <c r="AH59" i="4"/>
  <c r="AG59" i="4"/>
  <c r="BD58" i="4"/>
  <c r="BC58" i="4"/>
  <c r="BB58" i="4"/>
  <c r="BA58" i="4"/>
  <c r="AY58" i="4"/>
  <c r="AX58" i="4"/>
  <c r="AW58" i="4"/>
  <c r="AV58" i="4"/>
  <c r="AT58" i="4"/>
  <c r="AS58" i="4"/>
  <c r="AR58" i="4"/>
  <c r="AQ58" i="4"/>
  <c r="AO58" i="4"/>
  <c r="AN58" i="4"/>
  <c r="AM58" i="4"/>
  <c r="AL58" i="4"/>
  <c r="AJ58" i="4"/>
  <c r="AI58" i="4"/>
  <c r="AH58" i="4"/>
  <c r="AG58" i="4"/>
  <c r="BD57" i="4"/>
  <c r="BC57" i="4"/>
  <c r="BB57" i="4"/>
  <c r="BA57" i="4"/>
  <c r="AY57" i="4"/>
  <c r="AX57" i="4"/>
  <c r="AW57" i="4"/>
  <c r="AV57" i="4"/>
  <c r="AT57" i="4"/>
  <c r="AS57" i="4"/>
  <c r="AR57" i="4"/>
  <c r="AQ57" i="4"/>
  <c r="AO57" i="4"/>
  <c r="AN57" i="4"/>
  <c r="AM57" i="4"/>
  <c r="AL57" i="4"/>
  <c r="AJ57" i="4"/>
  <c r="AI57" i="4"/>
  <c r="AH57" i="4"/>
  <c r="AG57" i="4"/>
  <c r="BD56" i="4"/>
  <c r="BC56" i="4"/>
  <c r="BB56" i="4"/>
  <c r="BA56" i="4"/>
  <c r="AY56" i="4"/>
  <c r="AX56" i="4"/>
  <c r="AW56" i="4"/>
  <c r="AV56" i="4"/>
  <c r="AT56" i="4"/>
  <c r="AS56" i="4"/>
  <c r="AR56" i="4"/>
  <c r="AQ56" i="4"/>
  <c r="AO56" i="4"/>
  <c r="AN56" i="4"/>
  <c r="AM56" i="4"/>
  <c r="AL56" i="4"/>
  <c r="AJ56" i="4"/>
  <c r="AI56" i="4"/>
  <c r="AH56" i="4"/>
  <c r="AG56" i="4"/>
  <c r="BD55" i="4"/>
  <c r="BC55" i="4"/>
  <c r="BB55" i="4"/>
  <c r="BA55" i="4"/>
  <c r="AY55" i="4"/>
  <c r="AX55" i="4"/>
  <c r="AW55" i="4"/>
  <c r="AV55" i="4"/>
  <c r="AT55" i="4"/>
  <c r="AS55" i="4"/>
  <c r="AR55" i="4"/>
  <c r="AQ55" i="4"/>
  <c r="AO55" i="4"/>
  <c r="AN55" i="4"/>
  <c r="AM55" i="4"/>
  <c r="AL55" i="4"/>
  <c r="AJ55" i="4"/>
  <c r="AI55" i="4"/>
  <c r="AH55" i="4"/>
  <c r="AG55" i="4"/>
  <c r="BD103" i="4"/>
  <c r="BC103" i="4"/>
  <c r="BB103" i="4"/>
  <c r="BA103" i="4"/>
  <c r="AY103" i="4"/>
  <c r="AX103" i="4"/>
  <c r="AW103" i="4"/>
  <c r="AV103" i="4"/>
  <c r="AT103" i="4"/>
  <c r="AS103" i="4"/>
  <c r="AR103" i="4"/>
  <c r="AQ103" i="4"/>
  <c r="AO103" i="4"/>
  <c r="AN103" i="4"/>
  <c r="AM103" i="4"/>
  <c r="AL103" i="4"/>
  <c r="AJ103" i="4"/>
  <c r="AI103" i="4"/>
  <c r="AH103" i="4"/>
  <c r="AG103" i="4"/>
  <c r="AE103" i="4"/>
  <c r="AD103" i="4"/>
  <c r="AC103" i="4"/>
  <c r="AB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D102" i="4"/>
  <c r="BC102" i="4"/>
  <c r="BB102" i="4"/>
  <c r="BA102" i="4"/>
  <c r="AY102" i="4"/>
  <c r="AX102" i="4"/>
  <c r="AW102" i="4"/>
  <c r="AV102" i="4"/>
  <c r="AT102" i="4"/>
  <c r="AS102" i="4"/>
  <c r="AR102" i="4"/>
  <c r="AQ102" i="4"/>
  <c r="AO102" i="4"/>
  <c r="AN102" i="4"/>
  <c r="AM102" i="4"/>
  <c r="AL102" i="4"/>
  <c r="AJ102" i="4"/>
  <c r="AI102" i="4"/>
  <c r="AH102" i="4"/>
  <c r="AG102" i="4"/>
  <c r="AE102" i="4"/>
  <c r="AD102" i="4"/>
  <c r="AC102" i="4"/>
  <c r="AB102" i="4"/>
  <c r="Z102" i="4"/>
  <c r="Y102" i="4"/>
  <c r="X102" i="4"/>
  <c r="W102" i="4"/>
  <c r="U102" i="4"/>
  <c r="T102" i="4"/>
  <c r="R102" i="4"/>
  <c r="P102" i="4"/>
  <c r="O102" i="4"/>
  <c r="N102" i="4"/>
  <c r="M102" i="4"/>
  <c r="K102" i="4"/>
  <c r="J102" i="4"/>
  <c r="I102" i="4"/>
  <c r="H102" i="4"/>
  <c r="BD101" i="4"/>
  <c r="BC101" i="4"/>
  <c r="BB101" i="4"/>
  <c r="BA101" i="4"/>
  <c r="AY101" i="4"/>
  <c r="AX101" i="4"/>
  <c r="AW101" i="4"/>
  <c r="AV101" i="4"/>
  <c r="AT101" i="4"/>
  <c r="AS101" i="4"/>
  <c r="AR101" i="4"/>
  <c r="AQ101" i="4"/>
  <c r="AO101" i="4"/>
  <c r="AN101" i="4"/>
  <c r="AM101" i="4"/>
  <c r="AL101" i="4"/>
  <c r="AJ101" i="4"/>
  <c r="AI101" i="4"/>
  <c r="AH101" i="4"/>
  <c r="AG101" i="4"/>
  <c r="AE101" i="4"/>
  <c r="AD101" i="4"/>
  <c r="AC101" i="4"/>
  <c r="AB101" i="4"/>
  <c r="Z101" i="4"/>
  <c r="Y101" i="4"/>
  <c r="X101" i="4"/>
  <c r="W101" i="4"/>
  <c r="T101" i="4"/>
  <c r="S101" i="4"/>
  <c r="R101" i="4"/>
  <c r="P101" i="4"/>
  <c r="O101" i="4"/>
  <c r="N101" i="4"/>
  <c r="M101" i="4"/>
  <c r="K101" i="4"/>
  <c r="J101" i="4"/>
  <c r="I101" i="4"/>
  <c r="H101" i="4"/>
  <c r="BD100" i="4"/>
  <c r="BC100" i="4"/>
  <c r="BB100" i="4"/>
  <c r="BA100" i="4"/>
  <c r="AY100" i="4"/>
  <c r="AX100" i="4"/>
  <c r="AW100" i="4"/>
  <c r="AV100" i="4"/>
  <c r="AT100" i="4"/>
  <c r="AS100" i="4"/>
  <c r="AR100" i="4"/>
  <c r="AQ100" i="4"/>
  <c r="AO100" i="4"/>
  <c r="AN100" i="4"/>
  <c r="AM100" i="4"/>
  <c r="AL100" i="4"/>
  <c r="AJ100" i="4"/>
  <c r="AI100" i="4"/>
  <c r="AH100" i="4"/>
  <c r="AG100" i="4"/>
  <c r="AE100" i="4"/>
  <c r="AD100" i="4"/>
  <c r="AC100" i="4"/>
  <c r="AB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D99" i="4"/>
  <c r="BC99" i="4"/>
  <c r="BB99" i="4"/>
  <c r="BA99" i="4"/>
  <c r="AY99" i="4"/>
  <c r="AX99" i="4"/>
  <c r="AW99" i="4"/>
  <c r="AV99" i="4"/>
  <c r="AT99" i="4"/>
  <c r="AS99" i="4"/>
  <c r="AR99" i="4"/>
  <c r="AQ99" i="4"/>
  <c r="AO99" i="4"/>
  <c r="AN99" i="4"/>
  <c r="AM99" i="4"/>
  <c r="AL99" i="4"/>
  <c r="AJ99" i="4"/>
  <c r="AI99" i="4"/>
  <c r="AH99" i="4"/>
  <c r="AG99" i="4"/>
  <c r="AE99" i="4"/>
  <c r="AD99" i="4"/>
  <c r="AC99" i="4"/>
  <c r="AB99" i="4"/>
  <c r="Z99" i="4"/>
  <c r="Y99" i="4"/>
  <c r="X99" i="4"/>
  <c r="W99" i="4"/>
  <c r="U99" i="4"/>
  <c r="R99" i="4"/>
  <c r="P99" i="4"/>
  <c r="O99" i="4"/>
  <c r="N99" i="4"/>
  <c r="M99" i="4"/>
  <c r="K99" i="4"/>
  <c r="J99" i="4"/>
  <c r="I99" i="4"/>
  <c r="H99" i="4"/>
  <c r="BD98" i="4"/>
  <c r="BC98" i="4"/>
  <c r="BB98" i="4"/>
  <c r="BA98" i="4"/>
  <c r="AY98" i="4"/>
  <c r="AX98" i="4"/>
  <c r="AW98" i="4"/>
  <c r="AV98" i="4"/>
  <c r="AT98" i="4"/>
  <c r="AS98" i="4"/>
  <c r="AR98" i="4"/>
  <c r="AQ98" i="4"/>
  <c r="AO98" i="4"/>
  <c r="AN98" i="4"/>
  <c r="AM98" i="4"/>
  <c r="AL98" i="4"/>
  <c r="AJ98" i="4"/>
  <c r="AI98" i="4"/>
  <c r="AH98" i="4"/>
  <c r="AG98" i="4"/>
  <c r="AE98" i="4"/>
  <c r="AD98" i="4"/>
  <c r="AC98" i="4"/>
  <c r="AB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D97" i="4"/>
  <c r="BC97" i="4"/>
  <c r="BB97" i="4"/>
  <c r="BA97" i="4"/>
  <c r="AY97" i="4"/>
  <c r="AX97" i="4"/>
  <c r="AW97" i="4"/>
  <c r="AV97" i="4"/>
  <c r="AT97" i="4"/>
  <c r="AS97" i="4"/>
  <c r="AR97" i="4"/>
  <c r="AQ97" i="4"/>
  <c r="AO97" i="4"/>
  <c r="AN97" i="4"/>
  <c r="AM97" i="4"/>
  <c r="AL97" i="4"/>
  <c r="AJ97" i="4"/>
  <c r="AI97" i="4"/>
  <c r="AH97" i="4"/>
  <c r="AG97" i="4"/>
  <c r="AE97" i="4"/>
  <c r="AD97" i="4"/>
  <c r="AC97" i="4"/>
  <c r="AB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D96" i="4"/>
  <c r="BC96" i="4"/>
  <c r="BB96" i="4"/>
  <c r="BA96" i="4"/>
  <c r="AY96" i="4"/>
  <c r="AX96" i="4"/>
  <c r="AW96" i="4"/>
  <c r="AV96" i="4"/>
  <c r="AT96" i="4"/>
  <c r="AS96" i="4"/>
  <c r="AR96" i="4"/>
  <c r="AQ96" i="4"/>
  <c r="AO96" i="4"/>
  <c r="AN96" i="4"/>
  <c r="AM96" i="4"/>
  <c r="AL96" i="4"/>
  <c r="AJ96" i="4"/>
  <c r="AI96" i="4"/>
  <c r="AH96" i="4"/>
  <c r="AG96" i="4"/>
  <c r="AE96" i="4"/>
  <c r="AD96" i="4"/>
  <c r="AC96" i="4"/>
  <c r="AB96" i="4"/>
  <c r="Z96" i="4"/>
  <c r="Y96" i="4"/>
  <c r="X96" i="4"/>
  <c r="W96" i="4"/>
  <c r="S96" i="4"/>
  <c r="R96" i="4"/>
  <c r="P96" i="4"/>
  <c r="O96" i="4"/>
  <c r="N96" i="4"/>
  <c r="M96" i="4"/>
  <c r="K96" i="4"/>
  <c r="J96" i="4"/>
  <c r="I96" i="4"/>
  <c r="H96" i="4"/>
  <c r="BD95" i="4"/>
  <c r="BC95" i="4"/>
  <c r="BB95" i="4"/>
  <c r="BA95" i="4"/>
  <c r="AY95" i="4"/>
  <c r="AX95" i="4"/>
  <c r="AW95" i="4"/>
  <c r="AV95" i="4"/>
  <c r="AT95" i="4"/>
  <c r="AS95" i="4"/>
  <c r="AR95" i="4"/>
  <c r="AQ95" i="4"/>
  <c r="AO95" i="4"/>
  <c r="AN95" i="4"/>
  <c r="AM95" i="4"/>
  <c r="AL95" i="4"/>
  <c r="AJ95" i="4"/>
  <c r="AI95" i="4"/>
  <c r="AH95" i="4"/>
  <c r="AG95" i="4"/>
  <c r="AE95" i="4"/>
  <c r="AD95" i="4"/>
  <c r="AC95" i="4"/>
  <c r="AB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D94" i="4"/>
  <c r="BC94" i="4"/>
  <c r="BB94" i="4"/>
  <c r="BA94" i="4"/>
  <c r="AY94" i="4"/>
  <c r="AX94" i="4"/>
  <c r="AW94" i="4"/>
  <c r="AV94" i="4"/>
  <c r="AT94" i="4"/>
  <c r="AS94" i="4"/>
  <c r="AR94" i="4"/>
  <c r="AQ94" i="4"/>
  <c r="AO94" i="4"/>
  <c r="AN94" i="4"/>
  <c r="AM94" i="4"/>
  <c r="AL94" i="4"/>
  <c r="AJ94" i="4"/>
  <c r="AI94" i="4"/>
  <c r="AH94" i="4"/>
  <c r="AG94" i="4"/>
  <c r="AE94" i="4"/>
  <c r="AD94" i="4"/>
  <c r="AC94" i="4"/>
  <c r="AB94" i="4"/>
  <c r="Z94" i="4"/>
  <c r="Y94" i="4"/>
  <c r="X94" i="4"/>
  <c r="W94" i="4"/>
  <c r="U94" i="4"/>
  <c r="T94" i="4"/>
  <c r="R94" i="4"/>
  <c r="P94" i="4"/>
  <c r="O94" i="4"/>
  <c r="N94" i="4"/>
  <c r="M94" i="4"/>
  <c r="K94" i="4"/>
  <c r="J94" i="4"/>
  <c r="I94" i="4"/>
  <c r="H94" i="4"/>
  <c r="BD90" i="4"/>
  <c r="BC90" i="4"/>
  <c r="BB90" i="4"/>
  <c r="BA90" i="4"/>
  <c r="AY90" i="4"/>
  <c r="AX90" i="4"/>
  <c r="AW90" i="4"/>
  <c r="AV90" i="4"/>
  <c r="AT90" i="4"/>
  <c r="AS90" i="4"/>
  <c r="AR90" i="4"/>
  <c r="AQ90" i="4"/>
  <c r="AO90" i="4"/>
  <c r="AN90" i="4"/>
  <c r="AM90" i="4"/>
  <c r="AL90" i="4"/>
  <c r="AJ90" i="4"/>
  <c r="AI90" i="4"/>
  <c r="AH90" i="4"/>
  <c r="AG90" i="4"/>
  <c r="AE90" i="4"/>
  <c r="AD90" i="4"/>
  <c r="AC90" i="4"/>
  <c r="AB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D89" i="4"/>
  <c r="BC89" i="4"/>
  <c r="BB89" i="4"/>
  <c r="BA89" i="4"/>
  <c r="AY89" i="4"/>
  <c r="AX89" i="4"/>
  <c r="AW89" i="4"/>
  <c r="AV89" i="4"/>
  <c r="AT89" i="4"/>
  <c r="AS89" i="4"/>
  <c r="AR89" i="4"/>
  <c r="AQ89" i="4"/>
  <c r="AO89" i="4"/>
  <c r="AN89" i="4"/>
  <c r="AM89" i="4"/>
  <c r="AL89" i="4"/>
  <c r="AJ89" i="4"/>
  <c r="AI89" i="4"/>
  <c r="AH89" i="4"/>
  <c r="AG89" i="4"/>
  <c r="AE89" i="4"/>
  <c r="AD89" i="4"/>
  <c r="AC89" i="4"/>
  <c r="AB89" i="4"/>
  <c r="Z89" i="4"/>
  <c r="Y89" i="4"/>
  <c r="X89" i="4"/>
  <c r="W89" i="4"/>
  <c r="U89" i="4"/>
  <c r="T89" i="4"/>
  <c r="R89" i="4"/>
  <c r="P89" i="4"/>
  <c r="O89" i="4"/>
  <c r="N89" i="4"/>
  <c r="M89" i="4"/>
  <c r="K89" i="4"/>
  <c r="J89" i="4"/>
  <c r="I89" i="4"/>
  <c r="H89" i="4"/>
  <c r="BD88" i="4"/>
  <c r="BC88" i="4"/>
  <c r="BB88" i="4"/>
  <c r="BA88" i="4"/>
  <c r="AY88" i="4"/>
  <c r="AX88" i="4"/>
  <c r="AW88" i="4"/>
  <c r="AV88" i="4"/>
  <c r="AT88" i="4"/>
  <c r="AS88" i="4"/>
  <c r="AR88" i="4"/>
  <c r="AQ88" i="4"/>
  <c r="AO88" i="4"/>
  <c r="AN88" i="4"/>
  <c r="AM88" i="4"/>
  <c r="AL88" i="4"/>
  <c r="AJ88" i="4"/>
  <c r="AI88" i="4"/>
  <c r="AH88" i="4"/>
  <c r="AG88" i="4"/>
  <c r="AE88" i="4"/>
  <c r="AD88" i="4"/>
  <c r="AC88" i="4"/>
  <c r="AB88" i="4"/>
  <c r="Z88" i="4"/>
  <c r="Y88" i="4"/>
  <c r="X88" i="4"/>
  <c r="W88" i="4"/>
  <c r="T88" i="4"/>
  <c r="R88" i="4"/>
  <c r="P88" i="4"/>
  <c r="O88" i="4"/>
  <c r="N88" i="4"/>
  <c r="M88" i="4"/>
  <c r="K88" i="4"/>
  <c r="J88" i="4"/>
  <c r="I88" i="4"/>
  <c r="H88" i="4"/>
  <c r="BD87" i="4"/>
  <c r="BC87" i="4"/>
  <c r="BB87" i="4"/>
  <c r="BA87" i="4"/>
  <c r="AY87" i="4"/>
  <c r="AX87" i="4"/>
  <c r="AW87" i="4"/>
  <c r="AV87" i="4"/>
  <c r="AT87" i="4"/>
  <c r="AS87" i="4"/>
  <c r="AR87" i="4"/>
  <c r="AQ87" i="4"/>
  <c r="AO87" i="4"/>
  <c r="AN87" i="4"/>
  <c r="AM87" i="4"/>
  <c r="AL87" i="4"/>
  <c r="AJ87" i="4"/>
  <c r="AI87" i="4"/>
  <c r="AH87" i="4"/>
  <c r="AG87" i="4"/>
  <c r="AE87" i="4"/>
  <c r="AD87" i="4"/>
  <c r="AC87" i="4"/>
  <c r="AB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D86" i="4"/>
  <c r="BC86" i="4"/>
  <c r="BB86" i="4"/>
  <c r="BA86" i="4"/>
  <c r="AY86" i="4"/>
  <c r="AX86" i="4"/>
  <c r="AW86" i="4"/>
  <c r="AV86" i="4"/>
  <c r="AT86" i="4"/>
  <c r="AS86" i="4"/>
  <c r="AR86" i="4"/>
  <c r="AQ86" i="4"/>
  <c r="AO86" i="4"/>
  <c r="AN86" i="4"/>
  <c r="AM86" i="4"/>
  <c r="AL86" i="4"/>
  <c r="AJ86" i="4"/>
  <c r="AI86" i="4"/>
  <c r="AH86" i="4"/>
  <c r="AG86" i="4"/>
  <c r="AE86" i="4"/>
  <c r="AD86" i="4"/>
  <c r="AC86" i="4"/>
  <c r="AB86" i="4"/>
  <c r="Z86" i="4"/>
  <c r="Y86" i="4"/>
  <c r="X86" i="4"/>
  <c r="W86" i="4"/>
  <c r="U86" i="4"/>
  <c r="R86" i="4"/>
  <c r="P86" i="4"/>
  <c r="O86" i="4"/>
  <c r="N86" i="4"/>
  <c r="M86" i="4"/>
  <c r="K86" i="4"/>
  <c r="J86" i="4"/>
  <c r="I86" i="4"/>
  <c r="H86" i="4"/>
  <c r="BD85" i="4"/>
  <c r="BC85" i="4"/>
  <c r="BB85" i="4"/>
  <c r="BA85" i="4"/>
  <c r="AY85" i="4"/>
  <c r="AX85" i="4"/>
  <c r="AW85" i="4"/>
  <c r="AV85" i="4"/>
  <c r="AT85" i="4"/>
  <c r="AS85" i="4"/>
  <c r="AR85" i="4"/>
  <c r="AQ85" i="4"/>
  <c r="AO85" i="4"/>
  <c r="AN85" i="4"/>
  <c r="AM85" i="4"/>
  <c r="AL85" i="4"/>
  <c r="AJ85" i="4"/>
  <c r="AI85" i="4"/>
  <c r="AH85" i="4"/>
  <c r="AG85" i="4"/>
  <c r="AE85" i="4"/>
  <c r="AD85" i="4"/>
  <c r="AC85" i="4"/>
  <c r="AB85" i="4"/>
  <c r="Z85" i="4"/>
  <c r="Y85" i="4"/>
  <c r="X85" i="4"/>
  <c r="W85" i="4"/>
  <c r="U85" i="4"/>
  <c r="S85" i="4"/>
  <c r="R85" i="4"/>
  <c r="P85" i="4"/>
  <c r="O85" i="4"/>
  <c r="N85" i="4"/>
  <c r="M85" i="4"/>
  <c r="K85" i="4"/>
  <c r="J85" i="4"/>
  <c r="I85" i="4"/>
  <c r="H85" i="4"/>
  <c r="BD84" i="4"/>
  <c r="BC84" i="4"/>
  <c r="BB84" i="4"/>
  <c r="BA84" i="4"/>
  <c r="AY84" i="4"/>
  <c r="AX84" i="4"/>
  <c r="AW84" i="4"/>
  <c r="AV84" i="4"/>
  <c r="AT84" i="4"/>
  <c r="AS84" i="4"/>
  <c r="AR84" i="4"/>
  <c r="AQ84" i="4"/>
  <c r="AO84" i="4"/>
  <c r="AN84" i="4"/>
  <c r="AM84" i="4"/>
  <c r="AL84" i="4"/>
  <c r="AJ84" i="4"/>
  <c r="AI84" i="4"/>
  <c r="AH84" i="4"/>
  <c r="AG84" i="4"/>
  <c r="AE84" i="4"/>
  <c r="AD84" i="4"/>
  <c r="AC84" i="4"/>
  <c r="AB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D83" i="4"/>
  <c r="BC83" i="4"/>
  <c r="BB83" i="4"/>
  <c r="BA83" i="4"/>
  <c r="AY83" i="4"/>
  <c r="AX83" i="4"/>
  <c r="AW83" i="4"/>
  <c r="AV83" i="4"/>
  <c r="AT83" i="4"/>
  <c r="AS83" i="4"/>
  <c r="AR83" i="4"/>
  <c r="AQ83" i="4"/>
  <c r="AO83" i="4"/>
  <c r="AN83" i="4"/>
  <c r="AM83" i="4"/>
  <c r="AL83" i="4"/>
  <c r="AJ83" i="4"/>
  <c r="AI83" i="4"/>
  <c r="AH83" i="4"/>
  <c r="AG83" i="4"/>
  <c r="AE83" i="4"/>
  <c r="AD83" i="4"/>
  <c r="AC83" i="4"/>
  <c r="AB83" i="4"/>
  <c r="Z83" i="4"/>
  <c r="Y83" i="4"/>
  <c r="X83" i="4"/>
  <c r="W83" i="4"/>
  <c r="S83" i="4"/>
  <c r="R83" i="4"/>
  <c r="P83" i="4"/>
  <c r="O83" i="4"/>
  <c r="N83" i="4"/>
  <c r="M83" i="4"/>
  <c r="K83" i="4"/>
  <c r="J83" i="4"/>
  <c r="I83" i="4"/>
  <c r="H83" i="4"/>
  <c r="BD82" i="4"/>
  <c r="BC82" i="4"/>
  <c r="BB82" i="4"/>
  <c r="BA82" i="4"/>
  <c r="AY82" i="4"/>
  <c r="AX82" i="4"/>
  <c r="AW82" i="4"/>
  <c r="AV82" i="4"/>
  <c r="AT82" i="4"/>
  <c r="AS82" i="4"/>
  <c r="AR82" i="4"/>
  <c r="AQ82" i="4"/>
  <c r="AO82" i="4"/>
  <c r="AN82" i="4"/>
  <c r="AM82" i="4"/>
  <c r="AL82" i="4"/>
  <c r="AJ82" i="4"/>
  <c r="AI82" i="4"/>
  <c r="AH82" i="4"/>
  <c r="AG82" i="4"/>
  <c r="AE82" i="4"/>
  <c r="AD82" i="4"/>
  <c r="AC82" i="4"/>
  <c r="AB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D81" i="4"/>
  <c r="BC81" i="4"/>
  <c r="BB81" i="4"/>
  <c r="BA81" i="4"/>
  <c r="AY81" i="4"/>
  <c r="AX81" i="4"/>
  <c r="AW81" i="4"/>
  <c r="AV81" i="4"/>
  <c r="AT81" i="4"/>
  <c r="AS81" i="4"/>
  <c r="AR81" i="4"/>
  <c r="AQ81" i="4"/>
  <c r="AO81" i="4"/>
  <c r="AN81" i="4"/>
  <c r="AM81" i="4"/>
  <c r="AL81" i="4"/>
  <c r="AJ81" i="4"/>
  <c r="AI81" i="4"/>
  <c r="AH81" i="4"/>
  <c r="AG81" i="4"/>
  <c r="AE81" i="4"/>
  <c r="AD81" i="4"/>
  <c r="AC81" i="4"/>
  <c r="AB81" i="4"/>
  <c r="Z81" i="4"/>
  <c r="Y81" i="4"/>
  <c r="X81" i="4"/>
  <c r="W81" i="4"/>
  <c r="U81" i="4"/>
  <c r="T81" i="4"/>
  <c r="R81" i="4"/>
  <c r="P81" i="4"/>
  <c r="O81" i="4"/>
  <c r="N81" i="4"/>
  <c r="M81" i="4"/>
  <c r="K81" i="4"/>
  <c r="J81" i="4"/>
  <c r="I81" i="4"/>
  <c r="H81" i="4"/>
  <c r="BD77" i="4"/>
  <c r="BC77" i="4"/>
  <c r="BB77" i="4"/>
  <c r="BA77" i="4"/>
  <c r="AY77" i="4"/>
  <c r="AX77" i="4"/>
  <c r="AW77" i="4"/>
  <c r="AV77" i="4"/>
  <c r="AT77" i="4"/>
  <c r="AS77" i="4"/>
  <c r="AR77" i="4"/>
  <c r="AQ77" i="4"/>
  <c r="AO77" i="4"/>
  <c r="AN77" i="4"/>
  <c r="AM77" i="4"/>
  <c r="AL77" i="4"/>
  <c r="AJ77" i="4"/>
  <c r="AI77" i="4"/>
  <c r="AH77" i="4"/>
  <c r="AG77" i="4"/>
  <c r="AE77" i="4"/>
  <c r="AD77" i="4"/>
  <c r="AC77" i="4"/>
  <c r="AB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D76" i="4"/>
  <c r="BC76" i="4"/>
  <c r="BB76" i="4"/>
  <c r="BA76" i="4"/>
  <c r="AY76" i="4"/>
  <c r="AX76" i="4"/>
  <c r="AW76" i="4"/>
  <c r="AV76" i="4"/>
  <c r="AT76" i="4"/>
  <c r="AS76" i="4"/>
  <c r="AR76" i="4"/>
  <c r="AQ76" i="4"/>
  <c r="AO76" i="4"/>
  <c r="AN76" i="4"/>
  <c r="AM76" i="4"/>
  <c r="AL76" i="4"/>
  <c r="AJ76" i="4"/>
  <c r="AI76" i="4"/>
  <c r="AH76" i="4"/>
  <c r="AG76" i="4"/>
  <c r="AE76" i="4"/>
  <c r="AD76" i="4"/>
  <c r="AC76" i="4"/>
  <c r="AB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D75" i="4"/>
  <c r="BC75" i="4"/>
  <c r="BB75" i="4"/>
  <c r="BA75" i="4"/>
  <c r="AY75" i="4"/>
  <c r="AX75" i="4"/>
  <c r="AW75" i="4"/>
  <c r="AV75" i="4"/>
  <c r="AT75" i="4"/>
  <c r="AS75" i="4"/>
  <c r="AR75" i="4"/>
  <c r="AQ75" i="4"/>
  <c r="AO75" i="4"/>
  <c r="AN75" i="4"/>
  <c r="AM75" i="4"/>
  <c r="AL75" i="4"/>
  <c r="AJ75" i="4"/>
  <c r="AI75" i="4"/>
  <c r="AH75" i="4"/>
  <c r="AG75" i="4"/>
  <c r="AE75" i="4"/>
  <c r="AD75" i="4"/>
  <c r="AC75" i="4"/>
  <c r="AB75" i="4"/>
  <c r="Z75" i="4"/>
  <c r="Y75" i="4"/>
  <c r="X75" i="4"/>
  <c r="W75" i="4"/>
  <c r="S75" i="4"/>
  <c r="R75" i="4"/>
  <c r="P75" i="4"/>
  <c r="O75" i="4"/>
  <c r="N75" i="4"/>
  <c r="M75" i="4"/>
  <c r="K75" i="4"/>
  <c r="J75" i="4"/>
  <c r="I75" i="4"/>
  <c r="H75" i="4"/>
  <c r="BD74" i="4"/>
  <c r="BC74" i="4"/>
  <c r="BB74" i="4"/>
  <c r="BA74" i="4"/>
  <c r="AY74" i="4"/>
  <c r="AX74" i="4"/>
  <c r="AW74" i="4"/>
  <c r="AV74" i="4"/>
  <c r="AT74" i="4"/>
  <c r="AS74" i="4"/>
  <c r="AR74" i="4"/>
  <c r="AQ74" i="4"/>
  <c r="AO74" i="4"/>
  <c r="AN74" i="4"/>
  <c r="AM74" i="4"/>
  <c r="AL74" i="4"/>
  <c r="AJ74" i="4"/>
  <c r="AI74" i="4"/>
  <c r="AH74" i="4"/>
  <c r="AG74" i="4"/>
  <c r="AE74" i="4"/>
  <c r="AD74" i="4"/>
  <c r="AC74" i="4"/>
  <c r="AB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D73" i="4"/>
  <c r="BC73" i="4"/>
  <c r="BB73" i="4"/>
  <c r="BA73" i="4"/>
  <c r="AY73" i="4"/>
  <c r="AX73" i="4"/>
  <c r="AW73" i="4"/>
  <c r="AV73" i="4"/>
  <c r="AT73" i="4"/>
  <c r="AS73" i="4"/>
  <c r="AR73" i="4"/>
  <c r="AQ73" i="4"/>
  <c r="AO73" i="4"/>
  <c r="AN73" i="4"/>
  <c r="AM73" i="4"/>
  <c r="AL73" i="4"/>
  <c r="AJ73" i="4"/>
  <c r="AI73" i="4"/>
  <c r="AH73" i="4"/>
  <c r="AG73" i="4"/>
  <c r="AE73" i="4"/>
  <c r="AD73" i="4"/>
  <c r="AC73" i="4"/>
  <c r="AB73" i="4"/>
  <c r="Z73" i="4"/>
  <c r="Y73" i="4"/>
  <c r="X73" i="4"/>
  <c r="W73" i="4"/>
  <c r="U73" i="4"/>
  <c r="T73" i="4"/>
  <c r="R73" i="4"/>
  <c r="P73" i="4"/>
  <c r="O73" i="4"/>
  <c r="N73" i="4"/>
  <c r="M73" i="4"/>
  <c r="K73" i="4"/>
  <c r="J73" i="4"/>
  <c r="I73" i="4"/>
  <c r="H73" i="4"/>
  <c r="BD72" i="4"/>
  <c r="BC72" i="4"/>
  <c r="BB72" i="4"/>
  <c r="BA72" i="4"/>
  <c r="AY72" i="4"/>
  <c r="AX72" i="4"/>
  <c r="AW72" i="4"/>
  <c r="AV72" i="4"/>
  <c r="AT72" i="4"/>
  <c r="AS72" i="4"/>
  <c r="AR72" i="4"/>
  <c r="AQ72" i="4"/>
  <c r="AO72" i="4"/>
  <c r="AN72" i="4"/>
  <c r="AM72" i="4"/>
  <c r="AL72" i="4"/>
  <c r="AJ72" i="4"/>
  <c r="AI72" i="4"/>
  <c r="AH72" i="4"/>
  <c r="AG72" i="4"/>
  <c r="AE72" i="4"/>
  <c r="AD72" i="4"/>
  <c r="AC72" i="4"/>
  <c r="AB72" i="4"/>
  <c r="Z72" i="4"/>
  <c r="Y72" i="4"/>
  <c r="X72" i="4"/>
  <c r="W72" i="4"/>
  <c r="T72" i="4"/>
  <c r="S72" i="4"/>
  <c r="R72" i="4"/>
  <c r="P72" i="4"/>
  <c r="O72" i="4"/>
  <c r="N72" i="4"/>
  <c r="M72" i="4"/>
  <c r="K72" i="4"/>
  <c r="J72" i="4"/>
  <c r="I72" i="4"/>
  <c r="H72" i="4"/>
  <c r="BD71" i="4"/>
  <c r="BC71" i="4"/>
  <c r="BB71" i="4"/>
  <c r="BA71" i="4"/>
  <c r="AY71" i="4"/>
  <c r="AX71" i="4"/>
  <c r="AW71" i="4"/>
  <c r="AV71" i="4"/>
  <c r="AT71" i="4"/>
  <c r="AS71" i="4"/>
  <c r="AR71" i="4"/>
  <c r="AQ71" i="4"/>
  <c r="AO71" i="4"/>
  <c r="AN71" i="4"/>
  <c r="AM71" i="4"/>
  <c r="AL71" i="4"/>
  <c r="AJ71" i="4"/>
  <c r="AI71" i="4"/>
  <c r="AH71" i="4"/>
  <c r="AG71" i="4"/>
  <c r="AE71" i="4"/>
  <c r="AD71" i="4"/>
  <c r="AC71" i="4"/>
  <c r="AB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D70" i="4"/>
  <c r="BC70" i="4"/>
  <c r="BB70" i="4"/>
  <c r="BA70" i="4"/>
  <c r="AY70" i="4"/>
  <c r="AX70" i="4"/>
  <c r="AW70" i="4"/>
  <c r="AV70" i="4"/>
  <c r="AT70" i="4"/>
  <c r="AS70" i="4"/>
  <c r="AR70" i="4"/>
  <c r="AQ70" i="4"/>
  <c r="AO70" i="4"/>
  <c r="AN70" i="4"/>
  <c r="AM70" i="4"/>
  <c r="AL70" i="4"/>
  <c r="AJ70" i="4"/>
  <c r="AI70" i="4"/>
  <c r="AH70" i="4"/>
  <c r="AG70" i="4"/>
  <c r="AE70" i="4"/>
  <c r="AD70" i="4"/>
  <c r="AC70" i="4"/>
  <c r="AB70" i="4"/>
  <c r="Z70" i="4"/>
  <c r="Y70" i="4"/>
  <c r="X70" i="4"/>
  <c r="W70" i="4"/>
  <c r="U70" i="4"/>
  <c r="R70" i="4"/>
  <c r="P70" i="4"/>
  <c r="O70" i="4"/>
  <c r="N70" i="4"/>
  <c r="M70" i="4"/>
  <c r="K70" i="4"/>
  <c r="J70" i="4"/>
  <c r="I70" i="4"/>
  <c r="H70" i="4"/>
  <c r="BD69" i="4"/>
  <c r="BC69" i="4"/>
  <c r="BB69" i="4"/>
  <c r="BA69" i="4"/>
  <c r="AY69" i="4"/>
  <c r="AX69" i="4"/>
  <c r="AW69" i="4"/>
  <c r="AV69" i="4"/>
  <c r="AT69" i="4"/>
  <c r="AS69" i="4"/>
  <c r="AR69" i="4"/>
  <c r="AQ69" i="4"/>
  <c r="AO69" i="4"/>
  <c r="AN69" i="4"/>
  <c r="AM69" i="4"/>
  <c r="AL69" i="4"/>
  <c r="AJ69" i="4"/>
  <c r="AI69" i="4"/>
  <c r="AH69" i="4"/>
  <c r="AG69" i="4"/>
  <c r="AE69" i="4"/>
  <c r="AD69" i="4"/>
  <c r="AC69" i="4"/>
  <c r="AB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D68" i="4"/>
  <c r="BC68" i="4"/>
  <c r="BB68" i="4"/>
  <c r="BA68" i="4"/>
  <c r="AY68" i="4"/>
  <c r="AX68" i="4"/>
  <c r="AW68" i="4"/>
  <c r="AV68" i="4"/>
  <c r="AT68" i="4"/>
  <c r="AS68" i="4"/>
  <c r="AR68" i="4"/>
  <c r="AQ68" i="4"/>
  <c r="AO68" i="4"/>
  <c r="AN68" i="4"/>
  <c r="AM68" i="4"/>
  <c r="AL68" i="4"/>
  <c r="AJ68" i="4"/>
  <c r="AI68" i="4"/>
  <c r="AH68" i="4"/>
  <c r="AG68" i="4"/>
  <c r="AE68" i="4"/>
  <c r="AD68" i="4"/>
  <c r="AC68" i="4"/>
  <c r="AB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D51" i="4"/>
  <c r="BC51" i="4"/>
  <c r="BB51" i="4"/>
  <c r="BA51" i="4"/>
  <c r="AY51" i="4"/>
  <c r="AX51" i="4"/>
  <c r="AW51" i="4"/>
  <c r="AV51" i="4"/>
  <c r="AT51" i="4"/>
  <c r="AS51" i="4"/>
  <c r="AR51" i="4"/>
  <c r="AQ51" i="4"/>
  <c r="AO51" i="4"/>
  <c r="AN51" i="4"/>
  <c r="AM51" i="4"/>
  <c r="AL51" i="4"/>
  <c r="AJ51" i="4"/>
  <c r="AI51" i="4"/>
  <c r="AH51" i="4"/>
  <c r="AG51" i="4"/>
  <c r="AE51" i="4"/>
  <c r="AD51" i="4"/>
  <c r="AC51" i="4"/>
  <c r="AB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D50" i="4"/>
  <c r="BC50" i="4"/>
  <c r="BB50" i="4"/>
  <c r="BA50" i="4"/>
  <c r="AY50" i="4"/>
  <c r="AX50" i="4"/>
  <c r="AW50" i="4"/>
  <c r="AV50" i="4"/>
  <c r="AT50" i="4"/>
  <c r="AS50" i="4"/>
  <c r="AR50" i="4"/>
  <c r="AQ50" i="4"/>
  <c r="AO50" i="4"/>
  <c r="AN50" i="4"/>
  <c r="AM50" i="4"/>
  <c r="AL50" i="4"/>
  <c r="AJ50" i="4"/>
  <c r="AI50" i="4"/>
  <c r="AH50" i="4"/>
  <c r="AG50" i="4"/>
  <c r="AE50" i="4"/>
  <c r="AD50" i="4"/>
  <c r="AC50" i="4"/>
  <c r="AB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D49" i="4"/>
  <c r="BC49" i="4"/>
  <c r="BB49" i="4"/>
  <c r="BA49" i="4"/>
  <c r="AY49" i="4"/>
  <c r="AX49" i="4"/>
  <c r="AW49" i="4"/>
  <c r="AV49" i="4"/>
  <c r="AT49" i="4"/>
  <c r="AS49" i="4"/>
  <c r="AR49" i="4"/>
  <c r="AQ49" i="4"/>
  <c r="AO49" i="4"/>
  <c r="AN49" i="4"/>
  <c r="AM49" i="4"/>
  <c r="AL49" i="4"/>
  <c r="AJ49" i="4"/>
  <c r="AI49" i="4"/>
  <c r="AH49" i="4"/>
  <c r="AG49" i="4"/>
  <c r="AE49" i="4"/>
  <c r="AD49" i="4"/>
  <c r="AC49" i="4"/>
  <c r="AB49" i="4"/>
  <c r="Z49" i="4"/>
  <c r="Y49" i="4"/>
  <c r="X49" i="4"/>
  <c r="W49" i="4"/>
  <c r="S49" i="4"/>
  <c r="R49" i="4"/>
  <c r="P49" i="4"/>
  <c r="O49" i="4"/>
  <c r="N49" i="4"/>
  <c r="M49" i="4"/>
  <c r="K49" i="4"/>
  <c r="J49" i="4"/>
  <c r="I49" i="4"/>
  <c r="H49" i="4"/>
  <c r="BD48" i="4"/>
  <c r="BC48" i="4"/>
  <c r="BB48" i="4"/>
  <c r="BA48" i="4"/>
  <c r="AY48" i="4"/>
  <c r="AX48" i="4"/>
  <c r="AW48" i="4"/>
  <c r="AV48" i="4"/>
  <c r="AT48" i="4"/>
  <c r="AS48" i="4"/>
  <c r="AR48" i="4"/>
  <c r="AQ48" i="4"/>
  <c r="AO48" i="4"/>
  <c r="AN48" i="4"/>
  <c r="AM48" i="4"/>
  <c r="AL48" i="4"/>
  <c r="AJ48" i="4"/>
  <c r="AI48" i="4"/>
  <c r="AH48" i="4"/>
  <c r="AG48" i="4"/>
  <c r="AE48" i="4"/>
  <c r="AD48" i="4"/>
  <c r="AC48" i="4"/>
  <c r="AB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D47" i="4"/>
  <c r="BC47" i="4"/>
  <c r="BB47" i="4"/>
  <c r="BA47" i="4"/>
  <c r="AY47" i="4"/>
  <c r="AX47" i="4"/>
  <c r="AW47" i="4"/>
  <c r="AV47" i="4"/>
  <c r="AT47" i="4"/>
  <c r="AS47" i="4"/>
  <c r="AR47" i="4"/>
  <c r="AQ47" i="4"/>
  <c r="AO47" i="4"/>
  <c r="AN47" i="4"/>
  <c r="AM47" i="4"/>
  <c r="AL47" i="4"/>
  <c r="AJ47" i="4"/>
  <c r="AI47" i="4"/>
  <c r="AH47" i="4"/>
  <c r="AG47" i="4"/>
  <c r="AE47" i="4"/>
  <c r="AD47" i="4"/>
  <c r="AC47" i="4"/>
  <c r="AB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D46" i="4"/>
  <c r="BC46" i="4"/>
  <c r="BB46" i="4"/>
  <c r="BA46" i="4"/>
  <c r="AY46" i="4"/>
  <c r="AX46" i="4"/>
  <c r="AW46" i="4"/>
  <c r="AV46" i="4"/>
  <c r="AT46" i="4"/>
  <c r="AS46" i="4"/>
  <c r="AR46" i="4"/>
  <c r="AQ46" i="4"/>
  <c r="AO46" i="4"/>
  <c r="AN46" i="4"/>
  <c r="AM46" i="4"/>
  <c r="AL46" i="4"/>
  <c r="AJ46" i="4"/>
  <c r="AI46" i="4"/>
  <c r="AH46" i="4"/>
  <c r="AG46" i="4"/>
  <c r="AE46" i="4"/>
  <c r="AD46" i="4"/>
  <c r="AC46" i="4"/>
  <c r="AB46" i="4"/>
  <c r="Z46" i="4"/>
  <c r="Y46" i="4"/>
  <c r="X46" i="4"/>
  <c r="W46" i="4"/>
  <c r="T46" i="4"/>
  <c r="S46" i="4"/>
  <c r="R46" i="4"/>
  <c r="P46" i="4"/>
  <c r="O46" i="4"/>
  <c r="N46" i="4"/>
  <c r="M46" i="4"/>
  <c r="K46" i="4"/>
  <c r="J46" i="4"/>
  <c r="I46" i="4"/>
  <c r="H46" i="4"/>
  <c r="BD45" i="4"/>
  <c r="BC45" i="4"/>
  <c r="BB45" i="4"/>
  <c r="BA45" i="4"/>
  <c r="AY45" i="4"/>
  <c r="AX45" i="4"/>
  <c r="AW45" i="4"/>
  <c r="AV45" i="4"/>
  <c r="AT45" i="4"/>
  <c r="AS45" i="4"/>
  <c r="AR45" i="4"/>
  <c r="AQ45" i="4"/>
  <c r="AO45" i="4"/>
  <c r="AN45" i="4"/>
  <c r="AM45" i="4"/>
  <c r="AL45" i="4"/>
  <c r="AJ45" i="4"/>
  <c r="AI45" i="4"/>
  <c r="AH45" i="4"/>
  <c r="AG45" i="4"/>
  <c r="AE45" i="4"/>
  <c r="AD45" i="4"/>
  <c r="AC45" i="4"/>
  <c r="AB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D44" i="4"/>
  <c r="BC44" i="4"/>
  <c r="BB44" i="4"/>
  <c r="BA44" i="4"/>
  <c r="AY44" i="4"/>
  <c r="AX44" i="4"/>
  <c r="AW44" i="4"/>
  <c r="AV44" i="4"/>
  <c r="AT44" i="4"/>
  <c r="AS44" i="4"/>
  <c r="AR44" i="4"/>
  <c r="AQ44" i="4"/>
  <c r="AO44" i="4"/>
  <c r="AN44" i="4"/>
  <c r="AM44" i="4"/>
  <c r="AL44" i="4"/>
  <c r="AJ44" i="4"/>
  <c r="AI44" i="4"/>
  <c r="AH44" i="4"/>
  <c r="AG44" i="4"/>
  <c r="AE44" i="4"/>
  <c r="AD44" i="4"/>
  <c r="AC44" i="4"/>
  <c r="AB44" i="4"/>
  <c r="Z44" i="4"/>
  <c r="Y44" i="4"/>
  <c r="X44" i="4"/>
  <c r="W44" i="4"/>
  <c r="U44" i="4"/>
  <c r="R44" i="4"/>
  <c r="P44" i="4"/>
  <c r="O44" i="4"/>
  <c r="N44" i="4"/>
  <c r="M44" i="4"/>
  <c r="K44" i="4"/>
  <c r="J44" i="4"/>
  <c r="I44" i="4"/>
  <c r="H44" i="4"/>
  <c r="BD43" i="4"/>
  <c r="BC43" i="4"/>
  <c r="BB43" i="4"/>
  <c r="BA43" i="4"/>
  <c r="AY43" i="4"/>
  <c r="AX43" i="4"/>
  <c r="AW43" i="4"/>
  <c r="AV43" i="4"/>
  <c r="AT43" i="4"/>
  <c r="AS43" i="4"/>
  <c r="AR43" i="4"/>
  <c r="AQ43" i="4"/>
  <c r="AO43" i="4"/>
  <c r="AN43" i="4"/>
  <c r="AM43" i="4"/>
  <c r="AL43" i="4"/>
  <c r="AJ43" i="4"/>
  <c r="AI43" i="4"/>
  <c r="AH43" i="4"/>
  <c r="AG43" i="4"/>
  <c r="AE43" i="4"/>
  <c r="AD43" i="4"/>
  <c r="AC43" i="4"/>
  <c r="AB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D42" i="4"/>
  <c r="BC42" i="4"/>
  <c r="BB42" i="4"/>
  <c r="BA42" i="4"/>
  <c r="AY42" i="4"/>
  <c r="AX42" i="4"/>
  <c r="AW42" i="4"/>
  <c r="AV42" i="4"/>
  <c r="AT42" i="4"/>
  <c r="AS42" i="4"/>
  <c r="AR42" i="4"/>
  <c r="AQ42" i="4"/>
  <c r="AO42" i="4"/>
  <c r="AN42" i="4"/>
  <c r="AM42" i="4"/>
  <c r="AL42" i="4"/>
  <c r="AJ42" i="4"/>
  <c r="AI42" i="4"/>
  <c r="AH42" i="4"/>
  <c r="AG42" i="4"/>
  <c r="AE42" i="4"/>
  <c r="AD42" i="4"/>
  <c r="AC42" i="4"/>
  <c r="AB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D25" i="4"/>
  <c r="BC25" i="4"/>
  <c r="BB25" i="4"/>
  <c r="BA25" i="4"/>
  <c r="AY25" i="4"/>
  <c r="AX25" i="4"/>
  <c r="AW25" i="4"/>
  <c r="AV25" i="4"/>
  <c r="AT25" i="4"/>
  <c r="AS25" i="4"/>
  <c r="AR25" i="4"/>
  <c r="AQ25" i="4"/>
  <c r="AO25" i="4"/>
  <c r="AN25" i="4"/>
  <c r="AM25" i="4"/>
  <c r="AL25" i="4"/>
  <c r="AJ25" i="4"/>
  <c r="AI25" i="4"/>
  <c r="AH25" i="4"/>
  <c r="AG25" i="4"/>
  <c r="AE25" i="4"/>
  <c r="AD25" i="4"/>
  <c r="AC25" i="4"/>
  <c r="AB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D24" i="4"/>
  <c r="BC24" i="4"/>
  <c r="BB24" i="4"/>
  <c r="BA24" i="4"/>
  <c r="AY24" i="4"/>
  <c r="AX24" i="4"/>
  <c r="AW24" i="4"/>
  <c r="AV24" i="4"/>
  <c r="AT24" i="4"/>
  <c r="AS24" i="4"/>
  <c r="AR24" i="4"/>
  <c r="AQ24" i="4"/>
  <c r="AO24" i="4"/>
  <c r="AN24" i="4"/>
  <c r="AM24" i="4"/>
  <c r="AL24" i="4"/>
  <c r="AJ24" i="4"/>
  <c r="AI24" i="4"/>
  <c r="AH24" i="4"/>
  <c r="AG24" i="4"/>
  <c r="AE24" i="4"/>
  <c r="AD24" i="4"/>
  <c r="AC24" i="4"/>
  <c r="AB24" i="4"/>
  <c r="Z24" i="4"/>
  <c r="Y24" i="4"/>
  <c r="X24" i="4"/>
  <c r="W24" i="4"/>
  <c r="S24" i="4"/>
  <c r="R24" i="4"/>
  <c r="P24" i="4"/>
  <c r="O24" i="4"/>
  <c r="N24" i="4"/>
  <c r="M24" i="4"/>
  <c r="K24" i="4"/>
  <c r="J24" i="4"/>
  <c r="I24" i="4"/>
  <c r="H24" i="4"/>
  <c r="BD23" i="4"/>
  <c r="BC23" i="4"/>
  <c r="BB23" i="4"/>
  <c r="BA23" i="4"/>
  <c r="AY23" i="4"/>
  <c r="AX23" i="4"/>
  <c r="AW23" i="4"/>
  <c r="AV23" i="4"/>
  <c r="AT23" i="4"/>
  <c r="AS23" i="4"/>
  <c r="AR23" i="4"/>
  <c r="AQ23" i="4"/>
  <c r="AO23" i="4"/>
  <c r="AN23" i="4"/>
  <c r="AM23" i="4"/>
  <c r="AL23" i="4"/>
  <c r="AJ23" i="4"/>
  <c r="AI23" i="4"/>
  <c r="AH23" i="4"/>
  <c r="AG23" i="4"/>
  <c r="AE23" i="4"/>
  <c r="AD23" i="4"/>
  <c r="AC23" i="4"/>
  <c r="AB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D22" i="4"/>
  <c r="BC22" i="4"/>
  <c r="BB22" i="4"/>
  <c r="BA22" i="4"/>
  <c r="AY22" i="4"/>
  <c r="AX22" i="4"/>
  <c r="AW22" i="4"/>
  <c r="AV22" i="4"/>
  <c r="AT22" i="4"/>
  <c r="AS22" i="4"/>
  <c r="AR22" i="4"/>
  <c r="AQ22" i="4"/>
  <c r="AO22" i="4"/>
  <c r="AN22" i="4"/>
  <c r="AM22" i="4"/>
  <c r="AL22" i="4"/>
  <c r="AJ22" i="4"/>
  <c r="AI22" i="4"/>
  <c r="AH22" i="4"/>
  <c r="AG22" i="4"/>
  <c r="AE22" i="4"/>
  <c r="AD22" i="4"/>
  <c r="AC22" i="4"/>
  <c r="AB22" i="4"/>
  <c r="Z22" i="4"/>
  <c r="Y22" i="4"/>
  <c r="X22" i="4"/>
  <c r="W22" i="4"/>
  <c r="U22" i="4"/>
  <c r="T22" i="4"/>
  <c r="R22" i="4"/>
  <c r="P22" i="4"/>
  <c r="O22" i="4"/>
  <c r="N22" i="4"/>
  <c r="M22" i="4"/>
  <c r="K22" i="4"/>
  <c r="J22" i="4"/>
  <c r="I22" i="4"/>
  <c r="H22" i="4"/>
  <c r="BD21" i="4"/>
  <c r="BC21" i="4"/>
  <c r="BB21" i="4"/>
  <c r="BA21" i="4"/>
  <c r="AY21" i="4"/>
  <c r="AX21" i="4"/>
  <c r="AW21" i="4"/>
  <c r="AV21" i="4"/>
  <c r="AT21" i="4"/>
  <c r="AS21" i="4"/>
  <c r="AR21" i="4"/>
  <c r="AQ21" i="4"/>
  <c r="AO21" i="4"/>
  <c r="AN21" i="4"/>
  <c r="AM21" i="4"/>
  <c r="AL21" i="4"/>
  <c r="AJ21" i="4"/>
  <c r="AI21" i="4"/>
  <c r="AH21" i="4"/>
  <c r="AG21" i="4"/>
  <c r="AE21" i="4"/>
  <c r="AD21" i="4"/>
  <c r="AC21" i="4"/>
  <c r="AB21" i="4"/>
  <c r="Z21" i="4"/>
  <c r="Y21" i="4"/>
  <c r="X21" i="4"/>
  <c r="W21" i="4"/>
  <c r="T21" i="4"/>
  <c r="S21" i="4"/>
  <c r="R21" i="4"/>
  <c r="P21" i="4"/>
  <c r="O21" i="4"/>
  <c r="N21" i="4"/>
  <c r="M21" i="4"/>
  <c r="K21" i="4"/>
  <c r="J21" i="4"/>
  <c r="I21" i="4"/>
  <c r="H21" i="4"/>
  <c r="BD20" i="4"/>
  <c r="BC20" i="4"/>
  <c r="BB20" i="4"/>
  <c r="BA20" i="4"/>
  <c r="AY20" i="4"/>
  <c r="AX20" i="4"/>
  <c r="AW20" i="4"/>
  <c r="AV20" i="4"/>
  <c r="AT20" i="4"/>
  <c r="AS20" i="4"/>
  <c r="AR20" i="4"/>
  <c r="AQ20" i="4"/>
  <c r="AO20" i="4"/>
  <c r="AN20" i="4"/>
  <c r="AM20" i="4"/>
  <c r="AL20" i="4"/>
  <c r="AJ20" i="4"/>
  <c r="AI20" i="4"/>
  <c r="AH20" i="4"/>
  <c r="AG20" i="4"/>
  <c r="AE20" i="4"/>
  <c r="AD20" i="4"/>
  <c r="AC20" i="4"/>
  <c r="AB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D19" i="4"/>
  <c r="BC19" i="4"/>
  <c r="BB19" i="4"/>
  <c r="BA19" i="4"/>
  <c r="AY19" i="4"/>
  <c r="AX19" i="4"/>
  <c r="AW19" i="4"/>
  <c r="AV19" i="4"/>
  <c r="AT19" i="4"/>
  <c r="AS19" i="4"/>
  <c r="AR19" i="4"/>
  <c r="AQ19" i="4"/>
  <c r="AO19" i="4"/>
  <c r="AN19" i="4"/>
  <c r="AM19" i="4"/>
  <c r="AL19" i="4"/>
  <c r="AJ19" i="4"/>
  <c r="AI19" i="4"/>
  <c r="AH19" i="4"/>
  <c r="AG19" i="4"/>
  <c r="AE19" i="4"/>
  <c r="AD19" i="4"/>
  <c r="AC19" i="4"/>
  <c r="AB19" i="4"/>
  <c r="Z19" i="4"/>
  <c r="Y19" i="4"/>
  <c r="X19" i="4"/>
  <c r="W19" i="4"/>
  <c r="U19" i="4"/>
  <c r="S19" i="4"/>
  <c r="R19" i="4"/>
  <c r="P19" i="4"/>
  <c r="O19" i="4"/>
  <c r="N19" i="4"/>
  <c r="M19" i="4"/>
  <c r="K19" i="4"/>
  <c r="J19" i="4"/>
  <c r="I19" i="4"/>
  <c r="H19" i="4"/>
  <c r="BD18" i="4"/>
  <c r="BC18" i="4"/>
  <c r="BB18" i="4"/>
  <c r="BA18" i="4"/>
  <c r="AY18" i="4"/>
  <c r="AX18" i="4"/>
  <c r="AW18" i="4"/>
  <c r="AV18" i="4"/>
  <c r="AT18" i="4"/>
  <c r="AS18" i="4"/>
  <c r="AR18" i="4"/>
  <c r="AQ18" i="4"/>
  <c r="AO18" i="4"/>
  <c r="AN18" i="4"/>
  <c r="AM18" i="4"/>
  <c r="AL18" i="4"/>
  <c r="AJ18" i="4"/>
  <c r="AI18" i="4"/>
  <c r="AH18" i="4"/>
  <c r="AG18" i="4"/>
  <c r="AE18" i="4"/>
  <c r="AD18" i="4"/>
  <c r="AC18" i="4"/>
  <c r="AB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D17" i="4"/>
  <c r="BC17" i="4"/>
  <c r="BB17" i="4"/>
  <c r="BA17" i="4"/>
  <c r="AY17" i="4"/>
  <c r="AX17" i="4"/>
  <c r="AW17" i="4"/>
  <c r="AV17" i="4"/>
  <c r="AT17" i="4"/>
  <c r="AS17" i="4"/>
  <c r="AR17" i="4"/>
  <c r="AQ17" i="4"/>
  <c r="AO17" i="4"/>
  <c r="AN17" i="4"/>
  <c r="AM17" i="4"/>
  <c r="AL17" i="4"/>
  <c r="AJ17" i="4"/>
  <c r="AI17" i="4"/>
  <c r="AH17" i="4"/>
  <c r="AG17" i="4"/>
  <c r="AE17" i="4"/>
  <c r="AD17" i="4"/>
  <c r="AC17" i="4"/>
  <c r="AB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D16" i="4"/>
  <c r="BC16" i="4"/>
  <c r="BB16" i="4"/>
  <c r="BA16" i="4"/>
  <c r="AY16" i="4"/>
  <c r="AX16" i="4"/>
  <c r="AW16" i="4"/>
  <c r="AV16" i="4"/>
  <c r="AT16" i="4"/>
  <c r="AS16" i="4"/>
  <c r="AR16" i="4"/>
  <c r="AQ16" i="4"/>
  <c r="AO16" i="4"/>
  <c r="AN16" i="4"/>
  <c r="AM16" i="4"/>
  <c r="AL16" i="4"/>
  <c r="AJ16" i="4"/>
  <c r="AI16" i="4"/>
  <c r="AH16" i="4"/>
  <c r="AG16" i="4"/>
  <c r="AE16" i="4"/>
  <c r="AD16" i="4"/>
  <c r="AC16" i="4"/>
  <c r="AB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D12" i="4"/>
  <c r="BC12" i="4"/>
  <c r="BB12" i="4"/>
  <c r="BA12" i="4"/>
  <c r="BD11" i="4"/>
  <c r="BC11" i="4"/>
  <c r="BB11" i="4"/>
  <c r="BA11" i="4"/>
  <c r="BD10" i="4"/>
  <c r="BC10" i="4"/>
  <c r="BB10" i="4"/>
  <c r="BA10" i="4"/>
  <c r="BD9" i="4"/>
  <c r="BC9" i="4"/>
  <c r="BB9" i="4"/>
  <c r="BA9" i="4"/>
  <c r="BD8" i="4"/>
  <c r="BC8" i="4"/>
  <c r="BB8" i="4"/>
  <c r="BA8" i="4"/>
  <c r="BD7" i="4"/>
  <c r="BC7" i="4"/>
  <c r="BB7" i="4"/>
  <c r="BA7" i="4"/>
  <c r="BD6" i="4"/>
  <c r="BC6" i="4"/>
  <c r="BB6" i="4"/>
  <c r="BA6" i="4"/>
  <c r="BD5" i="4"/>
  <c r="BC5" i="4"/>
  <c r="BB5" i="4"/>
  <c r="BA5" i="4"/>
  <c r="BD4" i="4"/>
  <c r="BC4" i="4"/>
  <c r="BB4" i="4"/>
  <c r="BA4" i="4"/>
  <c r="BD3" i="4"/>
  <c r="BC3" i="4"/>
  <c r="BB3" i="4"/>
  <c r="BA3" i="4"/>
  <c r="AY12" i="4"/>
  <c r="AX12" i="4"/>
  <c r="AW12" i="4"/>
  <c r="AV12" i="4"/>
  <c r="AY11" i="4"/>
  <c r="AX11" i="4"/>
  <c r="AW11" i="4"/>
  <c r="AV11" i="4"/>
  <c r="AY10" i="4"/>
  <c r="AX10" i="4"/>
  <c r="AW10" i="4"/>
  <c r="AV10" i="4"/>
  <c r="AY9" i="4"/>
  <c r="AX9" i="4"/>
  <c r="AW9" i="4"/>
  <c r="AV9" i="4"/>
  <c r="AY8" i="4"/>
  <c r="AX8" i="4"/>
  <c r="AW8" i="4"/>
  <c r="AV8" i="4"/>
  <c r="AY7" i="4"/>
  <c r="AX7" i="4"/>
  <c r="AW7" i="4"/>
  <c r="AV7" i="4"/>
  <c r="AY6" i="4"/>
  <c r="AX6" i="4"/>
  <c r="AW6" i="4"/>
  <c r="AV6" i="4"/>
  <c r="AY5" i="4"/>
  <c r="AX5" i="4"/>
  <c r="AW5" i="4"/>
  <c r="AV5" i="4"/>
  <c r="AY4" i="4"/>
  <c r="AX4" i="4"/>
  <c r="AW4" i="4"/>
  <c r="AV4" i="4"/>
  <c r="AY3" i="4"/>
  <c r="AX3" i="4"/>
  <c r="AW3" i="4"/>
  <c r="AV3" i="4"/>
  <c r="AT12" i="4"/>
  <c r="AS12" i="4"/>
  <c r="AR12" i="4"/>
  <c r="AQ12" i="4"/>
  <c r="AT11" i="4"/>
  <c r="AS11" i="4"/>
  <c r="AR11" i="4"/>
  <c r="AQ11" i="4"/>
  <c r="AT10" i="4"/>
  <c r="AS10" i="4"/>
  <c r="AR10" i="4"/>
  <c r="AQ10" i="4"/>
  <c r="AT9" i="4"/>
  <c r="AS9" i="4"/>
  <c r="AR9" i="4"/>
  <c r="AQ9" i="4"/>
  <c r="AT8" i="4"/>
  <c r="AS8" i="4"/>
  <c r="AR8" i="4"/>
  <c r="AQ8" i="4"/>
  <c r="AT7" i="4"/>
  <c r="AS7" i="4"/>
  <c r="AR7" i="4"/>
  <c r="AQ7" i="4"/>
  <c r="AT6" i="4"/>
  <c r="AS6" i="4"/>
  <c r="AR6" i="4"/>
  <c r="AQ6" i="4"/>
  <c r="AT5" i="4"/>
  <c r="AS5" i="4"/>
  <c r="AR5" i="4"/>
  <c r="AQ5" i="4"/>
  <c r="AT4" i="4"/>
  <c r="AS4" i="4"/>
  <c r="AR4" i="4"/>
  <c r="AQ4" i="4"/>
  <c r="AT3" i="4"/>
  <c r="AS3" i="4"/>
  <c r="AR3" i="4"/>
  <c r="AQ3" i="4"/>
  <c r="AO12" i="4"/>
  <c r="AN12" i="4"/>
  <c r="AM12" i="4"/>
  <c r="AL12" i="4"/>
  <c r="AO11" i="4"/>
  <c r="AN11" i="4"/>
  <c r="AM11" i="4"/>
  <c r="AL11" i="4"/>
  <c r="AO10" i="4"/>
  <c r="AN10" i="4"/>
  <c r="AM10" i="4"/>
  <c r="AL10" i="4"/>
  <c r="AO9" i="4"/>
  <c r="AN9" i="4"/>
  <c r="AM9" i="4"/>
  <c r="AL9" i="4"/>
  <c r="AO8" i="4"/>
  <c r="AN8" i="4"/>
  <c r="AM8" i="4"/>
  <c r="AL8" i="4"/>
  <c r="AO7" i="4"/>
  <c r="AN7" i="4"/>
  <c r="AM7" i="4"/>
  <c r="AL7" i="4"/>
  <c r="AO6" i="4"/>
  <c r="AN6" i="4"/>
  <c r="AM6" i="4"/>
  <c r="AL6" i="4"/>
  <c r="AO5" i="4"/>
  <c r="AN5" i="4"/>
  <c r="AM5" i="4"/>
  <c r="AL5" i="4"/>
  <c r="AO4" i="4"/>
  <c r="AN4" i="4"/>
  <c r="AM4" i="4"/>
  <c r="AL4" i="4"/>
  <c r="AO3" i="4"/>
  <c r="AN3" i="4"/>
  <c r="AM3" i="4"/>
  <c r="AL3" i="4"/>
  <c r="AJ12" i="4"/>
  <c r="AI12" i="4"/>
  <c r="AH12" i="4"/>
  <c r="AG12" i="4"/>
  <c r="AJ11" i="4"/>
  <c r="AI11" i="4"/>
  <c r="AH11" i="4"/>
  <c r="AG11" i="4"/>
  <c r="AJ10" i="4"/>
  <c r="AI10" i="4"/>
  <c r="AH10" i="4"/>
  <c r="AG10" i="4"/>
  <c r="AJ9" i="4"/>
  <c r="AI9" i="4"/>
  <c r="AH9" i="4"/>
  <c r="AG9" i="4"/>
  <c r="AJ8" i="4"/>
  <c r="AI8" i="4"/>
  <c r="AH8" i="4"/>
  <c r="AG8" i="4"/>
  <c r="AJ7" i="4"/>
  <c r="AI7" i="4"/>
  <c r="AH7" i="4"/>
  <c r="AG7" i="4"/>
  <c r="AJ6" i="4"/>
  <c r="AI6" i="4"/>
  <c r="AH6" i="4"/>
  <c r="AG6" i="4"/>
  <c r="AJ5" i="4"/>
  <c r="AI5" i="4"/>
  <c r="AH5" i="4"/>
  <c r="AG5" i="4"/>
  <c r="AJ4" i="4"/>
  <c r="AI4" i="4"/>
  <c r="AH4" i="4"/>
  <c r="AG4" i="4"/>
  <c r="AJ3" i="4"/>
  <c r="AI3" i="4"/>
  <c r="AH3" i="4"/>
  <c r="AG3" i="4"/>
  <c r="AE12" i="4"/>
  <c r="AD12" i="4"/>
  <c r="AC12" i="4"/>
  <c r="AB12" i="4"/>
  <c r="AE11" i="4"/>
  <c r="AD11" i="4"/>
  <c r="AC11" i="4"/>
  <c r="AB11" i="4"/>
  <c r="AE10" i="4"/>
  <c r="AD10" i="4"/>
  <c r="AC10" i="4"/>
  <c r="AB10" i="4"/>
  <c r="AE9" i="4"/>
  <c r="AD9" i="4"/>
  <c r="AC9" i="4"/>
  <c r="AB9" i="4"/>
  <c r="AE8" i="4"/>
  <c r="AD8" i="4"/>
  <c r="AC8" i="4"/>
  <c r="AB8" i="4"/>
  <c r="AE7" i="4"/>
  <c r="AD7" i="4"/>
  <c r="AC7" i="4"/>
  <c r="AB7" i="4"/>
  <c r="AE6" i="4"/>
  <c r="AD6" i="4"/>
  <c r="AC6" i="4"/>
  <c r="AB6" i="4"/>
  <c r="AE5" i="4"/>
  <c r="AD5" i="4"/>
  <c r="AC5" i="4"/>
  <c r="AB5" i="4"/>
  <c r="AE4" i="4"/>
  <c r="AD4" i="4"/>
  <c r="AC4" i="4"/>
  <c r="AB4" i="4"/>
  <c r="AE3" i="4"/>
  <c r="AD3" i="4"/>
  <c r="AC3" i="4"/>
  <c r="AB3" i="4"/>
  <c r="Z12" i="4"/>
  <c r="Y12" i="4"/>
  <c r="X12" i="4"/>
  <c r="W12" i="4"/>
  <c r="Z11" i="4"/>
  <c r="Y11" i="4"/>
  <c r="X11" i="4"/>
  <c r="W11" i="4"/>
  <c r="Z10" i="4"/>
  <c r="Y10" i="4"/>
  <c r="X10" i="4"/>
  <c r="W10" i="4"/>
  <c r="Z9" i="4"/>
  <c r="Y9" i="4"/>
  <c r="X9" i="4"/>
  <c r="W9" i="4"/>
  <c r="Z8" i="4"/>
  <c r="Y8" i="4"/>
  <c r="X8" i="4"/>
  <c r="W8" i="4"/>
  <c r="Z7" i="4"/>
  <c r="Y7" i="4"/>
  <c r="X7" i="4"/>
  <c r="W7" i="4"/>
  <c r="Z6" i="4"/>
  <c r="Y6" i="4"/>
  <c r="X6" i="4"/>
  <c r="W6" i="4"/>
  <c r="Z5" i="4"/>
  <c r="Y5" i="4"/>
  <c r="X5" i="4"/>
  <c r="W5" i="4"/>
  <c r="Z4" i="4"/>
  <c r="Y4" i="4"/>
  <c r="X4" i="4"/>
  <c r="W4" i="4"/>
  <c r="Z3" i="4"/>
  <c r="Y3" i="4"/>
  <c r="X3" i="4"/>
  <c r="W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U3" i="4"/>
  <c r="T3" i="4"/>
  <c r="S3" i="4"/>
  <c r="R3" i="4"/>
  <c r="P12" i="4"/>
  <c r="O12" i="4"/>
  <c r="N12" i="4"/>
  <c r="M12" i="4"/>
  <c r="P11" i="4"/>
  <c r="O11" i="4"/>
  <c r="N11" i="4"/>
  <c r="M11" i="4"/>
  <c r="P10" i="4"/>
  <c r="O10" i="4"/>
  <c r="N10" i="4"/>
  <c r="M10" i="4"/>
  <c r="P9" i="4"/>
  <c r="O9" i="4"/>
  <c r="N9" i="4"/>
  <c r="M9" i="4"/>
  <c r="P8" i="4"/>
  <c r="O8" i="4"/>
  <c r="N8" i="4"/>
  <c r="M8" i="4"/>
  <c r="P7" i="4"/>
  <c r="O7" i="4"/>
  <c r="N7" i="4"/>
  <c r="M7" i="4"/>
  <c r="P6" i="4"/>
  <c r="O6" i="4"/>
  <c r="N6" i="4"/>
  <c r="M6" i="4"/>
  <c r="P5" i="4"/>
  <c r="O5" i="4"/>
  <c r="N5" i="4"/>
  <c r="M5" i="4"/>
  <c r="P4" i="4"/>
  <c r="O4" i="4"/>
  <c r="N4" i="4"/>
  <c r="M4" i="4"/>
  <c r="P3" i="4"/>
  <c r="O3" i="4"/>
  <c r="N3" i="4"/>
  <c r="M3" i="4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K3" i="4"/>
  <c r="J3" i="4"/>
  <c r="I3" i="4"/>
  <c r="H4" i="4"/>
  <c r="H5" i="4"/>
  <c r="H6" i="4"/>
  <c r="H7" i="4"/>
  <c r="H8" i="4"/>
  <c r="H9" i="4"/>
  <c r="H10" i="4"/>
  <c r="H11" i="4"/>
  <c r="H12" i="4"/>
  <c r="H3" i="4"/>
  <c r="A92" i="5"/>
  <c r="A79" i="5"/>
  <c r="A66" i="5"/>
  <c r="A53" i="5"/>
  <c r="A40" i="5"/>
  <c r="A27" i="5"/>
  <c r="A14" i="5"/>
  <c r="A1" i="5"/>
  <c r="A92" i="4"/>
  <c r="A79" i="4"/>
  <c r="A66" i="4"/>
  <c r="A53" i="4"/>
  <c r="A40" i="4"/>
  <c r="A27" i="4"/>
  <c r="A14" i="4"/>
  <c r="A1" i="4"/>
  <c r="BD38" i="3"/>
  <c r="BC38" i="3"/>
  <c r="BB38" i="3"/>
  <c r="BA38" i="3"/>
  <c r="AY38" i="3"/>
  <c r="AX38" i="3"/>
  <c r="AW38" i="3"/>
  <c r="AV38" i="3"/>
  <c r="AT38" i="3"/>
  <c r="AS38" i="3"/>
  <c r="AR38" i="3"/>
  <c r="AQ38" i="3"/>
  <c r="AO38" i="3"/>
  <c r="AN38" i="3"/>
  <c r="AM38" i="3"/>
  <c r="AL38" i="3"/>
  <c r="AJ38" i="3"/>
  <c r="AI38" i="3"/>
  <c r="AH38" i="3"/>
  <c r="AG38" i="3"/>
  <c r="BD37" i="3"/>
  <c r="BC37" i="3"/>
  <c r="BB37" i="3"/>
  <c r="BA37" i="3"/>
  <c r="AY37" i="3"/>
  <c r="AX37" i="3"/>
  <c r="AW37" i="3"/>
  <c r="AV37" i="3"/>
  <c r="AT37" i="3"/>
  <c r="AS37" i="3"/>
  <c r="AR37" i="3"/>
  <c r="AQ37" i="3"/>
  <c r="AO37" i="3"/>
  <c r="AN37" i="3"/>
  <c r="AM37" i="3"/>
  <c r="AL37" i="3"/>
  <c r="AJ37" i="3"/>
  <c r="AI37" i="3"/>
  <c r="AH37" i="3"/>
  <c r="AG37" i="3"/>
  <c r="BD36" i="3"/>
  <c r="BC36" i="3"/>
  <c r="BB36" i="3"/>
  <c r="BA36" i="3"/>
  <c r="AY36" i="3"/>
  <c r="AX36" i="3"/>
  <c r="AW36" i="3"/>
  <c r="AV36" i="3"/>
  <c r="AT36" i="3"/>
  <c r="AS36" i="3"/>
  <c r="AR36" i="3"/>
  <c r="AQ36" i="3"/>
  <c r="AO36" i="3"/>
  <c r="AN36" i="3"/>
  <c r="AM36" i="3"/>
  <c r="AL36" i="3"/>
  <c r="AJ36" i="3"/>
  <c r="AI36" i="3"/>
  <c r="AH36" i="3"/>
  <c r="AG36" i="3"/>
  <c r="BD35" i="3"/>
  <c r="BC35" i="3"/>
  <c r="BB35" i="3"/>
  <c r="BA35" i="3"/>
  <c r="AY35" i="3"/>
  <c r="AX35" i="3"/>
  <c r="AW35" i="3"/>
  <c r="AV35" i="3"/>
  <c r="AT35" i="3"/>
  <c r="AS35" i="3"/>
  <c r="AR35" i="3"/>
  <c r="AQ35" i="3"/>
  <c r="AO35" i="3"/>
  <c r="AN35" i="3"/>
  <c r="AM35" i="3"/>
  <c r="AL35" i="3"/>
  <c r="AJ35" i="3"/>
  <c r="AI35" i="3"/>
  <c r="AH35" i="3"/>
  <c r="AG35" i="3"/>
  <c r="BD34" i="3"/>
  <c r="BC34" i="3"/>
  <c r="BB34" i="3"/>
  <c r="BA34" i="3"/>
  <c r="AY34" i="3"/>
  <c r="AX34" i="3"/>
  <c r="AW34" i="3"/>
  <c r="AV34" i="3"/>
  <c r="AT34" i="3"/>
  <c r="AS34" i="3"/>
  <c r="AR34" i="3"/>
  <c r="AQ34" i="3"/>
  <c r="AO34" i="3"/>
  <c r="AN34" i="3"/>
  <c r="AM34" i="3"/>
  <c r="AL34" i="3"/>
  <c r="AJ34" i="3"/>
  <c r="AI34" i="3"/>
  <c r="AH34" i="3"/>
  <c r="AG34" i="3"/>
  <c r="BD33" i="3"/>
  <c r="BC33" i="3"/>
  <c r="BB33" i="3"/>
  <c r="BA33" i="3"/>
  <c r="AY33" i="3"/>
  <c r="AX33" i="3"/>
  <c r="AW33" i="3"/>
  <c r="AV33" i="3"/>
  <c r="AT33" i="3"/>
  <c r="AS33" i="3"/>
  <c r="AR33" i="3"/>
  <c r="AQ33" i="3"/>
  <c r="AO33" i="3"/>
  <c r="AN33" i="3"/>
  <c r="AM33" i="3"/>
  <c r="AL33" i="3"/>
  <c r="AJ33" i="3"/>
  <c r="AI33" i="3"/>
  <c r="AH33" i="3"/>
  <c r="AG33" i="3"/>
  <c r="BD32" i="3"/>
  <c r="BC32" i="3"/>
  <c r="BB32" i="3"/>
  <c r="BA32" i="3"/>
  <c r="AY32" i="3"/>
  <c r="AX32" i="3"/>
  <c r="AW32" i="3"/>
  <c r="AV32" i="3"/>
  <c r="AT32" i="3"/>
  <c r="AS32" i="3"/>
  <c r="AR32" i="3"/>
  <c r="AQ32" i="3"/>
  <c r="AO32" i="3"/>
  <c r="AN32" i="3"/>
  <c r="AM32" i="3"/>
  <c r="AL32" i="3"/>
  <c r="AJ32" i="3"/>
  <c r="AI32" i="3"/>
  <c r="AH32" i="3"/>
  <c r="AG32" i="3"/>
  <c r="BD31" i="3"/>
  <c r="BC31" i="3"/>
  <c r="BB31" i="3"/>
  <c r="BA31" i="3"/>
  <c r="AY31" i="3"/>
  <c r="AX31" i="3"/>
  <c r="AW31" i="3"/>
  <c r="AV31" i="3"/>
  <c r="AT31" i="3"/>
  <c r="AS31" i="3"/>
  <c r="AR31" i="3"/>
  <c r="AQ31" i="3"/>
  <c r="AO31" i="3"/>
  <c r="AN31" i="3"/>
  <c r="AM31" i="3"/>
  <c r="AL31" i="3"/>
  <c r="AJ31" i="3"/>
  <c r="AI31" i="3"/>
  <c r="AH31" i="3"/>
  <c r="AG31" i="3"/>
  <c r="BD30" i="3"/>
  <c r="BC30" i="3"/>
  <c r="BB30" i="3"/>
  <c r="BA30" i="3"/>
  <c r="AY30" i="3"/>
  <c r="AX30" i="3"/>
  <c r="AW30" i="3"/>
  <c r="AV30" i="3"/>
  <c r="AT30" i="3"/>
  <c r="AS30" i="3"/>
  <c r="AR30" i="3"/>
  <c r="AQ30" i="3"/>
  <c r="AO30" i="3"/>
  <c r="AN30" i="3"/>
  <c r="AM30" i="3"/>
  <c r="AL30" i="3"/>
  <c r="AJ30" i="3"/>
  <c r="AI30" i="3"/>
  <c r="AH30" i="3"/>
  <c r="AG30" i="3"/>
  <c r="BD29" i="3"/>
  <c r="BC29" i="3"/>
  <c r="BB29" i="3"/>
  <c r="BA29" i="3"/>
  <c r="AY29" i="3"/>
  <c r="AX29" i="3"/>
  <c r="AW29" i="3"/>
  <c r="AV29" i="3"/>
  <c r="AT29" i="3"/>
  <c r="AS29" i="3"/>
  <c r="AR29" i="3"/>
  <c r="AQ29" i="3"/>
  <c r="AO29" i="3"/>
  <c r="AN29" i="3"/>
  <c r="AM29" i="3"/>
  <c r="AL29" i="3"/>
  <c r="AJ29" i="3"/>
  <c r="AI29" i="3"/>
  <c r="AH29" i="3"/>
  <c r="AG29" i="3"/>
  <c r="BD64" i="3"/>
  <c r="BC64" i="3"/>
  <c r="BB64" i="3"/>
  <c r="BA64" i="3"/>
  <c r="AY64" i="3"/>
  <c r="AX64" i="3"/>
  <c r="AW64" i="3"/>
  <c r="AV64" i="3"/>
  <c r="AT64" i="3"/>
  <c r="AS64" i="3"/>
  <c r="AR64" i="3"/>
  <c r="AQ64" i="3"/>
  <c r="AO64" i="3"/>
  <c r="AN64" i="3"/>
  <c r="AM64" i="3"/>
  <c r="AL64" i="3"/>
  <c r="AJ64" i="3"/>
  <c r="AI64" i="3"/>
  <c r="AH64" i="3"/>
  <c r="AG64" i="3"/>
  <c r="BD63" i="3"/>
  <c r="BC63" i="3"/>
  <c r="BB63" i="3"/>
  <c r="BA63" i="3"/>
  <c r="AY63" i="3"/>
  <c r="AX63" i="3"/>
  <c r="AW63" i="3"/>
  <c r="AV63" i="3"/>
  <c r="AT63" i="3"/>
  <c r="AS63" i="3"/>
  <c r="AR63" i="3"/>
  <c r="AQ63" i="3"/>
  <c r="AO63" i="3"/>
  <c r="AN63" i="3"/>
  <c r="AM63" i="3"/>
  <c r="AL63" i="3"/>
  <c r="AJ63" i="3"/>
  <c r="AI63" i="3"/>
  <c r="AH63" i="3"/>
  <c r="AG63" i="3"/>
  <c r="BD62" i="3"/>
  <c r="BC62" i="3"/>
  <c r="BB62" i="3"/>
  <c r="BA62" i="3"/>
  <c r="AY62" i="3"/>
  <c r="AX62" i="3"/>
  <c r="AW62" i="3"/>
  <c r="AV62" i="3"/>
  <c r="AT62" i="3"/>
  <c r="AS62" i="3"/>
  <c r="AR62" i="3"/>
  <c r="AQ62" i="3"/>
  <c r="AO62" i="3"/>
  <c r="AN62" i="3"/>
  <c r="AM62" i="3"/>
  <c r="AL62" i="3"/>
  <c r="AJ62" i="3"/>
  <c r="AI62" i="3"/>
  <c r="AH62" i="3"/>
  <c r="AG62" i="3"/>
  <c r="BD61" i="3"/>
  <c r="BC61" i="3"/>
  <c r="BB61" i="3"/>
  <c r="BA61" i="3"/>
  <c r="AY61" i="3"/>
  <c r="AX61" i="3"/>
  <c r="AW61" i="3"/>
  <c r="AV61" i="3"/>
  <c r="AT61" i="3"/>
  <c r="AS61" i="3"/>
  <c r="AR61" i="3"/>
  <c r="AQ61" i="3"/>
  <c r="AO61" i="3"/>
  <c r="AN61" i="3"/>
  <c r="AM61" i="3"/>
  <c r="AL61" i="3"/>
  <c r="AJ61" i="3"/>
  <c r="AI61" i="3"/>
  <c r="AH61" i="3"/>
  <c r="AG61" i="3"/>
  <c r="BD60" i="3"/>
  <c r="BC60" i="3"/>
  <c r="BB60" i="3"/>
  <c r="BA60" i="3"/>
  <c r="AY60" i="3"/>
  <c r="AX60" i="3"/>
  <c r="AW60" i="3"/>
  <c r="AV60" i="3"/>
  <c r="AT60" i="3"/>
  <c r="AS60" i="3"/>
  <c r="AR60" i="3"/>
  <c r="AQ60" i="3"/>
  <c r="AO60" i="3"/>
  <c r="AN60" i="3"/>
  <c r="AM60" i="3"/>
  <c r="AL60" i="3"/>
  <c r="AJ60" i="3"/>
  <c r="AI60" i="3"/>
  <c r="AH60" i="3"/>
  <c r="AG60" i="3"/>
  <c r="BD59" i="3"/>
  <c r="BC59" i="3"/>
  <c r="BB59" i="3"/>
  <c r="BA59" i="3"/>
  <c r="AY59" i="3"/>
  <c r="AX59" i="3"/>
  <c r="AW59" i="3"/>
  <c r="AV59" i="3"/>
  <c r="AT59" i="3"/>
  <c r="AS59" i="3"/>
  <c r="AR59" i="3"/>
  <c r="AQ59" i="3"/>
  <c r="AO59" i="3"/>
  <c r="AN59" i="3"/>
  <c r="AM59" i="3"/>
  <c r="AL59" i="3"/>
  <c r="AJ59" i="3"/>
  <c r="AI59" i="3"/>
  <c r="AH59" i="3"/>
  <c r="AG59" i="3"/>
  <c r="BD58" i="3"/>
  <c r="BC58" i="3"/>
  <c r="BB58" i="3"/>
  <c r="BA58" i="3"/>
  <c r="AY58" i="3"/>
  <c r="AX58" i="3"/>
  <c r="AW58" i="3"/>
  <c r="AV58" i="3"/>
  <c r="AT58" i="3"/>
  <c r="AS58" i="3"/>
  <c r="AR58" i="3"/>
  <c r="AQ58" i="3"/>
  <c r="AO58" i="3"/>
  <c r="AN58" i="3"/>
  <c r="AM58" i="3"/>
  <c r="AL58" i="3"/>
  <c r="AJ58" i="3"/>
  <c r="AI58" i="3"/>
  <c r="AH58" i="3"/>
  <c r="AG58" i="3"/>
  <c r="BD57" i="3"/>
  <c r="BC57" i="3"/>
  <c r="BB57" i="3"/>
  <c r="BA57" i="3"/>
  <c r="AY57" i="3"/>
  <c r="AX57" i="3"/>
  <c r="AW57" i="3"/>
  <c r="AV57" i="3"/>
  <c r="AT57" i="3"/>
  <c r="AS57" i="3"/>
  <c r="AR57" i="3"/>
  <c r="AQ57" i="3"/>
  <c r="AO57" i="3"/>
  <c r="AN57" i="3"/>
  <c r="AM57" i="3"/>
  <c r="AL57" i="3"/>
  <c r="AJ57" i="3"/>
  <c r="AI57" i="3"/>
  <c r="AH57" i="3"/>
  <c r="AG57" i="3"/>
  <c r="BD56" i="3"/>
  <c r="BC56" i="3"/>
  <c r="BB56" i="3"/>
  <c r="BA56" i="3"/>
  <c r="AY56" i="3"/>
  <c r="AX56" i="3"/>
  <c r="AW56" i="3"/>
  <c r="AV56" i="3"/>
  <c r="AT56" i="3"/>
  <c r="AS56" i="3"/>
  <c r="AR56" i="3"/>
  <c r="AQ56" i="3"/>
  <c r="AO56" i="3"/>
  <c r="AN56" i="3"/>
  <c r="AM56" i="3"/>
  <c r="AL56" i="3"/>
  <c r="AJ56" i="3"/>
  <c r="AI56" i="3"/>
  <c r="AH56" i="3"/>
  <c r="AG56" i="3"/>
  <c r="BD55" i="3"/>
  <c r="BC55" i="3"/>
  <c r="BB55" i="3"/>
  <c r="BA55" i="3"/>
  <c r="AY55" i="3"/>
  <c r="AX55" i="3"/>
  <c r="AW55" i="3"/>
  <c r="AV55" i="3"/>
  <c r="AT55" i="3"/>
  <c r="AS55" i="3"/>
  <c r="AR55" i="3"/>
  <c r="AQ55" i="3"/>
  <c r="AO55" i="3"/>
  <c r="AN55" i="3"/>
  <c r="AM55" i="3"/>
  <c r="AL55" i="3"/>
  <c r="AJ55" i="3"/>
  <c r="AI55" i="3"/>
  <c r="AH55" i="3"/>
  <c r="AG55" i="3"/>
  <c r="BD103" i="3"/>
  <c r="BC103" i="3"/>
  <c r="BB103" i="3"/>
  <c r="BA103" i="3"/>
  <c r="AY103" i="3"/>
  <c r="AX103" i="3"/>
  <c r="AW103" i="3"/>
  <c r="AV103" i="3"/>
  <c r="AT103" i="3"/>
  <c r="AS103" i="3"/>
  <c r="AR103" i="3"/>
  <c r="AQ103" i="3"/>
  <c r="AO103" i="3"/>
  <c r="AN103" i="3"/>
  <c r="AM103" i="3"/>
  <c r="AL103" i="3"/>
  <c r="AJ103" i="3"/>
  <c r="AI103" i="3"/>
  <c r="AH103" i="3"/>
  <c r="AG103" i="3"/>
  <c r="AE103" i="3"/>
  <c r="AD103" i="3"/>
  <c r="AC103" i="3"/>
  <c r="AB103" i="3"/>
  <c r="Z103" i="3"/>
  <c r="Y103" i="3"/>
  <c r="X103" i="3"/>
  <c r="W103" i="3"/>
  <c r="R103" i="3"/>
  <c r="P103" i="3"/>
  <c r="O103" i="3"/>
  <c r="N103" i="3"/>
  <c r="M103" i="3"/>
  <c r="K103" i="3"/>
  <c r="J103" i="3"/>
  <c r="I103" i="3"/>
  <c r="H103" i="3"/>
  <c r="BD102" i="3"/>
  <c r="BC102" i="3"/>
  <c r="BB102" i="3"/>
  <c r="BA102" i="3"/>
  <c r="AY102" i="3"/>
  <c r="AX102" i="3"/>
  <c r="AW102" i="3"/>
  <c r="AV102" i="3"/>
  <c r="AT102" i="3"/>
  <c r="AS102" i="3"/>
  <c r="AR102" i="3"/>
  <c r="AQ102" i="3"/>
  <c r="AO102" i="3"/>
  <c r="AN102" i="3"/>
  <c r="AM102" i="3"/>
  <c r="AL102" i="3"/>
  <c r="AJ102" i="3"/>
  <c r="AI102" i="3"/>
  <c r="AH102" i="3"/>
  <c r="AG102" i="3"/>
  <c r="AE102" i="3"/>
  <c r="AD102" i="3"/>
  <c r="AC102" i="3"/>
  <c r="AB102" i="3"/>
  <c r="Z102" i="3"/>
  <c r="Y102" i="3"/>
  <c r="X102" i="3"/>
  <c r="W102" i="3"/>
  <c r="R102" i="3"/>
  <c r="P102" i="3"/>
  <c r="O102" i="3"/>
  <c r="N102" i="3"/>
  <c r="M102" i="3"/>
  <c r="K102" i="3"/>
  <c r="J102" i="3"/>
  <c r="I102" i="3"/>
  <c r="H102" i="3"/>
  <c r="BD101" i="3"/>
  <c r="BC101" i="3"/>
  <c r="BB101" i="3"/>
  <c r="BA101" i="3"/>
  <c r="AY101" i="3"/>
  <c r="AX101" i="3"/>
  <c r="AW101" i="3"/>
  <c r="AV101" i="3"/>
  <c r="AT101" i="3"/>
  <c r="AS101" i="3"/>
  <c r="AR101" i="3"/>
  <c r="AQ101" i="3"/>
  <c r="AO101" i="3"/>
  <c r="AN101" i="3"/>
  <c r="AM101" i="3"/>
  <c r="AL101" i="3"/>
  <c r="AJ101" i="3"/>
  <c r="AI101" i="3"/>
  <c r="AH101" i="3"/>
  <c r="AG101" i="3"/>
  <c r="AE101" i="3"/>
  <c r="AD101" i="3"/>
  <c r="AC101" i="3"/>
  <c r="AB101" i="3"/>
  <c r="Z101" i="3"/>
  <c r="Y101" i="3"/>
  <c r="X101" i="3"/>
  <c r="W101" i="3"/>
  <c r="R101" i="3"/>
  <c r="P101" i="3"/>
  <c r="O101" i="3"/>
  <c r="N101" i="3"/>
  <c r="M101" i="3"/>
  <c r="K101" i="3"/>
  <c r="J101" i="3"/>
  <c r="I101" i="3"/>
  <c r="H101" i="3"/>
  <c r="BD100" i="3"/>
  <c r="BC100" i="3"/>
  <c r="BB100" i="3"/>
  <c r="BA100" i="3"/>
  <c r="AY100" i="3"/>
  <c r="AX100" i="3"/>
  <c r="AW100" i="3"/>
  <c r="AV100" i="3"/>
  <c r="AT100" i="3"/>
  <c r="AS100" i="3"/>
  <c r="AR100" i="3"/>
  <c r="AQ100" i="3"/>
  <c r="AO100" i="3"/>
  <c r="AN100" i="3"/>
  <c r="AM100" i="3"/>
  <c r="AL100" i="3"/>
  <c r="AJ100" i="3"/>
  <c r="AI100" i="3"/>
  <c r="AH100" i="3"/>
  <c r="AG100" i="3"/>
  <c r="AE100" i="3"/>
  <c r="AD100" i="3"/>
  <c r="AC100" i="3"/>
  <c r="AB100" i="3"/>
  <c r="Z100" i="3"/>
  <c r="Y100" i="3"/>
  <c r="X100" i="3"/>
  <c r="W100" i="3"/>
  <c r="R100" i="3"/>
  <c r="P100" i="3"/>
  <c r="O100" i="3"/>
  <c r="N100" i="3"/>
  <c r="M100" i="3"/>
  <c r="K100" i="3"/>
  <c r="J100" i="3"/>
  <c r="I100" i="3"/>
  <c r="H100" i="3"/>
  <c r="BD99" i="3"/>
  <c r="BC99" i="3"/>
  <c r="BB99" i="3"/>
  <c r="BA99" i="3"/>
  <c r="AY99" i="3"/>
  <c r="AX99" i="3"/>
  <c r="AW99" i="3"/>
  <c r="AV99" i="3"/>
  <c r="AT99" i="3"/>
  <c r="AS99" i="3"/>
  <c r="AR99" i="3"/>
  <c r="AQ99" i="3"/>
  <c r="AO99" i="3"/>
  <c r="AN99" i="3"/>
  <c r="AM99" i="3"/>
  <c r="AL99" i="3"/>
  <c r="AJ99" i="3"/>
  <c r="AI99" i="3"/>
  <c r="AH99" i="3"/>
  <c r="AG99" i="3"/>
  <c r="AE99" i="3"/>
  <c r="AD99" i="3"/>
  <c r="AC99" i="3"/>
  <c r="AB99" i="3"/>
  <c r="Z99" i="3"/>
  <c r="Y99" i="3"/>
  <c r="X99" i="3"/>
  <c r="W99" i="3"/>
  <c r="R99" i="3"/>
  <c r="P99" i="3"/>
  <c r="O99" i="3"/>
  <c r="N99" i="3"/>
  <c r="M99" i="3"/>
  <c r="K99" i="3"/>
  <c r="J99" i="3"/>
  <c r="I99" i="3"/>
  <c r="H99" i="3"/>
  <c r="BD98" i="3"/>
  <c r="BC98" i="3"/>
  <c r="BB98" i="3"/>
  <c r="BA98" i="3"/>
  <c r="AY98" i="3"/>
  <c r="AX98" i="3"/>
  <c r="AW98" i="3"/>
  <c r="AV98" i="3"/>
  <c r="AT98" i="3"/>
  <c r="AS98" i="3"/>
  <c r="AR98" i="3"/>
  <c r="AQ98" i="3"/>
  <c r="AO98" i="3"/>
  <c r="AN98" i="3"/>
  <c r="AM98" i="3"/>
  <c r="AL98" i="3"/>
  <c r="AJ98" i="3"/>
  <c r="AI98" i="3"/>
  <c r="AH98" i="3"/>
  <c r="AG98" i="3"/>
  <c r="AE98" i="3"/>
  <c r="AD98" i="3"/>
  <c r="AC98" i="3"/>
  <c r="AB98" i="3"/>
  <c r="Z98" i="3"/>
  <c r="Y98" i="3"/>
  <c r="X98" i="3"/>
  <c r="W98" i="3"/>
  <c r="R98" i="3"/>
  <c r="P98" i="3"/>
  <c r="O98" i="3"/>
  <c r="N98" i="3"/>
  <c r="M98" i="3"/>
  <c r="K98" i="3"/>
  <c r="J98" i="3"/>
  <c r="I98" i="3"/>
  <c r="H98" i="3"/>
  <c r="BD97" i="3"/>
  <c r="BC97" i="3"/>
  <c r="BB97" i="3"/>
  <c r="BA97" i="3"/>
  <c r="AY97" i="3"/>
  <c r="AX97" i="3"/>
  <c r="AW97" i="3"/>
  <c r="AV97" i="3"/>
  <c r="AT97" i="3"/>
  <c r="AS97" i="3"/>
  <c r="AR97" i="3"/>
  <c r="AQ97" i="3"/>
  <c r="AO97" i="3"/>
  <c r="AN97" i="3"/>
  <c r="AM97" i="3"/>
  <c r="AL97" i="3"/>
  <c r="AJ97" i="3"/>
  <c r="AI97" i="3"/>
  <c r="AH97" i="3"/>
  <c r="AG97" i="3"/>
  <c r="AE97" i="3"/>
  <c r="AD97" i="3"/>
  <c r="AC97" i="3"/>
  <c r="AB97" i="3"/>
  <c r="Z97" i="3"/>
  <c r="Y97" i="3"/>
  <c r="X97" i="3"/>
  <c r="W97" i="3"/>
  <c r="R97" i="3"/>
  <c r="P97" i="3"/>
  <c r="O97" i="3"/>
  <c r="N97" i="3"/>
  <c r="M97" i="3"/>
  <c r="K97" i="3"/>
  <c r="J97" i="3"/>
  <c r="I97" i="3"/>
  <c r="H97" i="3"/>
  <c r="BD96" i="3"/>
  <c r="BC96" i="3"/>
  <c r="BB96" i="3"/>
  <c r="BA96" i="3"/>
  <c r="AY96" i="3"/>
  <c r="AX96" i="3"/>
  <c r="AW96" i="3"/>
  <c r="AV96" i="3"/>
  <c r="AT96" i="3"/>
  <c r="AS96" i="3"/>
  <c r="AR96" i="3"/>
  <c r="AQ96" i="3"/>
  <c r="AO96" i="3"/>
  <c r="AN96" i="3"/>
  <c r="AM96" i="3"/>
  <c r="AL96" i="3"/>
  <c r="AJ96" i="3"/>
  <c r="AI96" i="3"/>
  <c r="AH96" i="3"/>
  <c r="AG96" i="3"/>
  <c r="AE96" i="3"/>
  <c r="AD96" i="3"/>
  <c r="AC96" i="3"/>
  <c r="AB96" i="3"/>
  <c r="Z96" i="3"/>
  <c r="Y96" i="3"/>
  <c r="X96" i="3"/>
  <c r="W96" i="3"/>
  <c r="R96" i="3"/>
  <c r="P96" i="3"/>
  <c r="O96" i="3"/>
  <c r="N96" i="3"/>
  <c r="M96" i="3"/>
  <c r="K96" i="3"/>
  <c r="J96" i="3"/>
  <c r="I96" i="3"/>
  <c r="H96" i="3"/>
  <c r="BD95" i="3"/>
  <c r="BC95" i="3"/>
  <c r="BB95" i="3"/>
  <c r="BA95" i="3"/>
  <c r="AY95" i="3"/>
  <c r="AX95" i="3"/>
  <c r="AW95" i="3"/>
  <c r="AV95" i="3"/>
  <c r="AT95" i="3"/>
  <c r="AS95" i="3"/>
  <c r="AR95" i="3"/>
  <c r="AQ95" i="3"/>
  <c r="AO95" i="3"/>
  <c r="AN95" i="3"/>
  <c r="AM95" i="3"/>
  <c r="AL95" i="3"/>
  <c r="AJ95" i="3"/>
  <c r="AI95" i="3"/>
  <c r="AH95" i="3"/>
  <c r="AG95" i="3"/>
  <c r="AE95" i="3"/>
  <c r="AD95" i="3"/>
  <c r="AC95" i="3"/>
  <c r="AB95" i="3"/>
  <c r="Z95" i="3"/>
  <c r="Y95" i="3"/>
  <c r="X95" i="3"/>
  <c r="W95" i="3"/>
  <c r="R95" i="3"/>
  <c r="P95" i="3"/>
  <c r="O95" i="3"/>
  <c r="N95" i="3"/>
  <c r="M95" i="3"/>
  <c r="K95" i="3"/>
  <c r="J95" i="3"/>
  <c r="I95" i="3"/>
  <c r="H95" i="3"/>
  <c r="BD94" i="3"/>
  <c r="BC94" i="3"/>
  <c r="BB94" i="3"/>
  <c r="BA94" i="3"/>
  <c r="AY94" i="3"/>
  <c r="AX94" i="3"/>
  <c r="AW94" i="3"/>
  <c r="AV94" i="3"/>
  <c r="AT94" i="3"/>
  <c r="AS94" i="3"/>
  <c r="AR94" i="3"/>
  <c r="AQ94" i="3"/>
  <c r="AO94" i="3"/>
  <c r="AN94" i="3"/>
  <c r="AM94" i="3"/>
  <c r="AL94" i="3"/>
  <c r="AJ94" i="3"/>
  <c r="AI94" i="3"/>
  <c r="AH94" i="3"/>
  <c r="AG94" i="3"/>
  <c r="AE94" i="3"/>
  <c r="AD94" i="3"/>
  <c r="AC94" i="3"/>
  <c r="AB94" i="3"/>
  <c r="Z94" i="3"/>
  <c r="Y94" i="3"/>
  <c r="X94" i="3"/>
  <c r="W94" i="3"/>
  <c r="R94" i="3"/>
  <c r="P94" i="3"/>
  <c r="O94" i="3"/>
  <c r="N94" i="3"/>
  <c r="M94" i="3"/>
  <c r="K94" i="3"/>
  <c r="J94" i="3"/>
  <c r="I94" i="3"/>
  <c r="H94" i="3"/>
  <c r="BD90" i="3"/>
  <c r="BC90" i="3"/>
  <c r="BB90" i="3"/>
  <c r="BA90" i="3"/>
  <c r="AY90" i="3"/>
  <c r="AX90" i="3"/>
  <c r="AW90" i="3"/>
  <c r="AV90" i="3"/>
  <c r="AT90" i="3"/>
  <c r="AS90" i="3"/>
  <c r="AR90" i="3"/>
  <c r="AQ90" i="3"/>
  <c r="AO90" i="3"/>
  <c r="AN90" i="3"/>
  <c r="AM90" i="3"/>
  <c r="AL90" i="3"/>
  <c r="AJ90" i="3"/>
  <c r="AI90" i="3"/>
  <c r="AH90" i="3"/>
  <c r="AG90" i="3"/>
  <c r="AE90" i="3"/>
  <c r="AD90" i="3"/>
  <c r="AC90" i="3"/>
  <c r="AB90" i="3"/>
  <c r="Z90" i="3"/>
  <c r="Y90" i="3"/>
  <c r="X90" i="3"/>
  <c r="W90" i="3"/>
  <c r="R90" i="3"/>
  <c r="P90" i="3"/>
  <c r="O90" i="3"/>
  <c r="N90" i="3"/>
  <c r="M90" i="3"/>
  <c r="K90" i="3"/>
  <c r="J90" i="3"/>
  <c r="I90" i="3"/>
  <c r="H90" i="3"/>
  <c r="BD89" i="3"/>
  <c r="BC89" i="3"/>
  <c r="BB89" i="3"/>
  <c r="BA89" i="3"/>
  <c r="AY89" i="3"/>
  <c r="AX89" i="3"/>
  <c r="AW89" i="3"/>
  <c r="AV89" i="3"/>
  <c r="AT89" i="3"/>
  <c r="AS89" i="3"/>
  <c r="AR89" i="3"/>
  <c r="AQ89" i="3"/>
  <c r="AO89" i="3"/>
  <c r="AN89" i="3"/>
  <c r="AM89" i="3"/>
  <c r="AL89" i="3"/>
  <c r="AJ89" i="3"/>
  <c r="AI89" i="3"/>
  <c r="AH89" i="3"/>
  <c r="AG89" i="3"/>
  <c r="AE89" i="3"/>
  <c r="AD89" i="3"/>
  <c r="AC89" i="3"/>
  <c r="AB89" i="3"/>
  <c r="Z89" i="3"/>
  <c r="Y89" i="3"/>
  <c r="X89" i="3"/>
  <c r="W89" i="3"/>
  <c r="R89" i="3"/>
  <c r="P89" i="3"/>
  <c r="O89" i="3"/>
  <c r="N89" i="3"/>
  <c r="M89" i="3"/>
  <c r="K89" i="3"/>
  <c r="J89" i="3"/>
  <c r="I89" i="3"/>
  <c r="H89" i="3"/>
  <c r="BD88" i="3"/>
  <c r="BC88" i="3"/>
  <c r="BB88" i="3"/>
  <c r="BA88" i="3"/>
  <c r="AY88" i="3"/>
  <c r="AX88" i="3"/>
  <c r="AW88" i="3"/>
  <c r="AV88" i="3"/>
  <c r="AT88" i="3"/>
  <c r="AS88" i="3"/>
  <c r="AR88" i="3"/>
  <c r="AQ88" i="3"/>
  <c r="AO88" i="3"/>
  <c r="AN88" i="3"/>
  <c r="AM88" i="3"/>
  <c r="AL88" i="3"/>
  <c r="AJ88" i="3"/>
  <c r="AI88" i="3"/>
  <c r="AH88" i="3"/>
  <c r="AG88" i="3"/>
  <c r="AE88" i="3"/>
  <c r="AD88" i="3"/>
  <c r="AC88" i="3"/>
  <c r="AB88" i="3"/>
  <c r="Z88" i="3"/>
  <c r="Y88" i="3"/>
  <c r="X88" i="3"/>
  <c r="W88" i="3"/>
  <c r="R88" i="3"/>
  <c r="P88" i="3"/>
  <c r="O88" i="3"/>
  <c r="N88" i="3"/>
  <c r="M88" i="3"/>
  <c r="K88" i="3"/>
  <c r="J88" i="3"/>
  <c r="I88" i="3"/>
  <c r="H88" i="3"/>
  <c r="BD87" i="3"/>
  <c r="BC87" i="3"/>
  <c r="BB87" i="3"/>
  <c r="BA87" i="3"/>
  <c r="AY87" i="3"/>
  <c r="AX87" i="3"/>
  <c r="AW87" i="3"/>
  <c r="AV87" i="3"/>
  <c r="AT87" i="3"/>
  <c r="AS87" i="3"/>
  <c r="AR87" i="3"/>
  <c r="AQ87" i="3"/>
  <c r="AO87" i="3"/>
  <c r="AN87" i="3"/>
  <c r="AM87" i="3"/>
  <c r="AL87" i="3"/>
  <c r="AJ87" i="3"/>
  <c r="AI87" i="3"/>
  <c r="AH87" i="3"/>
  <c r="AG87" i="3"/>
  <c r="AE87" i="3"/>
  <c r="AD87" i="3"/>
  <c r="AC87" i="3"/>
  <c r="AB87" i="3"/>
  <c r="Z87" i="3"/>
  <c r="Y87" i="3"/>
  <c r="X87" i="3"/>
  <c r="W87" i="3"/>
  <c r="R87" i="3"/>
  <c r="P87" i="3"/>
  <c r="O87" i="3"/>
  <c r="N87" i="3"/>
  <c r="M87" i="3"/>
  <c r="K87" i="3"/>
  <c r="J87" i="3"/>
  <c r="I87" i="3"/>
  <c r="H87" i="3"/>
  <c r="BD86" i="3"/>
  <c r="BC86" i="3"/>
  <c r="BB86" i="3"/>
  <c r="BA86" i="3"/>
  <c r="AY86" i="3"/>
  <c r="AX86" i="3"/>
  <c r="AW86" i="3"/>
  <c r="AV86" i="3"/>
  <c r="AT86" i="3"/>
  <c r="AS86" i="3"/>
  <c r="AR86" i="3"/>
  <c r="AQ86" i="3"/>
  <c r="AO86" i="3"/>
  <c r="AN86" i="3"/>
  <c r="AM86" i="3"/>
  <c r="AL86" i="3"/>
  <c r="AJ86" i="3"/>
  <c r="AI86" i="3"/>
  <c r="AH86" i="3"/>
  <c r="AG86" i="3"/>
  <c r="AE86" i="3"/>
  <c r="AD86" i="3"/>
  <c r="AC86" i="3"/>
  <c r="AB86" i="3"/>
  <c r="Z86" i="3"/>
  <c r="Y86" i="3"/>
  <c r="X86" i="3"/>
  <c r="W86" i="3"/>
  <c r="R86" i="3"/>
  <c r="P86" i="3"/>
  <c r="O86" i="3"/>
  <c r="N86" i="3"/>
  <c r="M86" i="3"/>
  <c r="K86" i="3"/>
  <c r="J86" i="3"/>
  <c r="I86" i="3"/>
  <c r="H86" i="3"/>
  <c r="BD85" i="3"/>
  <c r="BC85" i="3"/>
  <c r="BB85" i="3"/>
  <c r="BA85" i="3"/>
  <c r="AY85" i="3"/>
  <c r="AX85" i="3"/>
  <c r="AW85" i="3"/>
  <c r="AV85" i="3"/>
  <c r="AT85" i="3"/>
  <c r="AS85" i="3"/>
  <c r="AR85" i="3"/>
  <c r="AQ85" i="3"/>
  <c r="AO85" i="3"/>
  <c r="AN85" i="3"/>
  <c r="AM85" i="3"/>
  <c r="AL85" i="3"/>
  <c r="AJ85" i="3"/>
  <c r="AI85" i="3"/>
  <c r="AH85" i="3"/>
  <c r="AG85" i="3"/>
  <c r="AE85" i="3"/>
  <c r="AD85" i="3"/>
  <c r="AC85" i="3"/>
  <c r="AB85" i="3"/>
  <c r="Z85" i="3"/>
  <c r="Y85" i="3"/>
  <c r="X85" i="3"/>
  <c r="W85" i="3"/>
  <c r="R85" i="3"/>
  <c r="P85" i="3"/>
  <c r="O85" i="3"/>
  <c r="N85" i="3"/>
  <c r="M85" i="3"/>
  <c r="K85" i="3"/>
  <c r="J85" i="3"/>
  <c r="I85" i="3"/>
  <c r="H85" i="3"/>
  <c r="BD84" i="3"/>
  <c r="BC84" i="3"/>
  <c r="BB84" i="3"/>
  <c r="BA84" i="3"/>
  <c r="AY84" i="3"/>
  <c r="AX84" i="3"/>
  <c r="AW84" i="3"/>
  <c r="AV84" i="3"/>
  <c r="AT84" i="3"/>
  <c r="AS84" i="3"/>
  <c r="AR84" i="3"/>
  <c r="AQ84" i="3"/>
  <c r="AO84" i="3"/>
  <c r="AN84" i="3"/>
  <c r="AM84" i="3"/>
  <c r="AL84" i="3"/>
  <c r="AJ84" i="3"/>
  <c r="AI84" i="3"/>
  <c r="AH84" i="3"/>
  <c r="AG84" i="3"/>
  <c r="AE84" i="3"/>
  <c r="AD84" i="3"/>
  <c r="AC84" i="3"/>
  <c r="AB84" i="3"/>
  <c r="Z84" i="3"/>
  <c r="Y84" i="3"/>
  <c r="X84" i="3"/>
  <c r="W84" i="3"/>
  <c r="R84" i="3"/>
  <c r="P84" i="3"/>
  <c r="O84" i="3"/>
  <c r="N84" i="3"/>
  <c r="M84" i="3"/>
  <c r="K84" i="3"/>
  <c r="J84" i="3"/>
  <c r="I84" i="3"/>
  <c r="H84" i="3"/>
  <c r="BD83" i="3"/>
  <c r="BC83" i="3"/>
  <c r="BB83" i="3"/>
  <c r="BA83" i="3"/>
  <c r="AY83" i="3"/>
  <c r="AX83" i="3"/>
  <c r="AW83" i="3"/>
  <c r="AV83" i="3"/>
  <c r="AT83" i="3"/>
  <c r="AS83" i="3"/>
  <c r="AR83" i="3"/>
  <c r="AQ83" i="3"/>
  <c r="AO83" i="3"/>
  <c r="AN83" i="3"/>
  <c r="AM83" i="3"/>
  <c r="AL83" i="3"/>
  <c r="AJ83" i="3"/>
  <c r="AI83" i="3"/>
  <c r="AH83" i="3"/>
  <c r="AG83" i="3"/>
  <c r="AE83" i="3"/>
  <c r="AD83" i="3"/>
  <c r="AC83" i="3"/>
  <c r="AB83" i="3"/>
  <c r="Z83" i="3"/>
  <c r="Y83" i="3"/>
  <c r="X83" i="3"/>
  <c r="W83" i="3"/>
  <c r="R83" i="3"/>
  <c r="P83" i="3"/>
  <c r="O83" i="3"/>
  <c r="N83" i="3"/>
  <c r="M83" i="3"/>
  <c r="K83" i="3"/>
  <c r="J83" i="3"/>
  <c r="I83" i="3"/>
  <c r="H83" i="3"/>
  <c r="BD82" i="3"/>
  <c r="BC82" i="3"/>
  <c r="BB82" i="3"/>
  <c r="BA82" i="3"/>
  <c r="AY82" i="3"/>
  <c r="AX82" i="3"/>
  <c r="AW82" i="3"/>
  <c r="AV82" i="3"/>
  <c r="AT82" i="3"/>
  <c r="AS82" i="3"/>
  <c r="AR82" i="3"/>
  <c r="AQ82" i="3"/>
  <c r="AO82" i="3"/>
  <c r="AN82" i="3"/>
  <c r="AM82" i="3"/>
  <c r="AL82" i="3"/>
  <c r="AJ82" i="3"/>
  <c r="AI82" i="3"/>
  <c r="AH82" i="3"/>
  <c r="AG82" i="3"/>
  <c r="AE82" i="3"/>
  <c r="AD82" i="3"/>
  <c r="AC82" i="3"/>
  <c r="AB82" i="3"/>
  <c r="Z82" i="3"/>
  <c r="Y82" i="3"/>
  <c r="X82" i="3"/>
  <c r="W82" i="3"/>
  <c r="R82" i="3"/>
  <c r="P82" i="3"/>
  <c r="O82" i="3"/>
  <c r="N82" i="3"/>
  <c r="M82" i="3"/>
  <c r="K82" i="3"/>
  <c r="J82" i="3"/>
  <c r="I82" i="3"/>
  <c r="H82" i="3"/>
  <c r="BD81" i="3"/>
  <c r="BC81" i="3"/>
  <c r="BB81" i="3"/>
  <c r="BA81" i="3"/>
  <c r="AY81" i="3"/>
  <c r="AX81" i="3"/>
  <c r="AW81" i="3"/>
  <c r="AV81" i="3"/>
  <c r="AT81" i="3"/>
  <c r="AS81" i="3"/>
  <c r="AR81" i="3"/>
  <c r="AQ81" i="3"/>
  <c r="AO81" i="3"/>
  <c r="AN81" i="3"/>
  <c r="AM81" i="3"/>
  <c r="AL81" i="3"/>
  <c r="AJ81" i="3"/>
  <c r="AI81" i="3"/>
  <c r="AH81" i="3"/>
  <c r="AG81" i="3"/>
  <c r="AE81" i="3"/>
  <c r="AD81" i="3"/>
  <c r="AC81" i="3"/>
  <c r="AB81" i="3"/>
  <c r="Z81" i="3"/>
  <c r="Y81" i="3"/>
  <c r="X81" i="3"/>
  <c r="W81" i="3"/>
  <c r="R81" i="3"/>
  <c r="P81" i="3"/>
  <c r="O81" i="3"/>
  <c r="N81" i="3"/>
  <c r="M81" i="3"/>
  <c r="K81" i="3"/>
  <c r="J81" i="3"/>
  <c r="I81" i="3"/>
  <c r="H81" i="3"/>
  <c r="BD77" i="3"/>
  <c r="BC77" i="3"/>
  <c r="BB77" i="3"/>
  <c r="BA77" i="3"/>
  <c r="AY77" i="3"/>
  <c r="AX77" i="3"/>
  <c r="AW77" i="3"/>
  <c r="AV77" i="3"/>
  <c r="AT77" i="3"/>
  <c r="AS77" i="3"/>
  <c r="AR77" i="3"/>
  <c r="AQ77" i="3"/>
  <c r="AO77" i="3"/>
  <c r="AN77" i="3"/>
  <c r="AM77" i="3"/>
  <c r="AL77" i="3"/>
  <c r="AJ77" i="3"/>
  <c r="AI77" i="3"/>
  <c r="AH77" i="3"/>
  <c r="AG77" i="3"/>
  <c r="AE77" i="3"/>
  <c r="AD77" i="3"/>
  <c r="AC77" i="3"/>
  <c r="AB77" i="3"/>
  <c r="Z77" i="3"/>
  <c r="Y77" i="3"/>
  <c r="X77" i="3"/>
  <c r="W77" i="3"/>
  <c r="R77" i="3"/>
  <c r="P77" i="3"/>
  <c r="O77" i="3"/>
  <c r="N77" i="3"/>
  <c r="M77" i="3"/>
  <c r="K77" i="3"/>
  <c r="J77" i="3"/>
  <c r="I77" i="3"/>
  <c r="H77" i="3"/>
  <c r="BD76" i="3"/>
  <c r="BC76" i="3"/>
  <c r="BB76" i="3"/>
  <c r="BA76" i="3"/>
  <c r="AY76" i="3"/>
  <c r="AX76" i="3"/>
  <c r="AW76" i="3"/>
  <c r="AV76" i="3"/>
  <c r="AT76" i="3"/>
  <c r="AS76" i="3"/>
  <c r="AR76" i="3"/>
  <c r="AQ76" i="3"/>
  <c r="AO76" i="3"/>
  <c r="AN76" i="3"/>
  <c r="AM76" i="3"/>
  <c r="AL76" i="3"/>
  <c r="AJ76" i="3"/>
  <c r="AI76" i="3"/>
  <c r="AH76" i="3"/>
  <c r="AG76" i="3"/>
  <c r="AE76" i="3"/>
  <c r="AD76" i="3"/>
  <c r="AC76" i="3"/>
  <c r="AB76" i="3"/>
  <c r="Z76" i="3"/>
  <c r="Y76" i="3"/>
  <c r="X76" i="3"/>
  <c r="W76" i="3"/>
  <c r="R76" i="3"/>
  <c r="P76" i="3"/>
  <c r="O76" i="3"/>
  <c r="N76" i="3"/>
  <c r="M76" i="3"/>
  <c r="K76" i="3"/>
  <c r="J76" i="3"/>
  <c r="I76" i="3"/>
  <c r="H76" i="3"/>
  <c r="BD75" i="3"/>
  <c r="BC75" i="3"/>
  <c r="BB75" i="3"/>
  <c r="BA75" i="3"/>
  <c r="AY75" i="3"/>
  <c r="AX75" i="3"/>
  <c r="AW75" i="3"/>
  <c r="AV75" i="3"/>
  <c r="AT75" i="3"/>
  <c r="AS75" i="3"/>
  <c r="AR75" i="3"/>
  <c r="AQ75" i="3"/>
  <c r="AO75" i="3"/>
  <c r="AN75" i="3"/>
  <c r="AM75" i="3"/>
  <c r="AL75" i="3"/>
  <c r="AJ75" i="3"/>
  <c r="AI75" i="3"/>
  <c r="AH75" i="3"/>
  <c r="AG75" i="3"/>
  <c r="AE75" i="3"/>
  <c r="AD75" i="3"/>
  <c r="AC75" i="3"/>
  <c r="AB75" i="3"/>
  <c r="Z75" i="3"/>
  <c r="Y75" i="3"/>
  <c r="X75" i="3"/>
  <c r="W75" i="3"/>
  <c r="R75" i="3"/>
  <c r="P75" i="3"/>
  <c r="O75" i="3"/>
  <c r="N75" i="3"/>
  <c r="M75" i="3"/>
  <c r="K75" i="3"/>
  <c r="J75" i="3"/>
  <c r="I75" i="3"/>
  <c r="H75" i="3"/>
  <c r="BD74" i="3"/>
  <c r="BC74" i="3"/>
  <c r="BB74" i="3"/>
  <c r="BA74" i="3"/>
  <c r="AY74" i="3"/>
  <c r="AX74" i="3"/>
  <c r="AW74" i="3"/>
  <c r="AV74" i="3"/>
  <c r="AT74" i="3"/>
  <c r="AS74" i="3"/>
  <c r="AR74" i="3"/>
  <c r="AQ74" i="3"/>
  <c r="AO74" i="3"/>
  <c r="AN74" i="3"/>
  <c r="AM74" i="3"/>
  <c r="AL74" i="3"/>
  <c r="AJ74" i="3"/>
  <c r="AI74" i="3"/>
  <c r="AH74" i="3"/>
  <c r="AG74" i="3"/>
  <c r="AE74" i="3"/>
  <c r="AD74" i="3"/>
  <c r="AC74" i="3"/>
  <c r="AB74" i="3"/>
  <c r="Z74" i="3"/>
  <c r="Y74" i="3"/>
  <c r="X74" i="3"/>
  <c r="W74" i="3"/>
  <c r="R74" i="3"/>
  <c r="P74" i="3"/>
  <c r="O74" i="3"/>
  <c r="N74" i="3"/>
  <c r="M74" i="3"/>
  <c r="K74" i="3"/>
  <c r="J74" i="3"/>
  <c r="I74" i="3"/>
  <c r="H74" i="3"/>
  <c r="BD73" i="3"/>
  <c r="BC73" i="3"/>
  <c r="BB73" i="3"/>
  <c r="BA73" i="3"/>
  <c r="AY73" i="3"/>
  <c r="AX73" i="3"/>
  <c r="AW73" i="3"/>
  <c r="AV73" i="3"/>
  <c r="AT73" i="3"/>
  <c r="AS73" i="3"/>
  <c r="AR73" i="3"/>
  <c r="AQ73" i="3"/>
  <c r="AO73" i="3"/>
  <c r="AN73" i="3"/>
  <c r="AM73" i="3"/>
  <c r="AL73" i="3"/>
  <c r="AJ73" i="3"/>
  <c r="AI73" i="3"/>
  <c r="AH73" i="3"/>
  <c r="AG73" i="3"/>
  <c r="AE73" i="3"/>
  <c r="AD73" i="3"/>
  <c r="AC73" i="3"/>
  <c r="AB73" i="3"/>
  <c r="Z73" i="3"/>
  <c r="Y73" i="3"/>
  <c r="X73" i="3"/>
  <c r="W73" i="3"/>
  <c r="R73" i="3"/>
  <c r="P73" i="3"/>
  <c r="O73" i="3"/>
  <c r="N73" i="3"/>
  <c r="M73" i="3"/>
  <c r="K73" i="3"/>
  <c r="J73" i="3"/>
  <c r="I73" i="3"/>
  <c r="H73" i="3"/>
  <c r="BD72" i="3"/>
  <c r="BC72" i="3"/>
  <c r="BB72" i="3"/>
  <c r="BA72" i="3"/>
  <c r="AY72" i="3"/>
  <c r="AX72" i="3"/>
  <c r="AW72" i="3"/>
  <c r="AV72" i="3"/>
  <c r="AT72" i="3"/>
  <c r="AS72" i="3"/>
  <c r="AR72" i="3"/>
  <c r="AQ72" i="3"/>
  <c r="AO72" i="3"/>
  <c r="AN72" i="3"/>
  <c r="AM72" i="3"/>
  <c r="AL72" i="3"/>
  <c r="AJ72" i="3"/>
  <c r="AI72" i="3"/>
  <c r="AH72" i="3"/>
  <c r="AG72" i="3"/>
  <c r="AE72" i="3"/>
  <c r="AD72" i="3"/>
  <c r="AC72" i="3"/>
  <c r="AB72" i="3"/>
  <c r="Z72" i="3"/>
  <c r="Y72" i="3"/>
  <c r="X72" i="3"/>
  <c r="W72" i="3"/>
  <c r="R72" i="3"/>
  <c r="P72" i="3"/>
  <c r="O72" i="3"/>
  <c r="N72" i="3"/>
  <c r="M72" i="3"/>
  <c r="K72" i="3"/>
  <c r="J72" i="3"/>
  <c r="I72" i="3"/>
  <c r="H72" i="3"/>
  <c r="BD71" i="3"/>
  <c r="BC71" i="3"/>
  <c r="BB71" i="3"/>
  <c r="BA71" i="3"/>
  <c r="AY71" i="3"/>
  <c r="AX71" i="3"/>
  <c r="AW71" i="3"/>
  <c r="AV71" i="3"/>
  <c r="AT71" i="3"/>
  <c r="AS71" i="3"/>
  <c r="AR71" i="3"/>
  <c r="AQ71" i="3"/>
  <c r="AO71" i="3"/>
  <c r="AN71" i="3"/>
  <c r="AM71" i="3"/>
  <c r="AL71" i="3"/>
  <c r="AJ71" i="3"/>
  <c r="AI71" i="3"/>
  <c r="AH71" i="3"/>
  <c r="AG71" i="3"/>
  <c r="AE71" i="3"/>
  <c r="AD71" i="3"/>
  <c r="AC71" i="3"/>
  <c r="AB71" i="3"/>
  <c r="Z71" i="3"/>
  <c r="Y71" i="3"/>
  <c r="X71" i="3"/>
  <c r="W71" i="3"/>
  <c r="R71" i="3"/>
  <c r="P71" i="3"/>
  <c r="O71" i="3"/>
  <c r="N71" i="3"/>
  <c r="M71" i="3"/>
  <c r="K71" i="3"/>
  <c r="J71" i="3"/>
  <c r="I71" i="3"/>
  <c r="H71" i="3"/>
  <c r="BD70" i="3"/>
  <c r="BC70" i="3"/>
  <c r="BB70" i="3"/>
  <c r="BA70" i="3"/>
  <c r="AY70" i="3"/>
  <c r="AX70" i="3"/>
  <c r="AW70" i="3"/>
  <c r="AV70" i="3"/>
  <c r="AT70" i="3"/>
  <c r="AS70" i="3"/>
  <c r="AR70" i="3"/>
  <c r="AQ70" i="3"/>
  <c r="AO70" i="3"/>
  <c r="AN70" i="3"/>
  <c r="AM70" i="3"/>
  <c r="AL70" i="3"/>
  <c r="AJ70" i="3"/>
  <c r="AI70" i="3"/>
  <c r="AH70" i="3"/>
  <c r="AG70" i="3"/>
  <c r="AE70" i="3"/>
  <c r="AD70" i="3"/>
  <c r="AC70" i="3"/>
  <c r="AB70" i="3"/>
  <c r="Z70" i="3"/>
  <c r="Y70" i="3"/>
  <c r="X70" i="3"/>
  <c r="W70" i="3"/>
  <c r="R70" i="3"/>
  <c r="P70" i="3"/>
  <c r="O70" i="3"/>
  <c r="N70" i="3"/>
  <c r="M70" i="3"/>
  <c r="K70" i="3"/>
  <c r="J70" i="3"/>
  <c r="I70" i="3"/>
  <c r="H70" i="3"/>
  <c r="BD69" i="3"/>
  <c r="BC69" i="3"/>
  <c r="BB69" i="3"/>
  <c r="BA69" i="3"/>
  <c r="AY69" i="3"/>
  <c r="AX69" i="3"/>
  <c r="AW69" i="3"/>
  <c r="AV69" i="3"/>
  <c r="AT69" i="3"/>
  <c r="AS69" i="3"/>
  <c r="AR69" i="3"/>
  <c r="AQ69" i="3"/>
  <c r="AO69" i="3"/>
  <c r="AN69" i="3"/>
  <c r="AM69" i="3"/>
  <c r="AL69" i="3"/>
  <c r="AJ69" i="3"/>
  <c r="AI69" i="3"/>
  <c r="AH69" i="3"/>
  <c r="AG69" i="3"/>
  <c r="AE69" i="3"/>
  <c r="AD69" i="3"/>
  <c r="AC69" i="3"/>
  <c r="AB69" i="3"/>
  <c r="Z69" i="3"/>
  <c r="Y69" i="3"/>
  <c r="X69" i="3"/>
  <c r="W69" i="3"/>
  <c r="R69" i="3"/>
  <c r="P69" i="3"/>
  <c r="O69" i="3"/>
  <c r="N69" i="3"/>
  <c r="M69" i="3"/>
  <c r="K69" i="3"/>
  <c r="J69" i="3"/>
  <c r="I69" i="3"/>
  <c r="H69" i="3"/>
  <c r="BD68" i="3"/>
  <c r="BC68" i="3"/>
  <c r="BB68" i="3"/>
  <c r="BA68" i="3"/>
  <c r="AY68" i="3"/>
  <c r="AX68" i="3"/>
  <c r="AW68" i="3"/>
  <c r="AV68" i="3"/>
  <c r="AT68" i="3"/>
  <c r="AS68" i="3"/>
  <c r="AR68" i="3"/>
  <c r="AQ68" i="3"/>
  <c r="AO68" i="3"/>
  <c r="AN68" i="3"/>
  <c r="AM68" i="3"/>
  <c r="AL68" i="3"/>
  <c r="AJ68" i="3"/>
  <c r="AI68" i="3"/>
  <c r="AH68" i="3"/>
  <c r="AG68" i="3"/>
  <c r="AE68" i="3"/>
  <c r="AD68" i="3"/>
  <c r="AC68" i="3"/>
  <c r="AB68" i="3"/>
  <c r="Z68" i="3"/>
  <c r="Y68" i="3"/>
  <c r="X68" i="3"/>
  <c r="W68" i="3"/>
  <c r="R68" i="3"/>
  <c r="P68" i="3"/>
  <c r="O68" i="3"/>
  <c r="N68" i="3"/>
  <c r="M68" i="3"/>
  <c r="K68" i="3"/>
  <c r="J68" i="3"/>
  <c r="I68" i="3"/>
  <c r="H68" i="3"/>
  <c r="BD51" i="3"/>
  <c r="BC51" i="3"/>
  <c r="BB51" i="3"/>
  <c r="BA51" i="3"/>
  <c r="AY51" i="3"/>
  <c r="AX51" i="3"/>
  <c r="AW51" i="3"/>
  <c r="AV51" i="3"/>
  <c r="AT51" i="3"/>
  <c r="AS51" i="3"/>
  <c r="AR51" i="3"/>
  <c r="AQ51" i="3"/>
  <c r="AO51" i="3"/>
  <c r="AN51" i="3"/>
  <c r="AM51" i="3"/>
  <c r="AL51" i="3"/>
  <c r="AJ51" i="3"/>
  <c r="AI51" i="3"/>
  <c r="AH51" i="3"/>
  <c r="AG51" i="3"/>
  <c r="AE51" i="3"/>
  <c r="AD51" i="3"/>
  <c r="AC51" i="3"/>
  <c r="AB51" i="3"/>
  <c r="Z51" i="3"/>
  <c r="Y51" i="3"/>
  <c r="X51" i="3"/>
  <c r="W51" i="3"/>
  <c r="R51" i="3"/>
  <c r="P51" i="3"/>
  <c r="O51" i="3"/>
  <c r="N51" i="3"/>
  <c r="M51" i="3"/>
  <c r="K51" i="3"/>
  <c r="J51" i="3"/>
  <c r="I51" i="3"/>
  <c r="H51" i="3"/>
  <c r="BD50" i="3"/>
  <c r="BC50" i="3"/>
  <c r="BB50" i="3"/>
  <c r="BA50" i="3"/>
  <c r="AY50" i="3"/>
  <c r="AX50" i="3"/>
  <c r="AW50" i="3"/>
  <c r="AV50" i="3"/>
  <c r="AT50" i="3"/>
  <c r="AS50" i="3"/>
  <c r="AR50" i="3"/>
  <c r="AQ50" i="3"/>
  <c r="AO50" i="3"/>
  <c r="AN50" i="3"/>
  <c r="AM50" i="3"/>
  <c r="AL50" i="3"/>
  <c r="AJ50" i="3"/>
  <c r="AI50" i="3"/>
  <c r="AH50" i="3"/>
  <c r="AG50" i="3"/>
  <c r="AE50" i="3"/>
  <c r="AD50" i="3"/>
  <c r="AC50" i="3"/>
  <c r="AB50" i="3"/>
  <c r="Z50" i="3"/>
  <c r="Y50" i="3"/>
  <c r="X50" i="3"/>
  <c r="W50" i="3"/>
  <c r="R50" i="3"/>
  <c r="P50" i="3"/>
  <c r="O50" i="3"/>
  <c r="N50" i="3"/>
  <c r="M50" i="3"/>
  <c r="K50" i="3"/>
  <c r="J50" i="3"/>
  <c r="I50" i="3"/>
  <c r="H50" i="3"/>
  <c r="BD49" i="3"/>
  <c r="BC49" i="3"/>
  <c r="BB49" i="3"/>
  <c r="BA49" i="3"/>
  <c r="AY49" i="3"/>
  <c r="AX49" i="3"/>
  <c r="AW49" i="3"/>
  <c r="AV49" i="3"/>
  <c r="AT49" i="3"/>
  <c r="AS49" i="3"/>
  <c r="AR49" i="3"/>
  <c r="AQ49" i="3"/>
  <c r="AO49" i="3"/>
  <c r="AN49" i="3"/>
  <c r="AM49" i="3"/>
  <c r="AL49" i="3"/>
  <c r="AJ49" i="3"/>
  <c r="AI49" i="3"/>
  <c r="AH49" i="3"/>
  <c r="AG49" i="3"/>
  <c r="AE49" i="3"/>
  <c r="AD49" i="3"/>
  <c r="AC49" i="3"/>
  <c r="AB49" i="3"/>
  <c r="Z49" i="3"/>
  <c r="Y49" i="3"/>
  <c r="X49" i="3"/>
  <c r="W49" i="3"/>
  <c r="R49" i="3"/>
  <c r="P49" i="3"/>
  <c r="O49" i="3"/>
  <c r="N49" i="3"/>
  <c r="M49" i="3"/>
  <c r="K49" i="3"/>
  <c r="J49" i="3"/>
  <c r="I49" i="3"/>
  <c r="H49" i="3"/>
  <c r="BD48" i="3"/>
  <c r="BC48" i="3"/>
  <c r="BB48" i="3"/>
  <c r="BA48" i="3"/>
  <c r="AY48" i="3"/>
  <c r="AX48" i="3"/>
  <c r="AW48" i="3"/>
  <c r="AV48" i="3"/>
  <c r="AT48" i="3"/>
  <c r="AS48" i="3"/>
  <c r="AR48" i="3"/>
  <c r="AQ48" i="3"/>
  <c r="AO48" i="3"/>
  <c r="AN48" i="3"/>
  <c r="AM48" i="3"/>
  <c r="AL48" i="3"/>
  <c r="AJ48" i="3"/>
  <c r="AI48" i="3"/>
  <c r="AH48" i="3"/>
  <c r="AG48" i="3"/>
  <c r="AE48" i="3"/>
  <c r="AD48" i="3"/>
  <c r="AC48" i="3"/>
  <c r="AB48" i="3"/>
  <c r="Z48" i="3"/>
  <c r="Y48" i="3"/>
  <c r="X48" i="3"/>
  <c r="W48" i="3"/>
  <c r="R48" i="3"/>
  <c r="P48" i="3"/>
  <c r="O48" i="3"/>
  <c r="N48" i="3"/>
  <c r="M48" i="3"/>
  <c r="K48" i="3"/>
  <c r="J48" i="3"/>
  <c r="I48" i="3"/>
  <c r="H48" i="3"/>
  <c r="BD47" i="3"/>
  <c r="BC47" i="3"/>
  <c r="BB47" i="3"/>
  <c r="BA47" i="3"/>
  <c r="AY47" i="3"/>
  <c r="AX47" i="3"/>
  <c r="AW47" i="3"/>
  <c r="AV47" i="3"/>
  <c r="AT47" i="3"/>
  <c r="AS47" i="3"/>
  <c r="AR47" i="3"/>
  <c r="AQ47" i="3"/>
  <c r="AO47" i="3"/>
  <c r="AN47" i="3"/>
  <c r="AM47" i="3"/>
  <c r="AL47" i="3"/>
  <c r="AJ47" i="3"/>
  <c r="AI47" i="3"/>
  <c r="AH47" i="3"/>
  <c r="AG47" i="3"/>
  <c r="AE47" i="3"/>
  <c r="AD47" i="3"/>
  <c r="AC47" i="3"/>
  <c r="AB47" i="3"/>
  <c r="Z47" i="3"/>
  <c r="Y47" i="3"/>
  <c r="X47" i="3"/>
  <c r="W47" i="3"/>
  <c r="R47" i="3"/>
  <c r="P47" i="3"/>
  <c r="O47" i="3"/>
  <c r="N47" i="3"/>
  <c r="M47" i="3"/>
  <c r="K47" i="3"/>
  <c r="J47" i="3"/>
  <c r="I47" i="3"/>
  <c r="H47" i="3"/>
  <c r="BD46" i="3"/>
  <c r="BC46" i="3"/>
  <c r="BB46" i="3"/>
  <c r="BA46" i="3"/>
  <c r="AY46" i="3"/>
  <c r="AX46" i="3"/>
  <c r="AW46" i="3"/>
  <c r="AV46" i="3"/>
  <c r="AT46" i="3"/>
  <c r="AS46" i="3"/>
  <c r="AR46" i="3"/>
  <c r="AQ46" i="3"/>
  <c r="AO46" i="3"/>
  <c r="AN46" i="3"/>
  <c r="AM46" i="3"/>
  <c r="AL46" i="3"/>
  <c r="AJ46" i="3"/>
  <c r="AI46" i="3"/>
  <c r="AH46" i="3"/>
  <c r="AG46" i="3"/>
  <c r="AE46" i="3"/>
  <c r="AD46" i="3"/>
  <c r="AC46" i="3"/>
  <c r="AB46" i="3"/>
  <c r="Z46" i="3"/>
  <c r="Y46" i="3"/>
  <c r="X46" i="3"/>
  <c r="W46" i="3"/>
  <c r="R46" i="3"/>
  <c r="P46" i="3"/>
  <c r="O46" i="3"/>
  <c r="N46" i="3"/>
  <c r="M46" i="3"/>
  <c r="K46" i="3"/>
  <c r="J46" i="3"/>
  <c r="I46" i="3"/>
  <c r="H46" i="3"/>
  <c r="BD45" i="3"/>
  <c r="BC45" i="3"/>
  <c r="BB45" i="3"/>
  <c r="BA45" i="3"/>
  <c r="AY45" i="3"/>
  <c r="AX45" i="3"/>
  <c r="AW45" i="3"/>
  <c r="AV45" i="3"/>
  <c r="AT45" i="3"/>
  <c r="AS45" i="3"/>
  <c r="AR45" i="3"/>
  <c r="AQ45" i="3"/>
  <c r="AO45" i="3"/>
  <c r="AN45" i="3"/>
  <c r="AM45" i="3"/>
  <c r="AL45" i="3"/>
  <c r="AJ45" i="3"/>
  <c r="AI45" i="3"/>
  <c r="AH45" i="3"/>
  <c r="AG45" i="3"/>
  <c r="AE45" i="3"/>
  <c r="AD45" i="3"/>
  <c r="AC45" i="3"/>
  <c r="AB45" i="3"/>
  <c r="Z45" i="3"/>
  <c r="Y45" i="3"/>
  <c r="X45" i="3"/>
  <c r="W45" i="3"/>
  <c r="R45" i="3"/>
  <c r="P45" i="3"/>
  <c r="O45" i="3"/>
  <c r="N45" i="3"/>
  <c r="M45" i="3"/>
  <c r="K45" i="3"/>
  <c r="J45" i="3"/>
  <c r="I45" i="3"/>
  <c r="H45" i="3"/>
  <c r="BD44" i="3"/>
  <c r="BC44" i="3"/>
  <c r="BB44" i="3"/>
  <c r="BA44" i="3"/>
  <c r="AY44" i="3"/>
  <c r="AX44" i="3"/>
  <c r="AW44" i="3"/>
  <c r="AV44" i="3"/>
  <c r="AT44" i="3"/>
  <c r="AS44" i="3"/>
  <c r="AR44" i="3"/>
  <c r="AQ44" i="3"/>
  <c r="AO44" i="3"/>
  <c r="AN44" i="3"/>
  <c r="AM44" i="3"/>
  <c r="AL44" i="3"/>
  <c r="AJ44" i="3"/>
  <c r="AI44" i="3"/>
  <c r="AH44" i="3"/>
  <c r="AG44" i="3"/>
  <c r="AE44" i="3"/>
  <c r="AD44" i="3"/>
  <c r="AC44" i="3"/>
  <c r="AB44" i="3"/>
  <c r="Z44" i="3"/>
  <c r="Y44" i="3"/>
  <c r="X44" i="3"/>
  <c r="W44" i="3"/>
  <c r="R44" i="3"/>
  <c r="P44" i="3"/>
  <c r="O44" i="3"/>
  <c r="N44" i="3"/>
  <c r="M44" i="3"/>
  <c r="K44" i="3"/>
  <c r="J44" i="3"/>
  <c r="I44" i="3"/>
  <c r="H44" i="3"/>
  <c r="BD43" i="3"/>
  <c r="BC43" i="3"/>
  <c r="BB43" i="3"/>
  <c r="BA43" i="3"/>
  <c r="AY43" i="3"/>
  <c r="AX43" i="3"/>
  <c r="AW43" i="3"/>
  <c r="AV43" i="3"/>
  <c r="AT43" i="3"/>
  <c r="AS43" i="3"/>
  <c r="AR43" i="3"/>
  <c r="AQ43" i="3"/>
  <c r="AO43" i="3"/>
  <c r="AN43" i="3"/>
  <c r="AM43" i="3"/>
  <c r="AL43" i="3"/>
  <c r="AJ43" i="3"/>
  <c r="AI43" i="3"/>
  <c r="AH43" i="3"/>
  <c r="AG43" i="3"/>
  <c r="AE43" i="3"/>
  <c r="AD43" i="3"/>
  <c r="AC43" i="3"/>
  <c r="AB43" i="3"/>
  <c r="Z43" i="3"/>
  <c r="Y43" i="3"/>
  <c r="X43" i="3"/>
  <c r="W43" i="3"/>
  <c r="R43" i="3"/>
  <c r="P43" i="3"/>
  <c r="O43" i="3"/>
  <c r="N43" i="3"/>
  <c r="M43" i="3"/>
  <c r="K43" i="3"/>
  <c r="J43" i="3"/>
  <c r="I43" i="3"/>
  <c r="H43" i="3"/>
  <c r="BD42" i="3"/>
  <c r="BC42" i="3"/>
  <c r="BB42" i="3"/>
  <c r="BA42" i="3"/>
  <c r="AY42" i="3"/>
  <c r="AX42" i="3"/>
  <c r="AW42" i="3"/>
  <c r="AV42" i="3"/>
  <c r="AT42" i="3"/>
  <c r="AS42" i="3"/>
  <c r="AR42" i="3"/>
  <c r="AQ42" i="3"/>
  <c r="AO42" i="3"/>
  <c r="AN42" i="3"/>
  <c r="AM42" i="3"/>
  <c r="AL42" i="3"/>
  <c r="AJ42" i="3"/>
  <c r="AI42" i="3"/>
  <c r="AH42" i="3"/>
  <c r="AG42" i="3"/>
  <c r="AE42" i="3"/>
  <c r="AD42" i="3"/>
  <c r="AC42" i="3"/>
  <c r="AB42" i="3"/>
  <c r="Z42" i="3"/>
  <c r="Y42" i="3"/>
  <c r="X42" i="3"/>
  <c r="W42" i="3"/>
  <c r="R42" i="3"/>
  <c r="P42" i="3"/>
  <c r="O42" i="3"/>
  <c r="N42" i="3"/>
  <c r="M42" i="3"/>
  <c r="K42" i="3"/>
  <c r="J42" i="3"/>
  <c r="I42" i="3"/>
  <c r="H42" i="3"/>
  <c r="BD25" i="3"/>
  <c r="BC25" i="3"/>
  <c r="BB25" i="3"/>
  <c r="BA25" i="3"/>
  <c r="AY25" i="3"/>
  <c r="AX25" i="3"/>
  <c r="AW25" i="3"/>
  <c r="AV25" i="3"/>
  <c r="AT25" i="3"/>
  <c r="AS25" i="3"/>
  <c r="AR25" i="3"/>
  <c r="AQ25" i="3"/>
  <c r="AO25" i="3"/>
  <c r="AN25" i="3"/>
  <c r="AM25" i="3"/>
  <c r="AL25" i="3"/>
  <c r="AJ25" i="3"/>
  <c r="AI25" i="3"/>
  <c r="AH25" i="3"/>
  <c r="AG25" i="3"/>
  <c r="AE25" i="3"/>
  <c r="AD25" i="3"/>
  <c r="AC25" i="3"/>
  <c r="AB25" i="3"/>
  <c r="Z25" i="3"/>
  <c r="Y25" i="3"/>
  <c r="X25" i="3"/>
  <c r="W25" i="3"/>
  <c r="R25" i="3"/>
  <c r="P25" i="3"/>
  <c r="O25" i="3"/>
  <c r="N25" i="3"/>
  <c r="M25" i="3"/>
  <c r="K25" i="3"/>
  <c r="J25" i="3"/>
  <c r="I25" i="3"/>
  <c r="H25" i="3"/>
  <c r="BD24" i="3"/>
  <c r="BC24" i="3"/>
  <c r="BB24" i="3"/>
  <c r="BA24" i="3"/>
  <c r="AY24" i="3"/>
  <c r="AX24" i="3"/>
  <c r="AW24" i="3"/>
  <c r="AV24" i="3"/>
  <c r="AT24" i="3"/>
  <c r="AS24" i="3"/>
  <c r="AR24" i="3"/>
  <c r="AQ24" i="3"/>
  <c r="AO24" i="3"/>
  <c r="AN24" i="3"/>
  <c r="AM24" i="3"/>
  <c r="AL24" i="3"/>
  <c r="AJ24" i="3"/>
  <c r="AI24" i="3"/>
  <c r="AH24" i="3"/>
  <c r="AG24" i="3"/>
  <c r="AE24" i="3"/>
  <c r="AD24" i="3"/>
  <c r="AC24" i="3"/>
  <c r="AB24" i="3"/>
  <c r="Z24" i="3"/>
  <c r="Y24" i="3"/>
  <c r="X24" i="3"/>
  <c r="W24" i="3"/>
  <c r="R24" i="3"/>
  <c r="P24" i="3"/>
  <c r="O24" i="3"/>
  <c r="N24" i="3"/>
  <c r="M24" i="3"/>
  <c r="K24" i="3"/>
  <c r="J24" i="3"/>
  <c r="I24" i="3"/>
  <c r="H24" i="3"/>
  <c r="BD23" i="3"/>
  <c r="BC23" i="3"/>
  <c r="BB23" i="3"/>
  <c r="BA23" i="3"/>
  <c r="AY23" i="3"/>
  <c r="AX23" i="3"/>
  <c r="AW23" i="3"/>
  <c r="AV23" i="3"/>
  <c r="AT23" i="3"/>
  <c r="AS23" i="3"/>
  <c r="AR23" i="3"/>
  <c r="AQ23" i="3"/>
  <c r="AO23" i="3"/>
  <c r="AN23" i="3"/>
  <c r="AM23" i="3"/>
  <c r="AL23" i="3"/>
  <c r="AJ23" i="3"/>
  <c r="AI23" i="3"/>
  <c r="AH23" i="3"/>
  <c r="AG23" i="3"/>
  <c r="AE23" i="3"/>
  <c r="AD23" i="3"/>
  <c r="AC23" i="3"/>
  <c r="AB23" i="3"/>
  <c r="Z23" i="3"/>
  <c r="Y23" i="3"/>
  <c r="X23" i="3"/>
  <c r="W23" i="3"/>
  <c r="R23" i="3"/>
  <c r="P23" i="3"/>
  <c r="O23" i="3"/>
  <c r="N23" i="3"/>
  <c r="M23" i="3"/>
  <c r="K23" i="3"/>
  <c r="J23" i="3"/>
  <c r="I23" i="3"/>
  <c r="H23" i="3"/>
  <c r="BD22" i="3"/>
  <c r="BC22" i="3"/>
  <c r="BB22" i="3"/>
  <c r="BA22" i="3"/>
  <c r="AY22" i="3"/>
  <c r="AX22" i="3"/>
  <c r="AW22" i="3"/>
  <c r="AV22" i="3"/>
  <c r="AT22" i="3"/>
  <c r="AS22" i="3"/>
  <c r="AR22" i="3"/>
  <c r="AQ22" i="3"/>
  <c r="AO22" i="3"/>
  <c r="AN22" i="3"/>
  <c r="AM22" i="3"/>
  <c r="AL22" i="3"/>
  <c r="AJ22" i="3"/>
  <c r="AI22" i="3"/>
  <c r="AH22" i="3"/>
  <c r="AG22" i="3"/>
  <c r="AE22" i="3"/>
  <c r="AD22" i="3"/>
  <c r="AC22" i="3"/>
  <c r="AB22" i="3"/>
  <c r="Z22" i="3"/>
  <c r="Y22" i="3"/>
  <c r="X22" i="3"/>
  <c r="W22" i="3"/>
  <c r="R22" i="3"/>
  <c r="P22" i="3"/>
  <c r="O22" i="3"/>
  <c r="N22" i="3"/>
  <c r="M22" i="3"/>
  <c r="K22" i="3"/>
  <c r="J22" i="3"/>
  <c r="I22" i="3"/>
  <c r="H22" i="3"/>
  <c r="BD21" i="3"/>
  <c r="BC21" i="3"/>
  <c r="BB21" i="3"/>
  <c r="BA21" i="3"/>
  <c r="AY21" i="3"/>
  <c r="AX21" i="3"/>
  <c r="AW21" i="3"/>
  <c r="AV21" i="3"/>
  <c r="AT21" i="3"/>
  <c r="AS21" i="3"/>
  <c r="AR21" i="3"/>
  <c r="AQ21" i="3"/>
  <c r="AO21" i="3"/>
  <c r="AN21" i="3"/>
  <c r="AM21" i="3"/>
  <c r="AL21" i="3"/>
  <c r="AJ21" i="3"/>
  <c r="AI21" i="3"/>
  <c r="AH21" i="3"/>
  <c r="AG21" i="3"/>
  <c r="AE21" i="3"/>
  <c r="AD21" i="3"/>
  <c r="AC21" i="3"/>
  <c r="AB21" i="3"/>
  <c r="Z21" i="3"/>
  <c r="Y21" i="3"/>
  <c r="X21" i="3"/>
  <c r="W21" i="3"/>
  <c r="R21" i="3"/>
  <c r="P21" i="3"/>
  <c r="O21" i="3"/>
  <c r="N21" i="3"/>
  <c r="M21" i="3"/>
  <c r="K21" i="3"/>
  <c r="J21" i="3"/>
  <c r="I21" i="3"/>
  <c r="H21" i="3"/>
  <c r="BD20" i="3"/>
  <c r="BC20" i="3"/>
  <c r="BB20" i="3"/>
  <c r="BA20" i="3"/>
  <c r="AY20" i="3"/>
  <c r="AX20" i="3"/>
  <c r="AW20" i="3"/>
  <c r="AV20" i="3"/>
  <c r="AT20" i="3"/>
  <c r="AS20" i="3"/>
  <c r="AR20" i="3"/>
  <c r="AQ20" i="3"/>
  <c r="AO20" i="3"/>
  <c r="AN20" i="3"/>
  <c r="AM20" i="3"/>
  <c r="AL20" i="3"/>
  <c r="AJ20" i="3"/>
  <c r="AI20" i="3"/>
  <c r="AH20" i="3"/>
  <c r="AG20" i="3"/>
  <c r="AE20" i="3"/>
  <c r="AD20" i="3"/>
  <c r="AC20" i="3"/>
  <c r="AB20" i="3"/>
  <c r="Z20" i="3"/>
  <c r="Y20" i="3"/>
  <c r="X20" i="3"/>
  <c r="W20" i="3"/>
  <c r="R20" i="3"/>
  <c r="P20" i="3"/>
  <c r="O20" i="3"/>
  <c r="N20" i="3"/>
  <c r="M20" i="3"/>
  <c r="K20" i="3"/>
  <c r="J20" i="3"/>
  <c r="I20" i="3"/>
  <c r="H20" i="3"/>
  <c r="BD19" i="3"/>
  <c r="BC19" i="3"/>
  <c r="BB19" i="3"/>
  <c r="BA19" i="3"/>
  <c r="AY19" i="3"/>
  <c r="AX19" i="3"/>
  <c r="AW19" i="3"/>
  <c r="AV19" i="3"/>
  <c r="AT19" i="3"/>
  <c r="AS19" i="3"/>
  <c r="AR19" i="3"/>
  <c r="AQ19" i="3"/>
  <c r="AO19" i="3"/>
  <c r="AN19" i="3"/>
  <c r="AM19" i="3"/>
  <c r="AL19" i="3"/>
  <c r="AJ19" i="3"/>
  <c r="AI19" i="3"/>
  <c r="AH19" i="3"/>
  <c r="AG19" i="3"/>
  <c r="AE19" i="3"/>
  <c r="AD19" i="3"/>
  <c r="AC19" i="3"/>
  <c r="AB19" i="3"/>
  <c r="Z19" i="3"/>
  <c r="Y19" i="3"/>
  <c r="X19" i="3"/>
  <c r="W19" i="3"/>
  <c r="R19" i="3"/>
  <c r="P19" i="3"/>
  <c r="O19" i="3"/>
  <c r="N19" i="3"/>
  <c r="M19" i="3"/>
  <c r="K19" i="3"/>
  <c r="J19" i="3"/>
  <c r="I19" i="3"/>
  <c r="H19" i="3"/>
  <c r="BD18" i="3"/>
  <c r="BC18" i="3"/>
  <c r="BB18" i="3"/>
  <c r="BA18" i="3"/>
  <c r="AY18" i="3"/>
  <c r="AX18" i="3"/>
  <c r="AW18" i="3"/>
  <c r="AV18" i="3"/>
  <c r="AT18" i="3"/>
  <c r="AS18" i="3"/>
  <c r="AR18" i="3"/>
  <c r="AQ18" i="3"/>
  <c r="AO18" i="3"/>
  <c r="AN18" i="3"/>
  <c r="AM18" i="3"/>
  <c r="AL18" i="3"/>
  <c r="AJ18" i="3"/>
  <c r="AI18" i="3"/>
  <c r="AH18" i="3"/>
  <c r="AG18" i="3"/>
  <c r="AE18" i="3"/>
  <c r="AD18" i="3"/>
  <c r="AC18" i="3"/>
  <c r="AB18" i="3"/>
  <c r="Z18" i="3"/>
  <c r="Y18" i="3"/>
  <c r="X18" i="3"/>
  <c r="W18" i="3"/>
  <c r="R18" i="3"/>
  <c r="P18" i="3"/>
  <c r="O18" i="3"/>
  <c r="N18" i="3"/>
  <c r="M18" i="3"/>
  <c r="K18" i="3"/>
  <c r="J18" i="3"/>
  <c r="I18" i="3"/>
  <c r="H18" i="3"/>
  <c r="BD17" i="3"/>
  <c r="BC17" i="3"/>
  <c r="BB17" i="3"/>
  <c r="BA17" i="3"/>
  <c r="AY17" i="3"/>
  <c r="AX17" i="3"/>
  <c r="AW17" i="3"/>
  <c r="AV17" i="3"/>
  <c r="AT17" i="3"/>
  <c r="AS17" i="3"/>
  <c r="AR17" i="3"/>
  <c r="AQ17" i="3"/>
  <c r="AO17" i="3"/>
  <c r="AN17" i="3"/>
  <c r="AM17" i="3"/>
  <c r="AL17" i="3"/>
  <c r="AJ17" i="3"/>
  <c r="AI17" i="3"/>
  <c r="AH17" i="3"/>
  <c r="AG17" i="3"/>
  <c r="AE17" i="3"/>
  <c r="AD17" i="3"/>
  <c r="AC17" i="3"/>
  <c r="AB17" i="3"/>
  <c r="Z17" i="3"/>
  <c r="Y17" i="3"/>
  <c r="X17" i="3"/>
  <c r="W17" i="3"/>
  <c r="R17" i="3"/>
  <c r="P17" i="3"/>
  <c r="O17" i="3"/>
  <c r="N17" i="3"/>
  <c r="M17" i="3"/>
  <c r="K17" i="3"/>
  <c r="J17" i="3"/>
  <c r="I17" i="3"/>
  <c r="H17" i="3"/>
  <c r="BD16" i="3"/>
  <c r="BC16" i="3"/>
  <c r="BB16" i="3"/>
  <c r="BA16" i="3"/>
  <c r="AY16" i="3"/>
  <c r="AX16" i="3"/>
  <c r="AW16" i="3"/>
  <c r="AV16" i="3"/>
  <c r="AT16" i="3"/>
  <c r="AS16" i="3"/>
  <c r="AR16" i="3"/>
  <c r="AQ16" i="3"/>
  <c r="AO16" i="3"/>
  <c r="AN16" i="3"/>
  <c r="AM16" i="3"/>
  <c r="AL16" i="3"/>
  <c r="AJ16" i="3"/>
  <c r="AI16" i="3"/>
  <c r="AH16" i="3"/>
  <c r="AG16" i="3"/>
  <c r="AE16" i="3"/>
  <c r="AD16" i="3"/>
  <c r="AC16" i="3"/>
  <c r="AB16" i="3"/>
  <c r="Z16" i="3"/>
  <c r="Y16" i="3"/>
  <c r="X16" i="3"/>
  <c r="W16" i="3"/>
  <c r="R16" i="3"/>
  <c r="P16" i="3"/>
  <c r="O16" i="3"/>
  <c r="N16" i="3"/>
  <c r="M16" i="3"/>
  <c r="K16" i="3"/>
  <c r="J16" i="3"/>
  <c r="I16" i="3"/>
  <c r="H16" i="3"/>
  <c r="BB11" i="3"/>
  <c r="BB9" i="3"/>
  <c r="BB7" i="3"/>
  <c r="BB5" i="3"/>
  <c r="BB3" i="3"/>
  <c r="AW11" i="3"/>
  <c r="AW9" i="3"/>
  <c r="AW7" i="3"/>
  <c r="AW5" i="3"/>
  <c r="AW3" i="3"/>
  <c r="AR11" i="3"/>
  <c r="AR9" i="3"/>
  <c r="AR7" i="3"/>
  <c r="AR5" i="3"/>
  <c r="AR3" i="3"/>
  <c r="AM11" i="3"/>
  <c r="AM9" i="3"/>
  <c r="AM7" i="3"/>
  <c r="AM5" i="3"/>
  <c r="AM3" i="3"/>
  <c r="AH11" i="3"/>
  <c r="AH9" i="3"/>
  <c r="AH7" i="3"/>
  <c r="AH5" i="3"/>
  <c r="AH3" i="3"/>
  <c r="AC11" i="3"/>
  <c r="AC9" i="3"/>
  <c r="AC7" i="3"/>
  <c r="AC5" i="3"/>
  <c r="AC3" i="3"/>
  <c r="X11" i="3"/>
  <c r="X9" i="3"/>
  <c r="X7" i="3"/>
  <c r="X5" i="3"/>
  <c r="X3" i="3"/>
  <c r="S11" i="3"/>
  <c r="S9" i="3"/>
  <c r="S7" i="3"/>
  <c r="S5" i="3"/>
  <c r="N11" i="3"/>
  <c r="N9" i="3"/>
  <c r="N7" i="3"/>
  <c r="N5" i="3"/>
  <c r="N3" i="3"/>
  <c r="I3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B4" i="3"/>
  <c r="H4" i="3" s="1"/>
  <c r="C4" i="3"/>
  <c r="I4" i="3" s="1"/>
  <c r="D4" i="3"/>
  <c r="BC4" i="3" s="1"/>
  <c r="E4" i="3"/>
  <c r="BD4" i="3" s="1"/>
  <c r="B5" i="3"/>
  <c r="H5" i="3" s="1"/>
  <c r="C5" i="3"/>
  <c r="I5" i="3" s="1"/>
  <c r="D5" i="3"/>
  <c r="J5" i="3" s="1"/>
  <c r="E5" i="3"/>
  <c r="BD5" i="3" s="1"/>
  <c r="B6" i="3"/>
  <c r="H6" i="3" s="1"/>
  <c r="C6" i="3"/>
  <c r="I6" i="3" s="1"/>
  <c r="D6" i="3"/>
  <c r="BC6" i="3" s="1"/>
  <c r="E6" i="3"/>
  <c r="BD6" i="3" s="1"/>
  <c r="B7" i="3"/>
  <c r="H7" i="3" s="1"/>
  <c r="C7" i="3"/>
  <c r="I7" i="3" s="1"/>
  <c r="D7" i="3"/>
  <c r="BC7" i="3" s="1"/>
  <c r="E7" i="3"/>
  <c r="BD7" i="3" s="1"/>
  <c r="B8" i="3"/>
  <c r="H8" i="3" s="1"/>
  <c r="C8" i="3"/>
  <c r="I8" i="3" s="1"/>
  <c r="D8" i="3"/>
  <c r="BC8" i="3" s="1"/>
  <c r="E8" i="3"/>
  <c r="BD8" i="3" s="1"/>
  <c r="B9" i="3"/>
  <c r="H9" i="3" s="1"/>
  <c r="C9" i="3"/>
  <c r="I9" i="3" s="1"/>
  <c r="D9" i="3"/>
  <c r="BC9" i="3" s="1"/>
  <c r="E9" i="3"/>
  <c r="BD9" i="3" s="1"/>
  <c r="B10" i="3"/>
  <c r="H10" i="3" s="1"/>
  <c r="C10" i="3"/>
  <c r="I10" i="3" s="1"/>
  <c r="D10" i="3"/>
  <c r="BC10" i="3" s="1"/>
  <c r="E10" i="3"/>
  <c r="BD10" i="3" s="1"/>
  <c r="B11" i="3"/>
  <c r="H11" i="3" s="1"/>
  <c r="C11" i="3"/>
  <c r="I11" i="3" s="1"/>
  <c r="D11" i="3"/>
  <c r="J11" i="3" s="1"/>
  <c r="E11" i="3"/>
  <c r="BD11" i="3" s="1"/>
  <c r="B12" i="3"/>
  <c r="H12" i="3" s="1"/>
  <c r="C12" i="3"/>
  <c r="I12" i="3" s="1"/>
  <c r="D12" i="3"/>
  <c r="BC12" i="3" s="1"/>
  <c r="E12" i="3"/>
  <c r="BD12" i="3" s="1"/>
  <c r="C3" i="3"/>
  <c r="D3" i="3"/>
  <c r="BC3" i="3" s="1"/>
  <c r="E3" i="3"/>
  <c r="BD3" i="3" s="1"/>
  <c r="B3" i="3"/>
  <c r="BA3" i="3" s="1"/>
  <c r="A14" i="3"/>
  <c r="A27" i="3"/>
  <c r="A40" i="3"/>
  <c r="A53" i="3"/>
  <c r="A66" i="3"/>
  <c r="A79" i="3"/>
  <c r="A92" i="3"/>
  <c r="A1" i="3"/>
  <c r="R77" i="2"/>
  <c r="R76" i="2"/>
  <c r="R75" i="2"/>
  <c r="R74" i="2"/>
  <c r="R73" i="2"/>
  <c r="R72" i="2"/>
  <c r="R71" i="2"/>
  <c r="R70" i="2"/>
  <c r="R69" i="2"/>
  <c r="R68" i="2"/>
  <c r="B2" i="1"/>
  <c r="BI43" i="5" l="1"/>
  <c r="BF43" i="5"/>
  <c r="BF43" i="4"/>
  <c r="BG43" i="5"/>
  <c r="R97" i="5"/>
  <c r="R101" i="5"/>
  <c r="U96" i="4"/>
  <c r="U101" i="4"/>
  <c r="S94" i="5"/>
  <c r="R94" i="5" s="1"/>
  <c r="S99" i="5"/>
  <c r="R99" i="5" s="1"/>
  <c r="S102" i="5"/>
  <c r="R102" i="5" s="1"/>
  <c r="T96" i="5"/>
  <c r="R96" i="5" s="1"/>
  <c r="T99" i="5"/>
  <c r="R85" i="5"/>
  <c r="R90" i="5"/>
  <c r="S81" i="5"/>
  <c r="R81" i="5" s="1"/>
  <c r="S86" i="5"/>
  <c r="S88" i="5"/>
  <c r="R88" i="5" s="1"/>
  <c r="S89" i="5"/>
  <c r="R89" i="5" s="1"/>
  <c r="T83" i="5"/>
  <c r="T85" i="5"/>
  <c r="T86" i="5"/>
  <c r="U83" i="5"/>
  <c r="U88" i="5"/>
  <c r="S73" i="4"/>
  <c r="U49" i="4"/>
  <c r="R19" i="5"/>
  <c r="R24" i="5"/>
  <c r="T19" i="4"/>
  <c r="T24" i="4"/>
  <c r="U21" i="4"/>
  <c r="U24" i="4"/>
  <c r="S22" i="5"/>
  <c r="R22" i="5" s="1"/>
  <c r="R3" i="5"/>
  <c r="J7" i="3"/>
  <c r="H3" i="3"/>
  <c r="K11" i="3"/>
  <c r="K9" i="3"/>
  <c r="K7" i="3"/>
  <c r="K5" i="3"/>
  <c r="M3" i="3"/>
  <c r="M5" i="3"/>
  <c r="M7" i="3"/>
  <c r="M9" i="3"/>
  <c r="M11" i="3"/>
  <c r="R3" i="3"/>
  <c r="R5" i="3"/>
  <c r="R7" i="3"/>
  <c r="R9" i="3"/>
  <c r="R11" i="3"/>
  <c r="W3" i="3"/>
  <c r="W5" i="3"/>
  <c r="W7" i="3"/>
  <c r="W9" i="3"/>
  <c r="W11" i="3"/>
  <c r="AB3" i="3"/>
  <c r="AB5" i="3"/>
  <c r="AB7" i="3"/>
  <c r="AB9" i="3"/>
  <c r="AB11" i="3"/>
  <c r="AG3" i="3"/>
  <c r="AG5" i="3"/>
  <c r="AG7" i="3"/>
  <c r="AG9" i="3"/>
  <c r="AG11" i="3"/>
  <c r="AL3" i="3"/>
  <c r="AL5" i="3"/>
  <c r="AL7" i="3"/>
  <c r="AL9" i="3"/>
  <c r="AL11" i="3"/>
  <c r="AQ3" i="3"/>
  <c r="AQ5" i="3"/>
  <c r="AQ7" i="3"/>
  <c r="AQ9" i="3"/>
  <c r="AQ11" i="3"/>
  <c r="AV3" i="3"/>
  <c r="AV5" i="3"/>
  <c r="AV7" i="3"/>
  <c r="AV9" i="3"/>
  <c r="AV11" i="3"/>
  <c r="BA5" i="3"/>
  <c r="BA7" i="3"/>
  <c r="BA9" i="3"/>
  <c r="BA11" i="3"/>
  <c r="J9" i="3"/>
  <c r="J3" i="3"/>
  <c r="O3" i="3"/>
  <c r="O5" i="3"/>
  <c r="O7" i="3"/>
  <c r="O9" i="3"/>
  <c r="O11" i="3"/>
  <c r="T5" i="3"/>
  <c r="T7" i="3"/>
  <c r="T9" i="3"/>
  <c r="T11" i="3"/>
  <c r="Y3" i="3"/>
  <c r="Y5" i="3"/>
  <c r="Y7" i="3"/>
  <c r="Y9" i="3"/>
  <c r="Y11" i="3"/>
  <c r="AD3" i="3"/>
  <c r="AD5" i="3"/>
  <c r="AD7" i="3"/>
  <c r="AD9" i="3"/>
  <c r="AD11" i="3"/>
  <c r="AI3" i="3"/>
  <c r="AI5" i="3"/>
  <c r="AI7" i="3"/>
  <c r="AI9" i="3"/>
  <c r="AI11" i="3"/>
  <c r="AN3" i="3"/>
  <c r="AN5" i="3"/>
  <c r="AN7" i="3"/>
  <c r="AN9" i="3"/>
  <c r="AN11" i="3"/>
  <c r="AS3" i="3"/>
  <c r="AS5" i="3"/>
  <c r="AS7" i="3"/>
  <c r="AS9" i="3"/>
  <c r="AS11" i="3"/>
  <c r="AX3" i="3"/>
  <c r="AX5" i="3"/>
  <c r="AX7" i="3"/>
  <c r="AX9" i="3"/>
  <c r="AX11" i="3"/>
  <c r="BC5" i="3"/>
  <c r="BC11" i="3"/>
  <c r="K3" i="3"/>
  <c r="P3" i="3"/>
  <c r="P5" i="3"/>
  <c r="P7" i="3"/>
  <c r="P9" i="3"/>
  <c r="P11" i="3"/>
  <c r="U5" i="3"/>
  <c r="U7" i="3"/>
  <c r="U9" i="3"/>
  <c r="U11" i="3"/>
  <c r="Z3" i="3"/>
  <c r="Z5" i="3"/>
  <c r="Z7" i="3"/>
  <c r="Z9" i="3"/>
  <c r="Z11" i="3"/>
  <c r="AE3" i="3"/>
  <c r="AE5" i="3"/>
  <c r="AE7" i="3"/>
  <c r="AE9" i="3"/>
  <c r="AE11" i="3"/>
  <c r="AJ3" i="3"/>
  <c r="AJ5" i="3"/>
  <c r="AJ7" i="3"/>
  <c r="AJ9" i="3"/>
  <c r="AJ11" i="3"/>
  <c r="AO3" i="3"/>
  <c r="AO5" i="3"/>
  <c r="AO7" i="3"/>
  <c r="AO9" i="3"/>
  <c r="AO11" i="3"/>
  <c r="AT3" i="3"/>
  <c r="AT5" i="3"/>
  <c r="AT7" i="3"/>
  <c r="AT9" i="3"/>
  <c r="AT11" i="3"/>
  <c r="AY3" i="3"/>
  <c r="AY5" i="3"/>
  <c r="AY7" i="3"/>
  <c r="AY9" i="3"/>
  <c r="AY11" i="3"/>
  <c r="K12" i="3"/>
  <c r="K10" i="3"/>
  <c r="K8" i="3"/>
  <c r="K6" i="3"/>
  <c r="K4" i="3"/>
  <c r="M4" i="3"/>
  <c r="M6" i="3"/>
  <c r="M8" i="3"/>
  <c r="M10" i="3"/>
  <c r="M12" i="3"/>
  <c r="R4" i="3"/>
  <c r="R6" i="3"/>
  <c r="R8" i="3"/>
  <c r="R10" i="3"/>
  <c r="R12" i="3"/>
  <c r="W4" i="3"/>
  <c r="W6" i="3"/>
  <c r="W8" i="3"/>
  <c r="W10" i="3"/>
  <c r="W12" i="3"/>
  <c r="AB4" i="3"/>
  <c r="AB6" i="3"/>
  <c r="AB8" i="3"/>
  <c r="AB10" i="3"/>
  <c r="AB12" i="3"/>
  <c r="AG4" i="3"/>
  <c r="AG6" i="3"/>
  <c r="AG8" i="3"/>
  <c r="AG10" i="3"/>
  <c r="AG12" i="3"/>
  <c r="AL4" i="3"/>
  <c r="AL6" i="3"/>
  <c r="AL8" i="3"/>
  <c r="AL10" i="3"/>
  <c r="AL12" i="3"/>
  <c r="AQ4" i="3"/>
  <c r="AQ6" i="3"/>
  <c r="AQ8" i="3"/>
  <c r="AQ10" i="3"/>
  <c r="AQ12" i="3"/>
  <c r="AV4" i="3"/>
  <c r="AV6" i="3"/>
  <c r="AV8" i="3"/>
  <c r="AV10" i="3"/>
  <c r="AV12" i="3"/>
  <c r="BA4" i="3"/>
  <c r="BA6" i="3"/>
  <c r="BA8" i="3"/>
  <c r="BA10" i="3"/>
  <c r="BA12" i="3"/>
  <c r="J12" i="3"/>
  <c r="J10" i="3"/>
  <c r="J8" i="3"/>
  <c r="J6" i="3"/>
  <c r="J4" i="3"/>
  <c r="N4" i="3"/>
  <c r="N6" i="3"/>
  <c r="N8" i="3"/>
  <c r="N10" i="3"/>
  <c r="N12" i="3"/>
  <c r="S4" i="3"/>
  <c r="S6" i="3"/>
  <c r="S8" i="3"/>
  <c r="S10" i="3"/>
  <c r="S12" i="3"/>
  <c r="X4" i="3"/>
  <c r="X6" i="3"/>
  <c r="X8" i="3"/>
  <c r="X10" i="3"/>
  <c r="X12" i="3"/>
  <c r="AC4" i="3"/>
  <c r="AC6" i="3"/>
  <c r="AC8" i="3"/>
  <c r="AC10" i="3"/>
  <c r="AC12" i="3"/>
  <c r="AH4" i="3"/>
  <c r="AH6" i="3"/>
  <c r="AH8" i="3"/>
  <c r="AH10" i="3"/>
  <c r="AH12" i="3"/>
  <c r="AM4" i="3"/>
  <c r="AM6" i="3"/>
  <c r="AM8" i="3"/>
  <c r="AM10" i="3"/>
  <c r="AM12" i="3"/>
  <c r="AR4" i="3"/>
  <c r="AR6" i="3"/>
  <c r="AR8" i="3"/>
  <c r="AR10" i="3"/>
  <c r="AR12" i="3"/>
  <c r="AW4" i="3"/>
  <c r="AW6" i="3"/>
  <c r="AW8" i="3"/>
  <c r="AW10" i="3"/>
  <c r="AW12" i="3"/>
  <c r="BB4" i="3"/>
  <c r="BB6" i="3"/>
  <c r="BB8" i="3"/>
  <c r="BB10" i="3"/>
  <c r="BB12" i="3"/>
  <c r="O4" i="3"/>
  <c r="O6" i="3"/>
  <c r="O8" i="3"/>
  <c r="O10" i="3"/>
  <c r="O12" i="3"/>
  <c r="T4" i="3"/>
  <c r="T6" i="3"/>
  <c r="T8" i="3"/>
  <c r="T10" i="3"/>
  <c r="T12" i="3"/>
  <c r="Y4" i="3"/>
  <c r="Y6" i="3"/>
  <c r="Y8" i="3"/>
  <c r="Y10" i="3"/>
  <c r="Y12" i="3"/>
  <c r="AD4" i="3"/>
  <c r="AD6" i="3"/>
  <c r="AD8" i="3"/>
  <c r="AD10" i="3"/>
  <c r="AD12" i="3"/>
  <c r="AI4" i="3"/>
  <c r="AI6" i="3"/>
  <c r="AI8" i="3"/>
  <c r="AI10" i="3"/>
  <c r="AI12" i="3"/>
  <c r="AN4" i="3"/>
  <c r="AN6" i="3"/>
  <c r="AN8" i="3"/>
  <c r="AN10" i="3"/>
  <c r="AN12" i="3"/>
  <c r="AS4" i="3"/>
  <c r="AS6" i="3"/>
  <c r="AS8" i="3"/>
  <c r="AS10" i="3"/>
  <c r="AS12" i="3"/>
  <c r="AX4" i="3"/>
  <c r="AX6" i="3"/>
  <c r="AX8" i="3"/>
  <c r="AX10" i="3"/>
  <c r="AX12" i="3"/>
  <c r="P4" i="3"/>
  <c r="P6" i="3"/>
  <c r="P8" i="3"/>
  <c r="P10" i="3"/>
  <c r="P12" i="3"/>
  <c r="U4" i="3"/>
  <c r="U6" i="3"/>
  <c r="U8" i="3"/>
  <c r="U10" i="3"/>
  <c r="U12" i="3"/>
  <c r="Z4" i="3"/>
  <c r="Z6" i="3"/>
  <c r="Z8" i="3"/>
  <c r="Z10" i="3"/>
  <c r="Z12" i="3"/>
  <c r="AE4" i="3"/>
  <c r="AE6" i="3"/>
  <c r="AE8" i="3"/>
  <c r="AE10" i="3"/>
  <c r="AE12" i="3"/>
  <c r="AJ4" i="3"/>
  <c r="AJ6" i="3"/>
  <c r="AJ8" i="3"/>
  <c r="AJ10" i="3"/>
  <c r="AJ12" i="3"/>
  <c r="AO4" i="3"/>
  <c r="AO6" i="3"/>
  <c r="AO8" i="3"/>
  <c r="AO10" i="3"/>
  <c r="AO12" i="3"/>
  <c r="AT4" i="3"/>
  <c r="AT6" i="3"/>
  <c r="AT8" i="3"/>
  <c r="AT10" i="3"/>
  <c r="AT12" i="3"/>
  <c r="AY4" i="3"/>
  <c r="AY6" i="3"/>
  <c r="AY8" i="3"/>
  <c r="AY10" i="3"/>
  <c r="AY12" i="3"/>
  <c r="R83" i="5" l="1"/>
  <c r="R86" i="5"/>
</calcChain>
</file>

<file path=xl/sharedStrings.xml><?xml version="1.0" encoding="utf-8"?>
<sst xmlns="http://schemas.openxmlformats.org/spreadsheetml/2006/main" count="1545" uniqueCount="35">
  <si>
    <t>A semmi időmérése:</t>
  </si>
  <si>
    <t>átlag:</t>
  </si>
  <si>
    <t>random, m=10n, C=1000</t>
  </si>
  <si>
    <t>Műveletek darabszámai</t>
  </si>
  <si>
    <t>belső mérés nélkül</t>
  </si>
  <si>
    <t>beszúrás</t>
  </si>
  <si>
    <t>mintörlés</t>
  </si>
  <si>
    <t>kulcs-csökkentés</t>
  </si>
  <si>
    <t>n</t>
  </si>
  <si>
    <t>belső mérés nélkül (hányszor hívtunk időmérést)</t>
  </si>
  <si>
    <t>Bináris</t>
  </si>
  <si>
    <t>Negyedfokú</t>
  </si>
  <si>
    <t>d = opt</t>
  </si>
  <si>
    <t>random, m=nlogn, C=2n</t>
  </si>
  <si>
    <t>random, m=n^(3/2), C=2n</t>
  </si>
  <si>
    <t>random, m=nlogn, C=2n_100</t>
  </si>
  <si>
    <t>random, m=n^(3/2), C=2n_100</t>
  </si>
  <si>
    <t>worst, m=10n ,C=100</t>
  </si>
  <si>
    <t>worst m=n32 c=100</t>
  </si>
  <si>
    <t>worst, m=nlogn, C=100</t>
  </si>
  <si>
    <t>max. élsúly</t>
  </si>
  <si>
    <t>Párosítós</t>
  </si>
  <si>
    <t>Fibonacci</t>
  </si>
  <si>
    <t>Vödrös</t>
  </si>
  <si>
    <t>Radix (eredeti)</t>
  </si>
  <si>
    <t>Radix (1. javítás)</t>
  </si>
  <si>
    <t>Radix (3. javítás)</t>
  </si>
  <si>
    <t>Radix (2. javítás)</t>
  </si>
  <si>
    <t>d = várható opt</t>
  </si>
  <si>
    <t>Kivonandó</t>
  </si>
  <si>
    <t>Teljes futásidő (ms)</t>
  </si>
  <si>
    <t>beszúrás (ns)</t>
  </si>
  <si>
    <t>mintörlés (ns)</t>
  </si>
  <si>
    <t>kulcs-csökkentés (ns)</t>
  </si>
  <si>
    <t>összesen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</si>
</sst>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2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/>
    <xf numFmtId="2" fontId="0" fillId="0" borderId="0" xfId="0" applyNumberFormat="1"/>
    <xf numFmtId="9" fontId="0" fillId="0" borderId="0" xfId="1" applyFon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15556-0F70-4D8C-B4CB-CAEB10AA24EB}">
  <dimension ref="A1:F11"/>
  <sheetViews>
    <sheetView workbookViewId="0">
      <selection activeCell="O21" sqref="O21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 s="1">
        <v>17.5929</v>
      </c>
      <c r="B2" s="1">
        <f>AVERAGE(A2:A11)</f>
        <v>17.165099999999999</v>
      </c>
      <c r="E2" s="1"/>
      <c r="F2" s="1"/>
    </row>
    <row r="3" spans="1:6" x14ac:dyDescent="0.3">
      <c r="A3">
        <v>17.005600000000001</v>
      </c>
      <c r="E3" s="1"/>
    </row>
    <row r="4" spans="1:6" x14ac:dyDescent="0.3">
      <c r="A4">
        <v>17.3292</v>
      </c>
      <c r="E4" s="1"/>
    </row>
    <row r="5" spans="1:6" x14ac:dyDescent="0.3">
      <c r="A5">
        <v>17.065899999999999</v>
      </c>
      <c r="E5" s="1"/>
    </row>
    <row r="6" spans="1:6" x14ac:dyDescent="0.3">
      <c r="A6">
        <v>16.903400000000001</v>
      </c>
      <c r="E6" s="1"/>
    </row>
    <row r="7" spans="1:6" x14ac:dyDescent="0.3">
      <c r="A7">
        <v>16.876100000000001</v>
      </c>
      <c r="E7" s="1"/>
    </row>
    <row r="8" spans="1:6" x14ac:dyDescent="0.3">
      <c r="A8">
        <v>17.4773</v>
      </c>
      <c r="E8" s="1"/>
    </row>
    <row r="9" spans="1:6" x14ac:dyDescent="0.3">
      <c r="A9">
        <v>17.046600000000002</v>
      </c>
      <c r="E9" s="1"/>
    </row>
    <row r="10" spans="1:6" x14ac:dyDescent="0.3">
      <c r="A10">
        <v>17.184699999999999</v>
      </c>
      <c r="E10" s="1"/>
    </row>
    <row r="11" spans="1:6" x14ac:dyDescent="0.3">
      <c r="A11">
        <v>17.1693</v>
      </c>
      <c r="E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8AF61-8F37-4B2C-980C-2EC83FA413B7}">
  <dimension ref="A1:BI103"/>
  <sheetViews>
    <sheetView topLeftCell="A34" workbookViewId="0">
      <pane xSplit="1" topLeftCell="AN1" activePane="topRight" state="frozen"/>
      <selection activeCell="A34" sqref="A34"/>
      <selection pane="topRight" activeCell="BF44" sqref="BF44"/>
    </sheetView>
  </sheetViews>
  <sheetFormatPr defaultRowHeight="14.4" x14ac:dyDescent="0.3"/>
  <cols>
    <col min="1" max="1" width="15.5546875" customWidth="1"/>
    <col min="2" max="2" width="9.88671875" customWidth="1"/>
    <col min="8" max="8" width="11.109375" customWidth="1"/>
  </cols>
  <sheetData>
    <row r="1" spans="1:56" x14ac:dyDescent="0.3">
      <c r="A1" t="s">
        <v>2</v>
      </c>
      <c r="B1" s="4" t="s">
        <v>3</v>
      </c>
      <c r="C1" s="4"/>
      <c r="D1" s="4"/>
      <c r="E1" s="4"/>
      <c r="F1" s="3"/>
      <c r="H1" s="4" t="s">
        <v>10</v>
      </c>
      <c r="I1" s="4"/>
      <c r="J1" s="4"/>
      <c r="K1" s="4"/>
      <c r="M1" s="4" t="s">
        <v>11</v>
      </c>
      <c r="N1" s="4"/>
      <c r="O1" s="4"/>
      <c r="P1" s="4"/>
      <c r="R1" s="4" t="s">
        <v>12</v>
      </c>
      <c r="S1" s="4"/>
      <c r="T1" s="4"/>
      <c r="U1" s="4"/>
      <c r="W1" s="4" t="s">
        <v>21</v>
      </c>
      <c r="X1" s="4"/>
      <c r="Y1" s="4"/>
      <c r="Z1" s="4"/>
      <c r="AB1" s="4" t="s">
        <v>22</v>
      </c>
      <c r="AC1" s="4"/>
      <c r="AD1" s="4"/>
      <c r="AE1" s="4"/>
      <c r="AG1" s="4" t="s">
        <v>23</v>
      </c>
      <c r="AH1" s="4"/>
      <c r="AI1" s="4"/>
      <c r="AJ1" s="4"/>
      <c r="AL1" s="4" t="s">
        <v>24</v>
      </c>
      <c r="AM1" s="4"/>
      <c r="AN1" s="4"/>
      <c r="AO1" s="4"/>
      <c r="AQ1" s="4" t="s">
        <v>25</v>
      </c>
      <c r="AR1" s="4"/>
      <c r="AS1" s="4"/>
      <c r="AT1" s="4"/>
      <c r="AV1" s="4" t="s">
        <v>26</v>
      </c>
      <c r="AW1" s="4"/>
      <c r="AX1" s="4"/>
      <c r="AY1" s="4"/>
      <c r="BA1" s="4" t="s">
        <v>27</v>
      </c>
      <c r="BB1" s="4"/>
      <c r="BC1" s="4"/>
      <c r="BD1" s="4"/>
    </row>
    <row r="2" spans="1:56" x14ac:dyDescent="0.3">
      <c r="A2" t="s">
        <v>8</v>
      </c>
      <c r="B2" t="s">
        <v>9</v>
      </c>
      <c r="C2" t="s">
        <v>5</v>
      </c>
      <c r="D2" t="s">
        <v>6</v>
      </c>
      <c r="E2" t="s">
        <v>7</v>
      </c>
      <c r="H2" t="s">
        <v>4</v>
      </c>
      <c r="I2" t="s">
        <v>5</v>
      </c>
      <c r="J2" t="s">
        <v>6</v>
      </c>
      <c r="K2" t="s">
        <v>7</v>
      </c>
      <c r="M2" t="s">
        <v>4</v>
      </c>
      <c r="N2" t="s">
        <v>5</v>
      </c>
      <c r="O2" t="s">
        <v>6</v>
      </c>
      <c r="P2" t="s">
        <v>7</v>
      </c>
      <c r="R2" t="s">
        <v>4</v>
      </c>
      <c r="S2" t="s">
        <v>5</v>
      </c>
      <c r="T2" t="s">
        <v>6</v>
      </c>
      <c r="U2" t="s">
        <v>7</v>
      </c>
      <c r="W2" t="s">
        <v>4</v>
      </c>
      <c r="X2" t="s">
        <v>5</v>
      </c>
      <c r="Y2" t="s">
        <v>6</v>
      </c>
      <c r="Z2" t="s">
        <v>7</v>
      </c>
      <c r="AB2" t="s">
        <v>4</v>
      </c>
      <c r="AC2" t="s">
        <v>5</v>
      </c>
      <c r="AD2" t="s">
        <v>6</v>
      </c>
      <c r="AE2" t="s">
        <v>7</v>
      </c>
      <c r="AG2" t="s">
        <v>4</v>
      </c>
      <c r="AH2" t="s">
        <v>5</v>
      </c>
      <c r="AI2" t="s">
        <v>6</v>
      </c>
      <c r="AJ2" t="s">
        <v>7</v>
      </c>
      <c r="AL2" t="s">
        <v>4</v>
      </c>
      <c r="AM2" t="s">
        <v>5</v>
      </c>
      <c r="AN2" t="s">
        <v>6</v>
      </c>
      <c r="AO2" t="s">
        <v>7</v>
      </c>
      <c r="AQ2" t="s">
        <v>4</v>
      </c>
      <c r="AR2" t="s">
        <v>5</v>
      </c>
      <c r="AS2" t="s">
        <v>6</v>
      </c>
      <c r="AT2" t="s">
        <v>7</v>
      </c>
      <c r="AV2" t="s">
        <v>4</v>
      </c>
      <c r="AW2" t="s">
        <v>5</v>
      </c>
      <c r="AX2" t="s">
        <v>6</v>
      </c>
      <c r="AY2" t="s">
        <v>7</v>
      </c>
      <c r="BA2" t="s">
        <v>4</v>
      </c>
      <c r="BB2" t="s">
        <v>5</v>
      </c>
      <c r="BC2" t="s">
        <v>6</v>
      </c>
      <c r="BD2" t="s">
        <v>7</v>
      </c>
    </row>
    <row r="3" spans="1:56" x14ac:dyDescent="0.3">
      <c r="A3">
        <v>2000</v>
      </c>
      <c r="B3">
        <v>1</v>
      </c>
      <c r="C3">
        <v>2000</v>
      </c>
      <c r="D3">
        <v>2000</v>
      </c>
      <c r="E3">
        <v>3230</v>
      </c>
      <c r="H3">
        <v>1348210</v>
      </c>
      <c r="I3">
        <v>331930</v>
      </c>
      <c r="J3">
        <v>782570</v>
      </c>
      <c r="K3">
        <v>277430</v>
      </c>
      <c r="M3">
        <v>1115690</v>
      </c>
      <c r="N3">
        <v>297870</v>
      </c>
      <c r="O3">
        <v>666620</v>
      </c>
      <c r="P3">
        <v>218900</v>
      </c>
      <c r="R3">
        <v>1162900</v>
      </c>
      <c r="S3">
        <v>297240</v>
      </c>
      <c r="T3">
        <v>766180</v>
      </c>
      <c r="U3">
        <v>203300</v>
      </c>
      <c r="W3">
        <v>1520869</v>
      </c>
      <c r="X3">
        <v>172190</v>
      </c>
      <c r="Y3">
        <v>1186570</v>
      </c>
      <c r="Z3">
        <v>198270</v>
      </c>
      <c r="AB3">
        <v>2089200</v>
      </c>
      <c r="AC3">
        <v>171150</v>
      </c>
      <c r="AD3">
        <v>1803390</v>
      </c>
      <c r="AE3">
        <v>205990</v>
      </c>
      <c r="AG3">
        <v>659590</v>
      </c>
      <c r="AH3">
        <v>214570</v>
      </c>
      <c r="AI3">
        <v>251070</v>
      </c>
      <c r="AJ3">
        <v>266900</v>
      </c>
      <c r="AL3">
        <v>1357340</v>
      </c>
      <c r="AM3">
        <v>246930</v>
      </c>
      <c r="AN3">
        <v>912260</v>
      </c>
      <c r="AO3">
        <v>259730</v>
      </c>
      <c r="AQ3">
        <v>1350090</v>
      </c>
      <c r="AR3">
        <v>253440</v>
      </c>
      <c r="AS3">
        <v>908330</v>
      </c>
      <c r="AT3">
        <v>254650</v>
      </c>
      <c r="AV3">
        <v>1261450</v>
      </c>
      <c r="AW3">
        <v>220210</v>
      </c>
      <c r="AX3">
        <v>776330</v>
      </c>
      <c r="AY3">
        <v>319540</v>
      </c>
      <c r="BA3">
        <v>1328869</v>
      </c>
      <c r="BB3">
        <v>246940</v>
      </c>
      <c r="BC3">
        <v>924330</v>
      </c>
      <c r="BD3">
        <v>262800</v>
      </c>
    </row>
    <row r="4" spans="1:56" x14ac:dyDescent="0.3">
      <c r="A4">
        <v>4000</v>
      </c>
      <c r="B4">
        <v>1</v>
      </c>
      <c r="C4">
        <v>4000</v>
      </c>
      <c r="D4">
        <v>4000</v>
      </c>
      <c r="E4">
        <v>6485</v>
      </c>
      <c r="H4">
        <v>2799010</v>
      </c>
      <c r="I4">
        <v>668120</v>
      </c>
      <c r="J4">
        <v>1724090</v>
      </c>
      <c r="K4">
        <v>553460</v>
      </c>
      <c r="M4">
        <v>2330320</v>
      </c>
      <c r="N4">
        <v>582280</v>
      </c>
      <c r="O4">
        <v>1423890</v>
      </c>
      <c r="P4">
        <v>428670</v>
      </c>
      <c r="R4">
        <v>2470410</v>
      </c>
      <c r="S4">
        <v>564470</v>
      </c>
      <c r="T4">
        <v>1651490</v>
      </c>
      <c r="U4">
        <v>395630</v>
      </c>
      <c r="W4">
        <v>3173060</v>
      </c>
      <c r="X4">
        <v>349200</v>
      </c>
      <c r="Y4">
        <v>2567670</v>
      </c>
      <c r="Z4">
        <v>406140</v>
      </c>
      <c r="AB4">
        <v>4568770</v>
      </c>
      <c r="AC4">
        <v>341360</v>
      </c>
      <c r="AD4">
        <v>3940630</v>
      </c>
      <c r="AE4">
        <v>425210</v>
      </c>
      <c r="AG4">
        <v>1296090</v>
      </c>
      <c r="AH4">
        <v>423350</v>
      </c>
      <c r="AI4">
        <v>470900</v>
      </c>
      <c r="AJ4">
        <v>522720</v>
      </c>
      <c r="AL4">
        <v>2667429</v>
      </c>
      <c r="AM4">
        <v>479830</v>
      </c>
      <c r="AN4">
        <v>1802970</v>
      </c>
      <c r="AO4">
        <v>518820</v>
      </c>
      <c r="AQ4">
        <v>2675660</v>
      </c>
      <c r="AR4">
        <v>493210</v>
      </c>
      <c r="AS4">
        <v>1787310</v>
      </c>
      <c r="AT4">
        <v>508390</v>
      </c>
      <c r="AV4">
        <v>2539230</v>
      </c>
      <c r="AW4">
        <v>436520</v>
      </c>
      <c r="AX4">
        <v>1569780</v>
      </c>
      <c r="AY4">
        <v>656370</v>
      </c>
      <c r="BA4">
        <v>2710789</v>
      </c>
      <c r="BB4">
        <v>499260</v>
      </c>
      <c r="BC4">
        <v>1894980</v>
      </c>
      <c r="BD4">
        <v>549040</v>
      </c>
    </row>
    <row r="5" spans="1:56" x14ac:dyDescent="0.3">
      <c r="A5">
        <v>6000</v>
      </c>
      <c r="B5">
        <v>1</v>
      </c>
      <c r="C5">
        <v>6000</v>
      </c>
      <c r="D5">
        <v>6000</v>
      </c>
      <c r="E5">
        <v>9743</v>
      </c>
      <c r="H5">
        <v>4291200</v>
      </c>
      <c r="I5">
        <v>1037640</v>
      </c>
      <c r="J5">
        <v>2689521</v>
      </c>
      <c r="K5">
        <v>840910</v>
      </c>
      <c r="M5">
        <v>3628949</v>
      </c>
      <c r="N5">
        <v>925440</v>
      </c>
      <c r="O5">
        <v>2250259</v>
      </c>
      <c r="P5">
        <v>653619</v>
      </c>
      <c r="R5">
        <v>3869960</v>
      </c>
      <c r="S5">
        <v>894280</v>
      </c>
      <c r="T5">
        <v>2588440</v>
      </c>
      <c r="U5">
        <v>597790</v>
      </c>
      <c r="W5">
        <v>4855050</v>
      </c>
      <c r="X5">
        <v>554810</v>
      </c>
      <c r="Y5">
        <v>4077090</v>
      </c>
      <c r="Z5">
        <v>631310</v>
      </c>
      <c r="AB5">
        <v>7092490</v>
      </c>
      <c r="AC5">
        <v>547210</v>
      </c>
      <c r="AD5">
        <v>6179180</v>
      </c>
      <c r="AE5">
        <v>650460</v>
      </c>
      <c r="AG5">
        <v>1952840</v>
      </c>
      <c r="AH5">
        <v>674710</v>
      </c>
      <c r="AI5">
        <v>697500</v>
      </c>
      <c r="AJ5">
        <v>772470</v>
      </c>
      <c r="AL5">
        <v>4037059</v>
      </c>
      <c r="AM5">
        <v>752890</v>
      </c>
      <c r="AN5">
        <v>2659680</v>
      </c>
      <c r="AO5">
        <v>760630</v>
      </c>
      <c r="AQ5">
        <v>3977550</v>
      </c>
      <c r="AR5">
        <v>787910</v>
      </c>
      <c r="AS5">
        <v>2691460</v>
      </c>
      <c r="AT5">
        <v>762180</v>
      </c>
      <c r="AV5">
        <v>3747820</v>
      </c>
      <c r="AW5">
        <v>701420</v>
      </c>
      <c r="AX5">
        <v>2343400</v>
      </c>
      <c r="AY5">
        <v>993990</v>
      </c>
      <c r="BA5">
        <v>4077799</v>
      </c>
      <c r="BB5">
        <v>777900</v>
      </c>
      <c r="BC5">
        <v>2740489</v>
      </c>
      <c r="BD5">
        <v>785720</v>
      </c>
    </row>
    <row r="6" spans="1:56" x14ac:dyDescent="0.3">
      <c r="A6">
        <v>8000</v>
      </c>
      <c r="B6">
        <v>1</v>
      </c>
      <c r="C6">
        <v>8000</v>
      </c>
      <c r="D6">
        <v>8000</v>
      </c>
      <c r="E6">
        <v>12928</v>
      </c>
      <c r="H6">
        <v>5903900</v>
      </c>
      <c r="I6">
        <v>1330660</v>
      </c>
      <c r="J6">
        <v>3744811</v>
      </c>
      <c r="K6">
        <v>1138370</v>
      </c>
      <c r="M6">
        <v>4966370</v>
      </c>
      <c r="N6">
        <v>1194570</v>
      </c>
      <c r="O6">
        <v>3123479</v>
      </c>
      <c r="P6">
        <v>886330</v>
      </c>
      <c r="R6">
        <v>5175140</v>
      </c>
      <c r="S6">
        <v>1126870</v>
      </c>
      <c r="T6">
        <v>3529460</v>
      </c>
      <c r="U6">
        <v>794460</v>
      </c>
      <c r="W6">
        <v>6643740</v>
      </c>
      <c r="X6">
        <v>694319</v>
      </c>
      <c r="Y6">
        <v>5603399</v>
      </c>
      <c r="Z6">
        <v>850180</v>
      </c>
      <c r="AB6">
        <v>9702180</v>
      </c>
      <c r="AC6">
        <v>682380</v>
      </c>
      <c r="AD6">
        <v>8530410</v>
      </c>
      <c r="AE6">
        <v>903380</v>
      </c>
      <c r="AG6">
        <v>2556390</v>
      </c>
      <c r="AH6">
        <v>848240</v>
      </c>
      <c r="AI6">
        <v>922740</v>
      </c>
      <c r="AJ6">
        <v>1006250</v>
      </c>
      <c r="AL6">
        <v>5238719</v>
      </c>
      <c r="AM6">
        <v>960640</v>
      </c>
      <c r="AN6">
        <v>3521550</v>
      </c>
      <c r="AO6">
        <v>1004130</v>
      </c>
      <c r="AQ6">
        <v>5230890</v>
      </c>
      <c r="AR6">
        <v>996970</v>
      </c>
      <c r="AS6">
        <v>3567830</v>
      </c>
      <c r="AT6">
        <v>1014830</v>
      </c>
      <c r="AV6">
        <v>4965470</v>
      </c>
      <c r="AW6">
        <v>874070</v>
      </c>
      <c r="AX6">
        <v>3126160</v>
      </c>
      <c r="AY6">
        <v>1320630</v>
      </c>
      <c r="BA6">
        <v>5322680</v>
      </c>
      <c r="BB6">
        <v>972629</v>
      </c>
      <c r="BC6">
        <v>3616158</v>
      </c>
      <c r="BD6">
        <v>1042329</v>
      </c>
    </row>
    <row r="7" spans="1:56" x14ac:dyDescent="0.3">
      <c r="A7">
        <v>10000</v>
      </c>
      <c r="B7">
        <v>1</v>
      </c>
      <c r="C7">
        <v>10000</v>
      </c>
      <c r="D7">
        <v>10000</v>
      </c>
      <c r="E7">
        <v>16070</v>
      </c>
      <c r="H7">
        <v>7360570</v>
      </c>
      <c r="I7">
        <v>1640310</v>
      </c>
      <c r="J7">
        <v>4806149</v>
      </c>
      <c r="K7">
        <v>1410310</v>
      </c>
      <c r="M7">
        <v>6194700</v>
      </c>
      <c r="N7">
        <v>1426350</v>
      </c>
      <c r="O7">
        <v>3977820</v>
      </c>
      <c r="P7">
        <v>1089610</v>
      </c>
      <c r="R7">
        <v>6432110</v>
      </c>
      <c r="S7">
        <v>1356420</v>
      </c>
      <c r="T7">
        <v>4494980</v>
      </c>
      <c r="U7">
        <v>986150</v>
      </c>
      <c r="W7">
        <v>8591700</v>
      </c>
      <c r="X7">
        <v>980350</v>
      </c>
      <c r="Y7">
        <v>7139940</v>
      </c>
      <c r="Z7">
        <v>1073500</v>
      </c>
      <c r="AB7">
        <v>12574200</v>
      </c>
      <c r="AC7">
        <v>963030</v>
      </c>
      <c r="AD7">
        <v>10960440</v>
      </c>
      <c r="AE7">
        <v>1167480</v>
      </c>
      <c r="AG7">
        <v>3084160</v>
      </c>
      <c r="AH7">
        <v>1014190</v>
      </c>
      <c r="AI7">
        <v>1158520</v>
      </c>
      <c r="AJ7">
        <v>1269070</v>
      </c>
      <c r="AL7">
        <v>6496000</v>
      </c>
      <c r="AM7">
        <v>1152460</v>
      </c>
      <c r="AN7">
        <v>4427580</v>
      </c>
      <c r="AO7">
        <v>1240770</v>
      </c>
      <c r="AQ7">
        <v>6486290</v>
      </c>
      <c r="AR7">
        <v>1200520</v>
      </c>
      <c r="AS7">
        <v>4458090</v>
      </c>
      <c r="AT7">
        <v>1249520</v>
      </c>
      <c r="AV7">
        <v>6193769</v>
      </c>
      <c r="AW7">
        <v>1056910</v>
      </c>
      <c r="AX7">
        <v>3889340</v>
      </c>
      <c r="AY7">
        <v>1652750</v>
      </c>
      <c r="BA7">
        <v>6475270</v>
      </c>
      <c r="BB7">
        <v>1164519</v>
      </c>
      <c r="BC7">
        <v>4524749</v>
      </c>
      <c r="BD7">
        <v>1285700</v>
      </c>
    </row>
    <row r="8" spans="1:56" x14ac:dyDescent="0.3">
      <c r="A8">
        <v>20000</v>
      </c>
      <c r="B8">
        <v>1</v>
      </c>
      <c r="C8">
        <v>20000</v>
      </c>
      <c r="D8">
        <v>20000</v>
      </c>
      <c r="E8">
        <v>32312</v>
      </c>
      <c r="H8">
        <v>15463990</v>
      </c>
      <c r="I8">
        <v>3262039</v>
      </c>
      <c r="J8">
        <v>10407587</v>
      </c>
      <c r="K8">
        <v>2904359</v>
      </c>
      <c r="M8">
        <v>12914510</v>
      </c>
      <c r="N8">
        <v>2876540</v>
      </c>
      <c r="O8">
        <v>8558040</v>
      </c>
      <c r="P8">
        <v>2259650</v>
      </c>
      <c r="R8">
        <v>13548590</v>
      </c>
      <c r="S8">
        <v>2708170</v>
      </c>
      <c r="T8">
        <v>9467790</v>
      </c>
      <c r="U8">
        <v>1984480</v>
      </c>
      <c r="W8">
        <v>18467680</v>
      </c>
      <c r="X8">
        <v>1981789</v>
      </c>
      <c r="Y8">
        <v>15364519</v>
      </c>
      <c r="Z8">
        <v>2387360</v>
      </c>
      <c r="AB8">
        <v>27006360</v>
      </c>
      <c r="AC8">
        <v>2010080</v>
      </c>
      <c r="AD8">
        <v>23530570</v>
      </c>
      <c r="AE8">
        <v>2561840</v>
      </c>
      <c r="AG8">
        <v>6265139</v>
      </c>
      <c r="AH8">
        <v>2062370</v>
      </c>
      <c r="AI8">
        <v>2267910</v>
      </c>
      <c r="AJ8">
        <v>2581050</v>
      </c>
      <c r="AL8">
        <v>13387760</v>
      </c>
      <c r="AM8">
        <v>2296310</v>
      </c>
      <c r="AN8">
        <v>8997160</v>
      </c>
      <c r="AO8">
        <v>2650310</v>
      </c>
      <c r="AQ8">
        <v>13344250</v>
      </c>
      <c r="AR8">
        <v>2412010</v>
      </c>
      <c r="AS8">
        <v>9089100</v>
      </c>
      <c r="AT8">
        <v>2658830</v>
      </c>
      <c r="AV8">
        <v>12837539</v>
      </c>
      <c r="AW8">
        <v>2128500</v>
      </c>
      <c r="AX8">
        <v>7992380</v>
      </c>
      <c r="AY8">
        <v>3470050</v>
      </c>
      <c r="BA8">
        <v>13396151</v>
      </c>
      <c r="BB8">
        <v>2327480</v>
      </c>
      <c r="BC8">
        <v>9231599</v>
      </c>
      <c r="BD8">
        <v>2688640</v>
      </c>
    </row>
    <row r="9" spans="1:56" x14ac:dyDescent="0.3">
      <c r="A9">
        <v>40000</v>
      </c>
      <c r="B9">
        <v>1</v>
      </c>
      <c r="C9">
        <v>40000</v>
      </c>
      <c r="D9">
        <v>40000</v>
      </c>
      <c r="E9">
        <v>64701</v>
      </c>
      <c r="H9">
        <v>32965240</v>
      </c>
      <c r="I9">
        <v>6640070</v>
      </c>
      <c r="J9">
        <v>22307471</v>
      </c>
      <c r="K9">
        <v>6178150</v>
      </c>
      <c r="M9">
        <v>27267220</v>
      </c>
      <c r="N9">
        <v>5794519</v>
      </c>
      <c r="O9">
        <v>18085200</v>
      </c>
      <c r="P9">
        <v>4734859</v>
      </c>
      <c r="R9">
        <v>28564980</v>
      </c>
      <c r="S9">
        <v>5468060</v>
      </c>
      <c r="T9">
        <v>20295210</v>
      </c>
      <c r="U9">
        <v>4155940</v>
      </c>
      <c r="W9">
        <v>39665099</v>
      </c>
      <c r="X9">
        <v>4031260</v>
      </c>
      <c r="Y9">
        <v>32947390</v>
      </c>
      <c r="Z9">
        <v>5326280</v>
      </c>
      <c r="AB9">
        <v>58356774</v>
      </c>
      <c r="AC9">
        <v>4135520</v>
      </c>
      <c r="AD9">
        <v>51124600</v>
      </c>
      <c r="AE9">
        <v>5673740</v>
      </c>
      <c r="AG9">
        <v>12646160</v>
      </c>
      <c r="AH9">
        <v>4132450</v>
      </c>
      <c r="AI9">
        <v>4564160</v>
      </c>
      <c r="AJ9">
        <v>5465030</v>
      </c>
      <c r="AL9">
        <v>27459500</v>
      </c>
      <c r="AM9">
        <v>4593890</v>
      </c>
      <c r="AN9">
        <v>18527090</v>
      </c>
      <c r="AO9">
        <v>5722850</v>
      </c>
      <c r="AQ9">
        <v>27287600</v>
      </c>
      <c r="AR9">
        <v>4819569</v>
      </c>
      <c r="AS9">
        <v>18590679</v>
      </c>
      <c r="AT9">
        <v>5729050</v>
      </c>
      <c r="AV9">
        <v>26420809</v>
      </c>
      <c r="AW9">
        <v>4289230</v>
      </c>
      <c r="AX9">
        <v>16383380</v>
      </c>
      <c r="AY9">
        <v>7265390</v>
      </c>
      <c r="BA9">
        <v>27560200</v>
      </c>
      <c r="BB9">
        <v>4657570</v>
      </c>
      <c r="BC9">
        <v>18856490</v>
      </c>
      <c r="BD9">
        <v>5827860</v>
      </c>
    </row>
    <row r="10" spans="1:56" x14ac:dyDescent="0.3">
      <c r="A10">
        <v>60000</v>
      </c>
      <c r="B10">
        <v>1</v>
      </c>
      <c r="C10">
        <v>60000</v>
      </c>
      <c r="D10">
        <v>60000</v>
      </c>
      <c r="E10">
        <v>97017</v>
      </c>
      <c r="H10">
        <v>51867550</v>
      </c>
      <c r="I10">
        <v>10448999</v>
      </c>
      <c r="J10">
        <v>35370780</v>
      </c>
      <c r="K10">
        <v>9835739</v>
      </c>
      <c r="M10">
        <v>42538240</v>
      </c>
      <c r="N10">
        <v>9098199</v>
      </c>
      <c r="O10">
        <v>28215739</v>
      </c>
      <c r="P10">
        <v>7433120</v>
      </c>
      <c r="R10">
        <v>44419360</v>
      </c>
      <c r="S10">
        <v>8682130</v>
      </c>
      <c r="T10">
        <v>31710099</v>
      </c>
      <c r="U10">
        <v>6551040</v>
      </c>
      <c r="W10">
        <v>60707109</v>
      </c>
      <c r="X10">
        <v>5800799</v>
      </c>
      <c r="Y10">
        <v>52756038</v>
      </c>
      <c r="Z10">
        <v>8478559</v>
      </c>
      <c r="AB10">
        <v>89992358</v>
      </c>
      <c r="AC10">
        <v>5670390</v>
      </c>
      <c r="AD10">
        <v>80669619</v>
      </c>
      <c r="AE10">
        <v>8738079</v>
      </c>
      <c r="AG10">
        <v>19496230</v>
      </c>
      <c r="AH10">
        <v>6557749</v>
      </c>
      <c r="AI10">
        <v>6823819</v>
      </c>
      <c r="AJ10">
        <v>8395388</v>
      </c>
      <c r="AL10">
        <v>42053850</v>
      </c>
      <c r="AM10">
        <v>7263160</v>
      </c>
      <c r="AN10">
        <v>27938240</v>
      </c>
      <c r="AO10">
        <v>8796350</v>
      </c>
      <c r="AQ10">
        <v>41759180</v>
      </c>
      <c r="AR10">
        <v>7581990</v>
      </c>
      <c r="AS10">
        <v>28121770</v>
      </c>
      <c r="AT10">
        <v>8930580</v>
      </c>
      <c r="AV10">
        <v>40751730</v>
      </c>
      <c r="AW10">
        <v>6847410</v>
      </c>
      <c r="AX10">
        <v>24914809</v>
      </c>
      <c r="AY10">
        <v>11456229</v>
      </c>
      <c r="BA10">
        <v>42381249</v>
      </c>
      <c r="BB10">
        <v>7361900</v>
      </c>
      <c r="BC10">
        <v>28696500</v>
      </c>
      <c r="BD10">
        <v>9068470</v>
      </c>
    </row>
    <row r="11" spans="1:56" x14ac:dyDescent="0.3">
      <c r="A11">
        <v>80000</v>
      </c>
      <c r="B11">
        <v>1</v>
      </c>
      <c r="C11">
        <v>80000</v>
      </c>
      <c r="D11">
        <v>80000</v>
      </c>
      <c r="E11">
        <v>129270</v>
      </c>
      <c r="H11">
        <v>70719230</v>
      </c>
      <c r="I11">
        <v>15703689</v>
      </c>
      <c r="J11">
        <v>53241748</v>
      </c>
      <c r="K11">
        <v>14906869</v>
      </c>
      <c r="M11">
        <v>57423569</v>
      </c>
      <c r="N11">
        <v>11794000</v>
      </c>
      <c r="O11">
        <v>38736000</v>
      </c>
      <c r="P11">
        <v>10255540</v>
      </c>
      <c r="R11">
        <v>60156229</v>
      </c>
      <c r="S11">
        <v>11192310</v>
      </c>
      <c r="T11">
        <v>43156709</v>
      </c>
      <c r="U11">
        <v>9000290</v>
      </c>
      <c r="W11">
        <v>84987739</v>
      </c>
      <c r="X11">
        <v>8351519</v>
      </c>
      <c r="Y11">
        <v>71111909</v>
      </c>
      <c r="Z11">
        <v>11537250</v>
      </c>
      <c r="AB11">
        <v>123808940</v>
      </c>
      <c r="AC11">
        <v>8437340</v>
      </c>
      <c r="AD11">
        <v>109882662</v>
      </c>
      <c r="AE11">
        <v>12485180</v>
      </c>
      <c r="AG11">
        <v>25986449</v>
      </c>
      <c r="AH11">
        <v>8449840</v>
      </c>
      <c r="AI11">
        <v>9083789</v>
      </c>
      <c r="AJ11">
        <v>11462919</v>
      </c>
      <c r="AL11">
        <v>57077609</v>
      </c>
      <c r="AM11">
        <v>9221160</v>
      </c>
      <c r="AN11">
        <v>37844519</v>
      </c>
      <c r="AO11">
        <v>12202729</v>
      </c>
      <c r="AQ11">
        <v>56604360</v>
      </c>
      <c r="AR11">
        <v>9721410</v>
      </c>
      <c r="AS11">
        <v>38286820</v>
      </c>
      <c r="AT11">
        <v>12324290</v>
      </c>
      <c r="AV11">
        <v>54868199</v>
      </c>
      <c r="AW11">
        <v>8676880</v>
      </c>
      <c r="AX11">
        <v>33772810</v>
      </c>
      <c r="AY11">
        <v>15550910</v>
      </c>
      <c r="BA11">
        <v>57203660</v>
      </c>
      <c r="BB11">
        <v>9374950</v>
      </c>
      <c r="BC11">
        <v>38634520</v>
      </c>
      <c r="BD11">
        <v>12512539</v>
      </c>
    </row>
    <row r="12" spans="1:56" x14ac:dyDescent="0.3">
      <c r="A12">
        <v>100000</v>
      </c>
      <c r="B12">
        <v>1</v>
      </c>
      <c r="C12">
        <v>100000</v>
      </c>
      <c r="D12">
        <v>100000</v>
      </c>
      <c r="E12">
        <v>161733</v>
      </c>
      <c r="H12">
        <v>91002729</v>
      </c>
      <c r="I12">
        <v>17950959</v>
      </c>
      <c r="J12">
        <v>61886288</v>
      </c>
      <c r="K12">
        <v>17047289</v>
      </c>
      <c r="M12">
        <v>73639870</v>
      </c>
      <c r="N12">
        <v>15703490</v>
      </c>
      <c r="O12">
        <v>49242200</v>
      </c>
      <c r="P12">
        <v>13041960</v>
      </c>
      <c r="R12">
        <v>77088980</v>
      </c>
      <c r="S12">
        <v>14979350</v>
      </c>
      <c r="T12">
        <v>54839930</v>
      </c>
      <c r="U12">
        <v>11421480</v>
      </c>
      <c r="W12">
        <v>121070738</v>
      </c>
      <c r="X12">
        <v>9735420</v>
      </c>
      <c r="Y12">
        <v>88816180</v>
      </c>
      <c r="Z12">
        <v>14139340</v>
      </c>
      <c r="AB12">
        <v>158225857</v>
      </c>
      <c r="AC12">
        <v>10159150</v>
      </c>
      <c r="AD12">
        <v>140012159</v>
      </c>
      <c r="AE12">
        <v>15674360</v>
      </c>
      <c r="AG12">
        <v>33973608</v>
      </c>
      <c r="AH12">
        <v>10964975</v>
      </c>
      <c r="AI12">
        <v>11449200</v>
      </c>
      <c r="AJ12">
        <v>14514479</v>
      </c>
      <c r="AL12">
        <v>71815449</v>
      </c>
      <c r="AM12">
        <v>12586239</v>
      </c>
      <c r="AN12">
        <v>47373569</v>
      </c>
      <c r="AO12">
        <v>15159509</v>
      </c>
      <c r="AQ12">
        <v>71210150</v>
      </c>
      <c r="AR12">
        <v>13397110</v>
      </c>
      <c r="AS12">
        <v>47656501</v>
      </c>
      <c r="AT12">
        <v>15262240</v>
      </c>
      <c r="AV12">
        <v>69809629</v>
      </c>
      <c r="AW12">
        <v>11900229</v>
      </c>
      <c r="AX12">
        <v>42180299</v>
      </c>
      <c r="AY12">
        <v>19568050</v>
      </c>
      <c r="BA12">
        <v>72028410</v>
      </c>
      <c r="BB12">
        <v>12785929</v>
      </c>
      <c r="BC12">
        <v>48051539</v>
      </c>
      <c r="BD12">
        <v>15413930</v>
      </c>
    </row>
    <row r="14" spans="1:56" x14ac:dyDescent="0.3">
      <c r="A14" t="s">
        <v>13</v>
      </c>
      <c r="B14" s="4" t="s">
        <v>3</v>
      </c>
      <c r="C14" s="4"/>
      <c r="D14" s="4"/>
      <c r="E14" s="4"/>
      <c r="F14" s="3"/>
      <c r="G14" s="6"/>
      <c r="H14" s="4" t="s">
        <v>10</v>
      </c>
      <c r="I14" s="4"/>
      <c r="J14" s="4"/>
      <c r="K14" s="4"/>
      <c r="M14" s="4" t="s">
        <v>11</v>
      </c>
      <c r="N14" s="4"/>
      <c r="O14" s="4"/>
      <c r="P14" s="4"/>
      <c r="R14" s="4" t="s">
        <v>12</v>
      </c>
      <c r="S14" s="4"/>
      <c r="T14" s="4"/>
      <c r="U14" s="4"/>
      <c r="W14" s="4" t="s">
        <v>21</v>
      </c>
      <c r="X14" s="4"/>
      <c r="Y14" s="4"/>
      <c r="Z14" s="4"/>
      <c r="AB14" s="4" t="s">
        <v>22</v>
      </c>
      <c r="AC14" s="4"/>
      <c r="AD14" s="4"/>
      <c r="AE14" s="4"/>
      <c r="AG14" s="4" t="s">
        <v>23</v>
      </c>
      <c r="AH14" s="4"/>
      <c r="AI14" s="4"/>
      <c r="AJ14" s="4"/>
      <c r="AL14" s="4" t="s">
        <v>24</v>
      </c>
      <c r="AM14" s="4"/>
      <c r="AN14" s="4"/>
      <c r="AO14" s="4"/>
      <c r="AQ14" s="4" t="s">
        <v>25</v>
      </c>
      <c r="AR14" s="4"/>
      <c r="AS14" s="4"/>
      <c r="AT14" s="4"/>
      <c r="AV14" s="4" t="s">
        <v>26</v>
      </c>
      <c r="AW14" s="4"/>
      <c r="AX14" s="4"/>
      <c r="AY14" s="4"/>
      <c r="BA14" s="4" t="s">
        <v>27</v>
      </c>
      <c r="BB14" s="4"/>
      <c r="BC14" s="4"/>
      <c r="BD14" s="4"/>
    </row>
    <row r="15" spans="1:56" x14ac:dyDescent="0.3">
      <c r="A15" t="s">
        <v>8</v>
      </c>
      <c r="B15" t="s">
        <v>4</v>
      </c>
      <c r="C15" t="s">
        <v>5</v>
      </c>
      <c r="D15" t="s">
        <v>6</v>
      </c>
      <c r="E15" t="s">
        <v>7</v>
      </c>
      <c r="H15" t="s">
        <v>4</v>
      </c>
      <c r="I15" t="s">
        <v>5</v>
      </c>
      <c r="J15" t="s">
        <v>6</v>
      </c>
      <c r="K15" t="s">
        <v>7</v>
      </c>
      <c r="M15" t="s">
        <v>4</v>
      </c>
      <c r="N15" t="s">
        <v>5</v>
      </c>
      <c r="O15" t="s">
        <v>6</v>
      </c>
      <c r="P15" t="s">
        <v>7</v>
      </c>
      <c r="R15" t="s">
        <v>4</v>
      </c>
      <c r="S15" t="s">
        <v>5</v>
      </c>
      <c r="T15" t="s">
        <v>6</v>
      </c>
      <c r="U15" t="s">
        <v>7</v>
      </c>
      <c r="W15" t="s">
        <v>4</v>
      </c>
      <c r="X15" t="s">
        <v>5</v>
      </c>
      <c r="Y15" t="s">
        <v>6</v>
      </c>
      <c r="Z15" t="s">
        <v>7</v>
      </c>
      <c r="AB15" t="s">
        <v>4</v>
      </c>
      <c r="AC15" t="s">
        <v>5</v>
      </c>
      <c r="AD15" t="s">
        <v>6</v>
      </c>
      <c r="AE15" t="s">
        <v>7</v>
      </c>
      <c r="AG15" t="s">
        <v>4</v>
      </c>
      <c r="AH15" t="s">
        <v>5</v>
      </c>
      <c r="AI15" t="s">
        <v>6</v>
      </c>
      <c r="AJ15" t="s">
        <v>7</v>
      </c>
      <c r="AL15" t="s">
        <v>4</v>
      </c>
      <c r="AM15" t="s">
        <v>5</v>
      </c>
      <c r="AN15" t="s">
        <v>6</v>
      </c>
      <c r="AO15" t="s">
        <v>7</v>
      </c>
      <c r="AQ15" t="s">
        <v>4</v>
      </c>
      <c r="AR15" t="s">
        <v>5</v>
      </c>
      <c r="AS15" t="s">
        <v>6</v>
      </c>
      <c r="AT15" t="s">
        <v>7</v>
      </c>
      <c r="AV15" t="s">
        <v>4</v>
      </c>
      <c r="AW15" t="s">
        <v>5</v>
      </c>
      <c r="AX15" t="s">
        <v>6</v>
      </c>
      <c r="AY15" t="s">
        <v>7</v>
      </c>
      <c r="BA15" t="s">
        <v>4</v>
      </c>
      <c r="BB15" t="s">
        <v>5</v>
      </c>
      <c r="BC15" t="s">
        <v>6</v>
      </c>
      <c r="BD15" t="s">
        <v>7</v>
      </c>
    </row>
    <row r="16" spans="1:56" x14ac:dyDescent="0.3">
      <c r="A16">
        <v>2000</v>
      </c>
      <c r="B16">
        <v>1</v>
      </c>
      <c r="C16">
        <v>2000</v>
      </c>
      <c r="D16">
        <v>2000</v>
      </c>
      <c r="E16">
        <v>3449</v>
      </c>
      <c r="H16">
        <v>1125890</v>
      </c>
      <c r="I16">
        <v>282080</v>
      </c>
      <c r="J16">
        <v>643950</v>
      </c>
      <c r="K16">
        <v>258140</v>
      </c>
      <c r="M16">
        <v>954510</v>
      </c>
      <c r="N16">
        <v>261690</v>
      </c>
      <c r="O16">
        <v>588230</v>
      </c>
      <c r="P16">
        <v>204980</v>
      </c>
      <c r="R16">
        <v>1068370</v>
      </c>
      <c r="S16">
        <v>243690</v>
      </c>
      <c r="T16">
        <v>691969</v>
      </c>
      <c r="U16">
        <v>190069</v>
      </c>
      <c r="W16">
        <v>1480820</v>
      </c>
      <c r="X16">
        <v>172080</v>
      </c>
      <c r="Y16">
        <v>1199080</v>
      </c>
      <c r="Z16">
        <v>221410</v>
      </c>
      <c r="AB16">
        <v>2153870</v>
      </c>
      <c r="AC16">
        <v>179949</v>
      </c>
      <c r="AD16">
        <v>1893118</v>
      </c>
      <c r="AE16">
        <v>219387</v>
      </c>
      <c r="AG16">
        <v>621540</v>
      </c>
      <c r="AH16">
        <v>181230</v>
      </c>
      <c r="AI16">
        <v>259450</v>
      </c>
      <c r="AJ16">
        <v>253020</v>
      </c>
      <c r="AL16">
        <v>1269850</v>
      </c>
      <c r="AM16">
        <v>206940</v>
      </c>
      <c r="AN16">
        <v>895000</v>
      </c>
      <c r="AO16">
        <v>241520</v>
      </c>
      <c r="AQ16">
        <v>1314860</v>
      </c>
      <c r="AR16">
        <v>210660</v>
      </c>
      <c r="AS16">
        <v>892990</v>
      </c>
      <c r="AT16">
        <v>240070</v>
      </c>
      <c r="AV16">
        <v>1136070</v>
      </c>
      <c r="AW16">
        <v>192180</v>
      </c>
      <c r="AX16">
        <v>757660</v>
      </c>
      <c r="AY16">
        <v>305740</v>
      </c>
      <c r="BA16">
        <v>1324870</v>
      </c>
      <c r="BB16">
        <v>208440</v>
      </c>
      <c r="BC16">
        <v>915030</v>
      </c>
      <c r="BD16">
        <v>249350</v>
      </c>
    </row>
    <row r="17" spans="1:56" x14ac:dyDescent="0.3">
      <c r="A17">
        <v>4000</v>
      </c>
      <c r="B17">
        <v>1</v>
      </c>
      <c r="C17">
        <v>4000</v>
      </c>
      <c r="D17">
        <v>4000</v>
      </c>
      <c r="E17">
        <v>7235</v>
      </c>
      <c r="H17">
        <v>2389830</v>
      </c>
      <c r="I17">
        <v>582060</v>
      </c>
      <c r="J17">
        <v>1445910</v>
      </c>
      <c r="K17">
        <v>555530</v>
      </c>
      <c r="M17">
        <v>2007370</v>
      </c>
      <c r="N17">
        <v>524830</v>
      </c>
      <c r="O17">
        <v>1288420</v>
      </c>
      <c r="P17">
        <v>431990</v>
      </c>
      <c r="R17">
        <v>2340450</v>
      </c>
      <c r="S17">
        <v>487759</v>
      </c>
      <c r="T17">
        <v>1590239</v>
      </c>
      <c r="U17">
        <v>388330</v>
      </c>
      <c r="W17">
        <v>3200050</v>
      </c>
      <c r="X17">
        <v>341790</v>
      </c>
      <c r="Y17">
        <v>2639120</v>
      </c>
      <c r="Z17">
        <v>478580</v>
      </c>
      <c r="AB17">
        <v>4583950</v>
      </c>
      <c r="AC17">
        <v>357599</v>
      </c>
      <c r="AD17">
        <v>4024190</v>
      </c>
      <c r="AE17">
        <v>471920</v>
      </c>
      <c r="AG17">
        <v>1304010</v>
      </c>
      <c r="AH17">
        <v>364870</v>
      </c>
      <c r="AI17">
        <v>526690</v>
      </c>
      <c r="AJ17">
        <v>539569</v>
      </c>
      <c r="AL17">
        <v>2582750</v>
      </c>
      <c r="AM17">
        <v>411410</v>
      </c>
      <c r="AN17">
        <v>1902640</v>
      </c>
      <c r="AO17">
        <v>509120</v>
      </c>
      <c r="AQ17">
        <v>2692821</v>
      </c>
      <c r="AR17">
        <v>428530</v>
      </c>
      <c r="AS17">
        <v>1875340</v>
      </c>
      <c r="AT17">
        <v>504750</v>
      </c>
      <c r="AV17">
        <v>2421080</v>
      </c>
      <c r="AW17">
        <v>379959</v>
      </c>
      <c r="AX17">
        <v>1577439</v>
      </c>
      <c r="AY17">
        <v>643579</v>
      </c>
      <c r="BA17">
        <v>2686810</v>
      </c>
      <c r="BB17">
        <v>417100</v>
      </c>
      <c r="BC17">
        <v>1987010</v>
      </c>
      <c r="BD17">
        <v>528020</v>
      </c>
    </row>
    <row r="18" spans="1:56" x14ac:dyDescent="0.3">
      <c r="A18">
        <v>6000</v>
      </c>
      <c r="B18">
        <v>1</v>
      </c>
      <c r="C18">
        <v>6000</v>
      </c>
      <c r="D18">
        <v>6000</v>
      </c>
      <c r="E18">
        <v>11022</v>
      </c>
      <c r="H18">
        <v>3818520</v>
      </c>
      <c r="I18">
        <v>902920</v>
      </c>
      <c r="J18">
        <v>2268060</v>
      </c>
      <c r="K18">
        <v>849430</v>
      </c>
      <c r="M18">
        <v>3215423</v>
      </c>
      <c r="N18">
        <v>826880</v>
      </c>
      <c r="O18">
        <v>2010400</v>
      </c>
      <c r="P18">
        <v>671760</v>
      </c>
      <c r="R18">
        <v>3807080</v>
      </c>
      <c r="S18">
        <v>750369</v>
      </c>
      <c r="T18">
        <v>2664829</v>
      </c>
      <c r="U18">
        <v>606239</v>
      </c>
      <c r="W18">
        <v>5067810</v>
      </c>
      <c r="X18">
        <v>526380</v>
      </c>
      <c r="Y18">
        <v>4166732</v>
      </c>
      <c r="Z18">
        <v>729790</v>
      </c>
      <c r="AB18">
        <v>7154170</v>
      </c>
      <c r="AC18">
        <v>569940</v>
      </c>
      <c r="AD18">
        <v>6245399</v>
      </c>
      <c r="AE18">
        <v>719340</v>
      </c>
      <c r="AG18">
        <v>1956170</v>
      </c>
      <c r="AH18">
        <v>580139</v>
      </c>
      <c r="AI18">
        <v>792609</v>
      </c>
      <c r="AJ18">
        <v>828020</v>
      </c>
      <c r="AL18">
        <v>4039350</v>
      </c>
      <c r="AM18">
        <v>648050</v>
      </c>
      <c r="AN18">
        <v>2959141</v>
      </c>
      <c r="AO18">
        <v>764270</v>
      </c>
      <c r="AQ18">
        <v>4052361</v>
      </c>
      <c r="AR18">
        <v>667060</v>
      </c>
      <c r="AS18">
        <v>2944750</v>
      </c>
      <c r="AT18">
        <v>759870</v>
      </c>
      <c r="AV18">
        <v>3694830</v>
      </c>
      <c r="AW18">
        <v>591399</v>
      </c>
      <c r="AX18">
        <v>2432679</v>
      </c>
      <c r="AY18">
        <v>977029</v>
      </c>
      <c r="BA18">
        <v>4180249</v>
      </c>
      <c r="BB18">
        <v>667060</v>
      </c>
      <c r="BC18">
        <v>3086680</v>
      </c>
      <c r="BD18">
        <v>799430</v>
      </c>
    </row>
    <row r="19" spans="1:56" x14ac:dyDescent="0.3">
      <c r="A19">
        <v>8000</v>
      </c>
      <c r="B19">
        <v>1</v>
      </c>
      <c r="C19">
        <v>8000</v>
      </c>
      <c r="D19">
        <v>8000</v>
      </c>
      <c r="E19">
        <v>14936</v>
      </c>
      <c r="H19">
        <v>5122130</v>
      </c>
      <c r="I19">
        <v>1143920</v>
      </c>
      <c r="J19">
        <v>3110540</v>
      </c>
      <c r="K19">
        <v>1141970</v>
      </c>
      <c r="M19">
        <v>4452079</v>
      </c>
      <c r="N19">
        <v>1048799</v>
      </c>
      <c r="O19">
        <v>2782110</v>
      </c>
      <c r="P19">
        <v>904110</v>
      </c>
      <c r="R19">
        <v>5162210</v>
      </c>
      <c r="S19">
        <v>974070</v>
      </c>
      <c r="T19">
        <v>3649980</v>
      </c>
      <c r="U19">
        <v>826989</v>
      </c>
      <c r="W19">
        <v>6982770</v>
      </c>
      <c r="X19">
        <v>664570</v>
      </c>
      <c r="Y19">
        <v>5757310</v>
      </c>
      <c r="Z19">
        <v>1026400</v>
      </c>
      <c r="AB19">
        <v>9909460</v>
      </c>
      <c r="AC19">
        <v>691580</v>
      </c>
      <c r="AD19">
        <v>8610389</v>
      </c>
      <c r="AE19">
        <v>1021180</v>
      </c>
      <c r="AG19">
        <v>2570750</v>
      </c>
      <c r="AH19">
        <v>730816</v>
      </c>
      <c r="AI19">
        <v>1056714</v>
      </c>
      <c r="AJ19">
        <v>1129655</v>
      </c>
      <c r="AL19">
        <v>5450160</v>
      </c>
      <c r="AM19">
        <v>814979</v>
      </c>
      <c r="AN19">
        <v>3998997</v>
      </c>
      <c r="AO19">
        <v>1075949</v>
      </c>
      <c r="AQ19">
        <v>5529358</v>
      </c>
      <c r="AR19">
        <v>832940</v>
      </c>
      <c r="AS19">
        <v>4005210</v>
      </c>
      <c r="AT19">
        <v>1071800</v>
      </c>
      <c r="AV19">
        <v>5155600</v>
      </c>
      <c r="AW19">
        <v>757500</v>
      </c>
      <c r="AX19">
        <v>3358670</v>
      </c>
      <c r="AY19">
        <v>1344960</v>
      </c>
      <c r="BA19">
        <v>5667320</v>
      </c>
      <c r="BB19">
        <v>825020</v>
      </c>
      <c r="BC19">
        <v>4129570</v>
      </c>
      <c r="BD19">
        <v>1099430</v>
      </c>
    </row>
    <row r="20" spans="1:56" x14ac:dyDescent="0.3">
      <c r="A20">
        <v>10000</v>
      </c>
      <c r="B20">
        <v>1</v>
      </c>
      <c r="C20">
        <v>10000</v>
      </c>
      <c r="D20">
        <v>10000</v>
      </c>
      <c r="E20">
        <v>18921</v>
      </c>
      <c r="H20">
        <v>6667830</v>
      </c>
      <c r="I20">
        <v>1543550</v>
      </c>
      <c r="J20">
        <v>4046540</v>
      </c>
      <c r="K20">
        <v>1477580</v>
      </c>
      <c r="M20">
        <v>5726351</v>
      </c>
      <c r="N20">
        <v>1427530</v>
      </c>
      <c r="O20">
        <v>3614100</v>
      </c>
      <c r="P20">
        <v>1156700</v>
      </c>
      <c r="R20">
        <v>6964880</v>
      </c>
      <c r="S20">
        <v>1310989</v>
      </c>
      <c r="T20">
        <v>4947199</v>
      </c>
      <c r="U20">
        <v>1040209</v>
      </c>
      <c r="W20">
        <v>9032750</v>
      </c>
      <c r="X20">
        <v>939890</v>
      </c>
      <c r="Y20">
        <v>7356390</v>
      </c>
      <c r="Z20">
        <v>1289600</v>
      </c>
      <c r="AB20">
        <v>12908080</v>
      </c>
      <c r="AC20">
        <v>1003960</v>
      </c>
      <c r="AD20">
        <v>11082620</v>
      </c>
      <c r="AE20">
        <v>1362610</v>
      </c>
      <c r="AG20">
        <v>3377680</v>
      </c>
      <c r="AH20">
        <v>1025178</v>
      </c>
      <c r="AI20">
        <v>1323207</v>
      </c>
      <c r="AJ20">
        <v>1464267</v>
      </c>
      <c r="AL20">
        <v>7024320</v>
      </c>
      <c r="AM20">
        <v>1143410</v>
      </c>
      <c r="AN20">
        <v>5058500</v>
      </c>
      <c r="AO20">
        <v>1331970</v>
      </c>
      <c r="AQ20">
        <v>7097609</v>
      </c>
      <c r="AR20">
        <v>1177010</v>
      </c>
      <c r="AS20">
        <v>5052590</v>
      </c>
      <c r="AT20">
        <v>1337220</v>
      </c>
      <c r="AV20">
        <v>6441060</v>
      </c>
      <c r="AW20">
        <v>1038140</v>
      </c>
      <c r="AX20">
        <v>4229340</v>
      </c>
      <c r="AY20">
        <v>1716080</v>
      </c>
      <c r="BA20">
        <v>7328769</v>
      </c>
      <c r="BB20">
        <v>1167800</v>
      </c>
      <c r="BC20">
        <v>5298420</v>
      </c>
      <c r="BD20">
        <v>1400030</v>
      </c>
    </row>
    <row r="21" spans="1:56" x14ac:dyDescent="0.3">
      <c r="A21">
        <v>20000</v>
      </c>
      <c r="B21">
        <v>1</v>
      </c>
      <c r="C21">
        <v>20000</v>
      </c>
      <c r="D21">
        <v>20000</v>
      </c>
      <c r="E21">
        <v>39363</v>
      </c>
      <c r="H21">
        <v>14311039</v>
      </c>
      <c r="I21">
        <v>3124260</v>
      </c>
      <c r="J21">
        <v>8777340</v>
      </c>
      <c r="K21">
        <v>3173700</v>
      </c>
      <c r="M21">
        <v>12249661</v>
      </c>
      <c r="N21">
        <v>2877880</v>
      </c>
      <c r="O21">
        <v>7784720</v>
      </c>
      <c r="P21">
        <v>2486100</v>
      </c>
      <c r="R21">
        <v>15167911</v>
      </c>
      <c r="S21">
        <v>2659689</v>
      </c>
      <c r="T21">
        <v>11026919</v>
      </c>
      <c r="U21">
        <v>2211100</v>
      </c>
      <c r="W21">
        <v>19721859</v>
      </c>
      <c r="X21">
        <v>1888290</v>
      </c>
      <c r="Y21">
        <v>16054699</v>
      </c>
      <c r="Z21">
        <v>2977370</v>
      </c>
      <c r="AB21">
        <v>27613599</v>
      </c>
      <c r="AC21">
        <v>2001370</v>
      </c>
      <c r="AD21">
        <v>23990082</v>
      </c>
      <c r="AE21">
        <v>3047760</v>
      </c>
      <c r="AG21">
        <v>7100420</v>
      </c>
      <c r="AH21">
        <v>2104042</v>
      </c>
      <c r="AI21">
        <v>2709813</v>
      </c>
      <c r="AJ21">
        <v>3350034</v>
      </c>
      <c r="AL21">
        <v>15170791</v>
      </c>
      <c r="AM21">
        <v>2271850</v>
      </c>
      <c r="AN21">
        <v>10912510</v>
      </c>
      <c r="AO21">
        <v>2957120</v>
      </c>
      <c r="AQ21">
        <v>15103718</v>
      </c>
      <c r="AR21">
        <v>2350130</v>
      </c>
      <c r="AS21">
        <v>10848819</v>
      </c>
      <c r="AT21">
        <v>2956530</v>
      </c>
      <c r="AV21">
        <v>13984280</v>
      </c>
      <c r="AW21">
        <v>2126899</v>
      </c>
      <c r="AX21">
        <v>9135939</v>
      </c>
      <c r="AY21">
        <v>3782779</v>
      </c>
      <c r="BA21">
        <v>15600159</v>
      </c>
      <c r="BB21">
        <v>2296110</v>
      </c>
      <c r="BC21">
        <v>11348360</v>
      </c>
      <c r="BD21">
        <v>3065040</v>
      </c>
    </row>
    <row r="22" spans="1:56" x14ac:dyDescent="0.3">
      <c r="A22">
        <v>40000</v>
      </c>
      <c r="B22">
        <v>1</v>
      </c>
      <c r="C22">
        <v>40000</v>
      </c>
      <c r="D22">
        <v>40000</v>
      </c>
      <c r="E22">
        <v>81194</v>
      </c>
      <c r="H22">
        <v>30718169</v>
      </c>
      <c r="I22">
        <v>6300780</v>
      </c>
      <c r="J22">
        <v>19193540</v>
      </c>
      <c r="K22">
        <v>6889490</v>
      </c>
      <c r="M22">
        <v>26088240</v>
      </c>
      <c r="N22">
        <v>5764970</v>
      </c>
      <c r="O22">
        <v>16685660</v>
      </c>
      <c r="P22">
        <v>5360879</v>
      </c>
      <c r="R22">
        <v>33030411</v>
      </c>
      <c r="S22">
        <v>5383780</v>
      </c>
      <c r="T22">
        <v>24379752</v>
      </c>
      <c r="U22">
        <v>4877730</v>
      </c>
      <c r="W22">
        <v>43078570</v>
      </c>
      <c r="X22">
        <v>3815280</v>
      </c>
      <c r="Y22">
        <v>35021459</v>
      </c>
      <c r="Z22">
        <v>6760329</v>
      </c>
      <c r="AB22">
        <v>60378910</v>
      </c>
      <c r="AC22">
        <v>4102969</v>
      </c>
      <c r="AD22">
        <v>52025226</v>
      </c>
      <c r="AE22">
        <v>6755339</v>
      </c>
      <c r="AG22">
        <v>15004710</v>
      </c>
      <c r="AH22">
        <v>4289988</v>
      </c>
      <c r="AI22">
        <v>5400830</v>
      </c>
      <c r="AJ22">
        <v>7287194</v>
      </c>
      <c r="AL22">
        <v>32068250</v>
      </c>
      <c r="AM22">
        <v>4625820</v>
      </c>
      <c r="AN22">
        <v>23269939</v>
      </c>
      <c r="AO22">
        <v>6742689</v>
      </c>
      <c r="AQ22">
        <v>32589128</v>
      </c>
      <c r="AR22">
        <v>4785230</v>
      </c>
      <c r="AS22">
        <v>22975490</v>
      </c>
      <c r="AT22">
        <v>6603420</v>
      </c>
      <c r="AV22">
        <v>30481649</v>
      </c>
      <c r="AW22">
        <v>4306950</v>
      </c>
      <c r="AX22">
        <v>19360259</v>
      </c>
      <c r="AY22">
        <v>8225439</v>
      </c>
      <c r="BA22">
        <v>33439280</v>
      </c>
      <c r="BB22">
        <v>4684060</v>
      </c>
      <c r="BC22">
        <v>24059680</v>
      </c>
      <c r="BD22">
        <v>6838510</v>
      </c>
    </row>
    <row r="23" spans="1:56" x14ac:dyDescent="0.3">
      <c r="A23">
        <v>60000</v>
      </c>
      <c r="B23">
        <v>1</v>
      </c>
      <c r="C23">
        <v>60000</v>
      </c>
      <c r="D23">
        <v>60000</v>
      </c>
      <c r="E23">
        <v>123981</v>
      </c>
      <c r="H23">
        <v>47550290</v>
      </c>
      <c r="I23">
        <v>8933180</v>
      </c>
      <c r="J23">
        <v>30486200</v>
      </c>
      <c r="K23">
        <v>11013979</v>
      </c>
      <c r="M23">
        <v>40712629</v>
      </c>
      <c r="N23">
        <v>8112460</v>
      </c>
      <c r="O23">
        <v>26414819</v>
      </c>
      <c r="P23">
        <v>8457510</v>
      </c>
      <c r="R23">
        <v>51068230</v>
      </c>
      <c r="S23">
        <v>7609899</v>
      </c>
      <c r="T23">
        <v>38564159</v>
      </c>
      <c r="U23">
        <v>7838739</v>
      </c>
      <c r="W23">
        <v>66899569</v>
      </c>
      <c r="X23">
        <v>5259070</v>
      </c>
      <c r="Y23">
        <v>55068059</v>
      </c>
      <c r="Z23">
        <v>10619889</v>
      </c>
      <c r="AB23">
        <v>93747399</v>
      </c>
      <c r="AC23">
        <v>5580989</v>
      </c>
      <c r="AD23">
        <v>81169424</v>
      </c>
      <c r="AE23">
        <v>10582559</v>
      </c>
      <c r="AG23">
        <v>23015320</v>
      </c>
      <c r="AH23">
        <v>5947530</v>
      </c>
      <c r="AI23">
        <v>8221325</v>
      </c>
      <c r="AJ23">
        <v>11885774</v>
      </c>
      <c r="AL23">
        <v>49999296</v>
      </c>
      <c r="AM23">
        <v>6249130</v>
      </c>
      <c r="AN23">
        <v>36955720</v>
      </c>
      <c r="AO23">
        <v>10836550</v>
      </c>
      <c r="AQ23">
        <v>51858700</v>
      </c>
      <c r="AR23">
        <v>6460990</v>
      </c>
      <c r="AS23">
        <v>36681040</v>
      </c>
      <c r="AT23">
        <v>10441830</v>
      </c>
      <c r="AV23">
        <v>46029208</v>
      </c>
      <c r="AW23">
        <v>5858200</v>
      </c>
      <c r="AX23">
        <v>30808890</v>
      </c>
      <c r="AY23">
        <v>12837550</v>
      </c>
      <c r="BA23">
        <v>52073171</v>
      </c>
      <c r="BB23">
        <v>6344960</v>
      </c>
      <c r="BC23">
        <v>38263509</v>
      </c>
      <c r="BD23">
        <v>10876130</v>
      </c>
    </row>
    <row r="24" spans="1:56" x14ac:dyDescent="0.3">
      <c r="A24">
        <v>80000</v>
      </c>
      <c r="B24">
        <v>1</v>
      </c>
      <c r="C24">
        <v>80000</v>
      </c>
      <c r="D24">
        <v>80000</v>
      </c>
      <c r="E24">
        <v>167356</v>
      </c>
      <c r="H24">
        <v>66430750</v>
      </c>
      <c r="I24">
        <v>12769689</v>
      </c>
      <c r="J24">
        <v>42193590</v>
      </c>
      <c r="K24">
        <v>15230860</v>
      </c>
      <c r="M24">
        <v>56436280</v>
      </c>
      <c r="N24">
        <v>11529350</v>
      </c>
      <c r="O24">
        <v>36724829</v>
      </c>
      <c r="P24">
        <v>11872709</v>
      </c>
      <c r="R24">
        <v>71461898</v>
      </c>
      <c r="S24" s="5">
        <v>11004545</v>
      </c>
      <c r="T24" s="5">
        <v>53683169</v>
      </c>
      <c r="U24" s="5">
        <v>10760386</v>
      </c>
      <c r="W24">
        <v>93527439</v>
      </c>
      <c r="X24">
        <v>7773900</v>
      </c>
      <c r="Y24">
        <v>76284731</v>
      </c>
      <c r="Z24">
        <v>14703100</v>
      </c>
      <c r="AB24">
        <v>131238079</v>
      </c>
      <c r="AC24">
        <v>8249090</v>
      </c>
      <c r="AD24">
        <v>112496993</v>
      </c>
      <c r="AE24">
        <v>14952060</v>
      </c>
      <c r="AG24">
        <v>32423239</v>
      </c>
      <c r="AH24">
        <v>8813979</v>
      </c>
      <c r="AI24">
        <v>10965239</v>
      </c>
      <c r="AJ24">
        <v>16354899</v>
      </c>
      <c r="AL24">
        <v>69106010</v>
      </c>
      <c r="AM24">
        <v>9339009</v>
      </c>
      <c r="AN24">
        <v>50025098</v>
      </c>
      <c r="AO24">
        <v>14939689</v>
      </c>
      <c r="AQ24">
        <v>69601111</v>
      </c>
      <c r="AR24">
        <v>9650799</v>
      </c>
      <c r="AS24">
        <v>49613339</v>
      </c>
      <c r="AT24">
        <v>14362289</v>
      </c>
      <c r="AV24">
        <v>63023290</v>
      </c>
      <c r="AW24">
        <v>8598080</v>
      </c>
      <c r="AX24">
        <v>41821259</v>
      </c>
      <c r="AY24">
        <v>17518229</v>
      </c>
      <c r="BA24">
        <v>71915969</v>
      </c>
      <c r="BB24">
        <v>9407350</v>
      </c>
      <c r="BC24">
        <v>52033350</v>
      </c>
      <c r="BD24">
        <v>15008180</v>
      </c>
    </row>
    <row r="25" spans="1:56" x14ac:dyDescent="0.3">
      <c r="A25">
        <v>100000</v>
      </c>
      <c r="B25">
        <v>1</v>
      </c>
      <c r="C25">
        <v>100000</v>
      </c>
      <c r="D25">
        <v>100000</v>
      </c>
      <c r="E25">
        <v>211131</v>
      </c>
      <c r="H25">
        <v>89946020</v>
      </c>
      <c r="I25">
        <v>15479650</v>
      </c>
      <c r="J25">
        <v>54316010</v>
      </c>
      <c r="K25">
        <v>19577270</v>
      </c>
      <c r="M25">
        <v>71063650</v>
      </c>
      <c r="N25">
        <v>14501590</v>
      </c>
      <c r="O25">
        <v>48539170</v>
      </c>
      <c r="P25">
        <v>15799220</v>
      </c>
      <c r="R25">
        <v>95017976</v>
      </c>
      <c r="S25" s="5">
        <v>13575888</v>
      </c>
      <c r="T25" s="5">
        <v>72209326</v>
      </c>
      <c r="U25" s="5">
        <v>14449459</v>
      </c>
      <c r="W25">
        <v>118605772</v>
      </c>
      <c r="X25">
        <v>9299870</v>
      </c>
      <c r="Y25">
        <v>97232140</v>
      </c>
      <c r="Z25">
        <v>18661750</v>
      </c>
      <c r="AB25">
        <v>165707740</v>
      </c>
      <c r="AC25">
        <v>9754330</v>
      </c>
      <c r="AD25">
        <v>143348683</v>
      </c>
      <c r="AE25">
        <v>19308540</v>
      </c>
      <c r="AG25">
        <v>40325636</v>
      </c>
      <c r="AH25">
        <v>10452629</v>
      </c>
      <c r="AI25">
        <v>13721389</v>
      </c>
      <c r="AJ25">
        <v>20623888</v>
      </c>
      <c r="AL25">
        <v>87428551</v>
      </c>
      <c r="AM25">
        <v>10894770</v>
      </c>
      <c r="AN25">
        <v>64859840</v>
      </c>
      <c r="AO25">
        <v>18448430</v>
      </c>
      <c r="AQ25">
        <v>88455178</v>
      </c>
      <c r="AR25">
        <v>11178658</v>
      </c>
      <c r="AS25">
        <v>64478705</v>
      </c>
      <c r="AT25">
        <v>17812778</v>
      </c>
      <c r="AV25">
        <v>80140461</v>
      </c>
      <c r="AW25">
        <v>10242560</v>
      </c>
      <c r="AX25">
        <v>54069440</v>
      </c>
      <c r="AY25">
        <v>22241290</v>
      </c>
      <c r="BA25">
        <v>91249619</v>
      </c>
      <c r="BB25">
        <v>11013270</v>
      </c>
      <c r="BC25">
        <v>67364369</v>
      </c>
      <c r="BD25">
        <v>18501219</v>
      </c>
    </row>
    <row r="27" spans="1:56" x14ac:dyDescent="0.3">
      <c r="A27" t="s">
        <v>15</v>
      </c>
      <c r="B27" s="4" t="s">
        <v>3</v>
      </c>
      <c r="C27" s="4"/>
      <c r="D27" s="4"/>
      <c r="E27" s="4"/>
      <c r="F27" s="3"/>
      <c r="H27" s="6"/>
      <c r="I27" s="6"/>
      <c r="J27" s="6"/>
      <c r="K27" s="6"/>
      <c r="M27" s="6"/>
      <c r="N27" s="6"/>
      <c r="O27" s="6"/>
      <c r="P27" s="6"/>
      <c r="R27" s="6"/>
      <c r="S27" s="6"/>
      <c r="T27" s="6"/>
      <c r="U27" s="6"/>
      <c r="W27" s="6"/>
      <c r="X27" s="6"/>
      <c r="Y27" s="6"/>
      <c r="Z27" s="6"/>
      <c r="AB27" s="6"/>
      <c r="AC27" s="6"/>
      <c r="AD27" s="6"/>
      <c r="AE27" s="6"/>
      <c r="AG27" s="4" t="s">
        <v>23</v>
      </c>
      <c r="AH27" s="4"/>
      <c r="AI27" s="4"/>
      <c r="AJ27" s="4"/>
      <c r="AL27" s="4" t="s">
        <v>24</v>
      </c>
      <c r="AM27" s="4"/>
      <c r="AN27" s="4"/>
      <c r="AO27" s="4"/>
      <c r="AQ27" s="4" t="s">
        <v>25</v>
      </c>
      <c r="AR27" s="4"/>
      <c r="AS27" s="4"/>
      <c r="AT27" s="4"/>
      <c r="AV27" s="4" t="s">
        <v>26</v>
      </c>
      <c r="AW27" s="4"/>
      <c r="AX27" s="4"/>
      <c r="AY27" s="4"/>
      <c r="BA27" s="4" t="s">
        <v>27</v>
      </c>
      <c r="BB27" s="4"/>
      <c r="BC27" s="4"/>
      <c r="BD27" s="4"/>
    </row>
    <row r="28" spans="1:56" x14ac:dyDescent="0.3">
      <c r="A28" t="s">
        <v>8</v>
      </c>
      <c r="B28" t="s">
        <v>4</v>
      </c>
      <c r="C28" t="s">
        <v>5</v>
      </c>
      <c r="D28" t="s">
        <v>6</v>
      </c>
      <c r="E28" t="s">
        <v>7</v>
      </c>
      <c r="AG28" t="s">
        <v>4</v>
      </c>
      <c r="AH28" t="s">
        <v>5</v>
      </c>
      <c r="AI28" t="s">
        <v>6</v>
      </c>
      <c r="AJ28" t="s">
        <v>7</v>
      </c>
      <c r="AL28" t="s">
        <v>4</v>
      </c>
      <c r="AM28" t="s">
        <v>5</v>
      </c>
      <c r="AN28" t="s">
        <v>6</v>
      </c>
      <c r="AO28" t="s">
        <v>7</v>
      </c>
      <c r="AQ28" t="s">
        <v>4</v>
      </c>
      <c r="AR28" t="s">
        <v>5</v>
      </c>
      <c r="AS28" t="s">
        <v>6</v>
      </c>
      <c r="AT28" t="s">
        <v>7</v>
      </c>
      <c r="AV28" t="s">
        <v>4</v>
      </c>
      <c r="AW28" t="s">
        <v>5</v>
      </c>
      <c r="AX28" t="s">
        <v>6</v>
      </c>
      <c r="AY28" t="s">
        <v>7</v>
      </c>
      <c r="BA28" t="s">
        <v>4</v>
      </c>
      <c r="BB28" t="s">
        <v>5</v>
      </c>
      <c r="BC28" t="s">
        <v>6</v>
      </c>
      <c r="BD28" t="s">
        <v>7</v>
      </c>
    </row>
    <row r="29" spans="1:56" x14ac:dyDescent="0.3">
      <c r="A29">
        <v>2000</v>
      </c>
      <c r="B29">
        <v>1</v>
      </c>
      <c r="C29">
        <v>2000</v>
      </c>
      <c r="D29">
        <v>2000</v>
      </c>
      <c r="E29">
        <v>3449</v>
      </c>
      <c r="AG29">
        <v>3274410</v>
      </c>
      <c r="AH29">
        <v>192710</v>
      </c>
      <c r="AI29">
        <v>2882580</v>
      </c>
      <c r="AJ29">
        <v>265840</v>
      </c>
      <c r="AL29">
        <v>1307300</v>
      </c>
      <c r="AM29">
        <v>210460</v>
      </c>
      <c r="AN29">
        <v>977600</v>
      </c>
      <c r="AO29">
        <v>237660</v>
      </c>
      <c r="AQ29">
        <v>1327740</v>
      </c>
      <c r="AR29">
        <v>215700</v>
      </c>
      <c r="AS29">
        <v>967940</v>
      </c>
      <c r="AT29">
        <v>236650</v>
      </c>
      <c r="AV29">
        <v>1165500</v>
      </c>
      <c r="AW29">
        <v>190090</v>
      </c>
      <c r="AX29">
        <v>766280</v>
      </c>
      <c r="AY29">
        <v>305120</v>
      </c>
      <c r="BA29">
        <v>1406970</v>
      </c>
      <c r="BB29">
        <v>212700</v>
      </c>
      <c r="BC29">
        <v>985490</v>
      </c>
      <c r="BD29">
        <v>242840</v>
      </c>
    </row>
    <row r="30" spans="1:56" x14ac:dyDescent="0.3">
      <c r="A30">
        <v>4000</v>
      </c>
      <c r="B30">
        <v>1</v>
      </c>
      <c r="C30">
        <v>4000</v>
      </c>
      <c r="D30">
        <v>4000</v>
      </c>
      <c r="E30">
        <v>7235</v>
      </c>
      <c r="AG30">
        <v>7214360</v>
      </c>
      <c r="AH30">
        <v>377550</v>
      </c>
      <c r="AI30">
        <v>6384350</v>
      </c>
      <c r="AJ30">
        <v>567450</v>
      </c>
      <c r="AL30">
        <v>2733799</v>
      </c>
      <c r="AM30">
        <v>411730</v>
      </c>
      <c r="AN30">
        <v>2055950</v>
      </c>
      <c r="AO30">
        <v>502360</v>
      </c>
      <c r="AQ30">
        <v>2811940</v>
      </c>
      <c r="AR30">
        <v>425210</v>
      </c>
      <c r="AS30">
        <v>2051130</v>
      </c>
      <c r="AT30">
        <v>494930</v>
      </c>
      <c r="AV30">
        <v>2416950</v>
      </c>
      <c r="AW30">
        <v>374410</v>
      </c>
      <c r="AX30">
        <v>1616050</v>
      </c>
      <c r="AY30">
        <v>642570</v>
      </c>
      <c r="BA30">
        <v>2875780</v>
      </c>
      <c r="BB30">
        <v>419270</v>
      </c>
      <c r="BC30">
        <v>2113760</v>
      </c>
      <c r="BD30">
        <v>527430</v>
      </c>
    </row>
    <row r="31" spans="1:56" x14ac:dyDescent="0.3">
      <c r="A31">
        <v>6000</v>
      </c>
      <c r="B31">
        <v>1</v>
      </c>
      <c r="C31">
        <v>6000</v>
      </c>
      <c r="D31">
        <v>6000</v>
      </c>
      <c r="E31">
        <v>11022</v>
      </c>
      <c r="AG31">
        <v>10393990</v>
      </c>
      <c r="AH31">
        <v>602630</v>
      </c>
      <c r="AI31">
        <v>9119060</v>
      </c>
      <c r="AJ31">
        <v>882080</v>
      </c>
      <c r="AL31">
        <v>4256910</v>
      </c>
      <c r="AM31">
        <v>656660</v>
      </c>
      <c r="AN31">
        <v>3141620</v>
      </c>
      <c r="AO31">
        <v>784230</v>
      </c>
      <c r="AQ31">
        <v>4234680</v>
      </c>
      <c r="AR31">
        <v>678960</v>
      </c>
      <c r="AS31">
        <v>3121140</v>
      </c>
      <c r="AT31">
        <v>776480</v>
      </c>
      <c r="AV31">
        <v>3705460</v>
      </c>
      <c r="AW31">
        <v>599680</v>
      </c>
      <c r="AX31">
        <v>2467750</v>
      </c>
      <c r="AY31">
        <v>977320</v>
      </c>
      <c r="BA31">
        <v>4351590</v>
      </c>
      <c r="BB31">
        <v>663570</v>
      </c>
      <c r="BC31">
        <v>3188470</v>
      </c>
      <c r="BD31">
        <v>802400</v>
      </c>
    </row>
    <row r="32" spans="1:56" x14ac:dyDescent="0.3">
      <c r="A32">
        <v>8000</v>
      </c>
      <c r="B32">
        <v>1</v>
      </c>
      <c r="C32">
        <v>8000</v>
      </c>
      <c r="D32">
        <v>8000</v>
      </c>
      <c r="E32">
        <v>14936</v>
      </c>
      <c r="AG32">
        <v>14043190</v>
      </c>
      <c r="AH32">
        <v>766490</v>
      </c>
      <c r="AI32">
        <v>12237339</v>
      </c>
      <c r="AJ32">
        <v>1259690</v>
      </c>
      <c r="AL32">
        <v>5710540</v>
      </c>
      <c r="AM32">
        <v>813440</v>
      </c>
      <c r="AN32">
        <v>4334160</v>
      </c>
      <c r="AO32">
        <v>1035010</v>
      </c>
      <c r="AQ32">
        <v>5814010</v>
      </c>
      <c r="AR32">
        <v>837500</v>
      </c>
      <c r="AS32">
        <v>4321910</v>
      </c>
      <c r="AT32">
        <v>1037070</v>
      </c>
      <c r="AV32">
        <v>5050840</v>
      </c>
      <c r="AW32">
        <v>745880</v>
      </c>
      <c r="AX32">
        <v>3384240</v>
      </c>
      <c r="AY32">
        <v>1335380</v>
      </c>
      <c r="BA32">
        <v>5884430</v>
      </c>
      <c r="BB32">
        <v>829620</v>
      </c>
      <c r="BC32">
        <v>4436570</v>
      </c>
      <c r="BD32">
        <v>1072620</v>
      </c>
    </row>
    <row r="33" spans="1:61" x14ac:dyDescent="0.3">
      <c r="A33">
        <v>10000</v>
      </c>
      <c r="B33">
        <v>1</v>
      </c>
      <c r="C33">
        <v>10000</v>
      </c>
      <c r="D33">
        <v>10000</v>
      </c>
      <c r="E33">
        <v>18921</v>
      </c>
      <c r="AG33">
        <v>17809380</v>
      </c>
      <c r="AH33">
        <v>1073799</v>
      </c>
      <c r="AI33">
        <v>15263537</v>
      </c>
      <c r="AJ33">
        <v>1609959</v>
      </c>
      <c r="AL33">
        <v>7363121</v>
      </c>
      <c r="AM33">
        <v>1118700</v>
      </c>
      <c r="AN33">
        <v>5468860</v>
      </c>
      <c r="AO33">
        <v>1363240</v>
      </c>
      <c r="AQ33">
        <v>7449570</v>
      </c>
      <c r="AR33">
        <v>1154300</v>
      </c>
      <c r="AS33">
        <v>5457710</v>
      </c>
      <c r="AT33">
        <v>1351800</v>
      </c>
      <c r="AV33">
        <v>6500240</v>
      </c>
      <c r="AW33">
        <v>1040320</v>
      </c>
      <c r="AX33">
        <v>4294860</v>
      </c>
      <c r="AY33">
        <v>1690220</v>
      </c>
      <c r="BA33">
        <v>7561580</v>
      </c>
      <c r="BB33">
        <v>1130860</v>
      </c>
      <c r="BC33">
        <v>5597740</v>
      </c>
      <c r="BD33">
        <v>1398630</v>
      </c>
    </row>
    <row r="34" spans="1:61" x14ac:dyDescent="0.3">
      <c r="A34">
        <v>20000</v>
      </c>
      <c r="B34">
        <v>1</v>
      </c>
      <c r="C34">
        <v>20000</v>
      </c>
      <c r="D34">
        <v>20000</v>
      </c>
      <c r="E34">
        <v>39363</v>
      </c>
      <c r="AG34">
        <v>37233380</v>
      </c>
      <c r="AH34">
        <v>2365830</v>
      </c>
      <c r="AI34">
        <v>31815481</v>
      </c>
      <c r="AJ34">
        <v>3773199</v>
      </c>
      <c r="AL34">
        <v>15641740</v>
      </c>
      <c r="AM34">
        <v>2219250</v>
      </c>
      <c r="AN34">
        <v>11476792</v>
      </c>
      <c r="AO34">
        <v>2960660</v>
      </c>
      <c r="AQ34">
        <v>15838500</v>
      </c>
      <c r="AR34">
        <v>2294350</v>
      </c>
      <c r="AS34">
        <v>11492050</v>
      </c>
      <c r="AT34">
        <v>2938440</v>
      </c>
      <c r="AV34">
        <v>13844350</v>
      </c>
      <c r="AW34">
        <v>2097530</v>
      </c>
      <c r="AX34">
        <v>9199760</v>
      </c>
      <c r="AY34">
        <v>3706490</v>
      </c>
      <c r="BA34">
        <v>16164140</v>
      </c>
      <c r="BB34">
        <v>2264800</v>
      </c>
      <c r="BC34">
        <v>11864870</v>
      </c>
      <c r="BD34">
        <v>3039419</v>
      </c>
    </row>
    <row r="35" spans="1:61" x14ac:dyDescent="0.3">
      <c r="A35">
        <v>40000</v>
      </c>
      <c r="B35">
        <v>1</v>
      </c>
      <c r="C35">
        <v>40000</v>
      </c>
      <c r="D35">
        <v>40000</v>
      </c>
      <c r="E35">
        <v>81194</v>
      </c>
      <c r="AG35">
        <v>76396099</v>
      </c>
      <c r="AH35">
        <v>6484020</v>
      </c>
      <c r="AI35">
        <v>62005923</v>
      </c>
      <c r="AJ35">
        <v>10155720</v>
      </c>
      <c r="AL35">
        <v>33279083</v>
      </c>
      <c r="AM35">
        <v>4488859</v>
      </c>
      <c r="AN35">
        <v>24695039</v>
      </c>
      <c r="AO35">
        <v>6740979</v>
      </c>
      <c r="AQ35">
        <v>33737790</v>
      </c>
      <c r="AR35">
        <v>4650120</v>
      </c>
      <c r="AS35">
        <v>24531240</v>
      </c>
      <c r="AT35">
        <v>6547600</v>
      </c>
      <c r="AV35">
        <v>29403380</v>
      </c>
      <c r="AW35">
        <v>4268840</v>
      </c>
      <c r="AX35">
        <v>19781590</v>
      </c>
      <c r="AY35">
        <v>8031600</v>
      </c>
      <c r="BA35">
        <v>34432810</v>
      </c>
      <c r="BB35">
        <v>4569830</v>
      </c>
      <c r="BC35">
        <v>25250120</v>
      </c>
      <c r="BD35">
        <v>6793430</v>
      </c>
    </row>
    <row r="36" spans="1:61" x14ac:dyDescent="0.3">
      <c r="A36">
        <v>60000</v>
      </c>
      <c r="B36">
        <v>1</v>
      </c>
      <c r="C36">
        <v>60000</v>
      </c>
      <c r="D36">
        <v>60000</v>
      </c>
      <c r="E36">
        <v>123981</v>
      </c>
      <c r="AG36">
        <v>119228450</v>
      </c>
      <c r="AH36">
        <v>10247339</v>
      </c>
      <c r="AI36">
        <v>94936376</v>
      </c>
      <c r="AJ36">
        <v>17216019</v>
      </c>
      <c r="AL36">
        <v>50613261</v>
      </c>
      <c r="AM36">
        <v>6260999</v>
      </c>
      <c r="AN36">
        <v>37968419</v>
      </c>
      <c r="AO36">
        <v>10323649</v>
      </c>
      <c r="AQ36">
        <v>50862080</v>
      </c>
      <c r="AR36">
        <v>6495620</v>
      </c>
      <c r="AS36">
        <v>37906780</v>
      </c>
      <c r="AT36">
        <v>9942470</v>
      </c>
      <c r="AV36">
        <v>44729350</v>
      </c>
      <c r="AW36">
        <v>5865570</v>
      </c>
      <c r="AX36">
        <v>30425719</v>
      </c>
      <c r="AY36">
        <v>12482560</v>
      </c>
      <c r="BA36">
        <v>52613321</v>
      </c>
      <c r="BB36">
        <v>6331420</v>
      </c>
      <c r="BC36">
        <v>39131880</v>
      </c>
      <c r="BD36">
        <v>10372410</v>
      </c>
    </row>
    <row r="37" spans="1:61" x14ac:dyDescent="0.3">
      <c r="A37">
        <v>80000</v>
      </c>
      <c r="B37">
        <v>1</v>
      </c>
      <c r="C37">
        <v>80000</v>
      </c>
      <c r="D37">
        <v>80000</v>
      </c>
      <c r="E37">
        <v>167356</v>
      </c>
      <c r="AG37">
        <v>157949408</v>
      </c>
      <c r="AH37">
        <v>14886880</v>
      </c>
      <c r="AI37">
        <v>122445949</v>
      </c>
      <c r="AJ37">
        <v>25440679</v>
      </c>
      <c r="AL37">
        <v>71439996</v>
      </c>
      <c r="AM37">
        <v>9043950</v>
      </c>
      <c r="AN37">
        <v>52590499</v>
      </c>
      <c r="AO37">
        <v>14730010</v>
      </c>
      <c r="AQ37">
        <v>71514178</v>
      </c>
      <c r="AR37">
        <v>9376150</v>
      </c>
      <c r="AS37">
        <v>52391589</v>
      </c>
      <c r="AT37">
        <v>14192410</v>
      </c>
      <c r="AV37">
        <v>62509698</v>
      </c>
      <c r="AW37">
        <v>8588520</v>
      </c>
      <c r="AX37">
        <v>42235529</v>
      </c>
      <c r="AY37">
        <v>17065799</v>
      </c>
      <c r="BA37">
        <v>73774190</v>
      </c>
      <c r="BB37">
        <v>9100000</v>
      </c>
      <c r="BC37">
        <v>54385620</v>
      </c>
      <c r="BD37">
        <v>14782120</v>
      </c>
    </row>
    <row r="38" spans="1:61" x14ac:dyDescent="0.3">
      <c r="A38">
        <v>100000</v>
      </c>
      <c r="B38">
        <v>1</v>
      </c>
      <c r="C38">
        <v>100000</v>
      </c>
      <c r="D38">
        <v>100000</v>
      </c>
      <c r="E38">
        <v>211131</v>
      </c>
      <c r="AG38">
        <v>205786161</v>
      </c>
      <c r="AH38">
        <v>18562050</v>
      </c>
      <c r="AI38">
        <v>155060060</v>
      </c>
      <c r="AJ38">
        <v>33515709</v>
      </c>
      <c r="AL38">
        <v>88995609</v>
      </c>
      <c r="AM38">
        <v>10900140</v>
      </c>
      <c r="AN38">
        <v>66445010</v>
      </c>
      <c r="AO38">
        <v>18260370</v>
      </c>
      <c r="AQ38">
        <v>89450919</v>
      </c>
      <c r="AR38">
        <v>11449250</v>
      </c>
      <c r="AS38">
        <v>65887120</v>
      </c>
      <c r="AT38">
        <v>17531819</v>
      </c>
      <c r="AV38">
        <v>78290930</v>
      </c>
      <c r="AW38">
        <v>10214260</v>
      </c>
      <c r="AX38">
        <v>53272319</v>
      </c>
      <c r="AY38">
        <v>21610139</v>
      </c>
      <c r="BA38">
        <v>92147507</v>
      </c>
      <c r="BB38">
        <v>11130600</v>
      </c>
      <c r="BC38">
        <v>68309520</v>
      </c>
      <c r="BD38">
        <v>18283900</v>
      </c>
    </row>
    <row r="40" spans="1:61" x14ac:dyDescent="0.3">
      <c r="A40" t="s">
        <v>14</v>
      </c>
      <c r="B40" s="4" t="s">
        <v>3</v>
      </c>
      <c r="C40" s="4"/>
      <c r="D40" s="4"/>
      <c r="E40" s="4"/>
      <c r="F40" s="3"/>
      <c r="G40" s="6"/>
      <c r="H40" s="4" t="s">
        <v>10</v>
      </c>
      <c r="I40" s="4"/>
      <c r="J40" s="4"/>
      <c r="K40" s="4"/>
      <c r="M40" s="4" t="s">
        <v>11</v>
      </c>
      <c r="N40" s="4"/>
      <c r="O40" s="4"/>
      <c r="P40" s="4"/>
      <c r="R40" s="4" t="s">
        <v>12</v>
      </c>
      <c r="S40" s="4"/>
      <c r="T40" s="4"/>
      <c r="U40" s="4"/>
      <c r="W40" s="4" t="s">
        <v>21</v>
      </c>
      <c r="X40" s="4"/>
      <c r="Y40" s="4"/>
      <c r="Z40" s="4"/>
      <c r="AB40" s="4" t="s">
        <v>22</v>
      </c>
      <c r="AC40" s="4"/>
      <c r="AD40" s="4"/>
      <c r="AE40" s="4"/>
      <c r="AG40" s="4" t="s">
        <v>23</v>
      </c>
      <c r="AH40" s="4"/>
      <c r="AI40" s="4"/>
      <c r="AJ40" s="4"/>
      <c r="AL40" s="4" t="s">
        <v>24</v>
      </c>
      <c r="AM40" s="4"/>
      <c r="AN40" s="4"/>
      <c r="AO40" s="4"/>
      <c r="AQ40" s="4" t="s">
        <v>25</v>
      </c>
      <c r="AR40" s="4"/>
      <c r="AS40" s="4"/>
      <c r="AT40" s="4"/>
      <c r="AV40" s="4" t="s">
        <v>26</v>
      </c>
      <c r="AW40" s="4"/>
      <c r="AX40" s="4"/>
      <c r="AY40" s="4"/>
      <c r="BA40" s="4" t="s">
        <v>27</v>
      </c>
      <c r="BB40" s="4"/>
      <c r="BC40" s="4"/>
      <c r="BD40" s="4"/>
      <c r="BF40" s="4" t="s">
        <v>28</v>
      </c>
      <c r="BG40" s="4"/>
      <c r="BH40" s="4"/>
      <c r="BI40" s="4"/>
    </row>
    <row r="41" spans="1:61" x14ac:dyDescent="0.3">
      <c r="A41" t="s">
        <v>8</v>
      </c>
      <c r="B41" t="s">
        <v>4</v>
      </c>
      <c r="C41" t="s">
        <v>5</v>
      </c>
      <c r="D41" t="s">
        <v>6</v>
      </c>
      <c r="E41" t="s">
        <v>7</v>
      </c>
      <c r="H41" t="s">
        <v>4</v>
      </c>
      <c r="I41" t="s">
        <v>5</v>
      </c>
      <c r="J41" t="s">
        <v>6</v>
      </c>
      <c r="K41" t="s">
        <v>7</v>
      </c>
      <c r="M41" t="s">
        <v>4</v>
      </c>
      <c r="N41" t="s">
        <v>5</v>
      </c>
      <c r="O41" t="s">
        <v>6</v>
      </c>
      <c r="P41" t="s">
        <v>7</v>
      </c>
      <c r="R41" t="s">
        <v>4</v>
      </c>
      <c r="S41" t="s">
        <v>5</v>
      </c>
      <c r="T41" t="s">
        <v>6</v>
      </c>
      <c r="U41" t="s">
        <v>7</v>
      </c>
      <c r="W41" t="s">
        <v>4</v>
      </c>
      <c r="X41" t="s">
        <v>5</v>
      </c>
      <c r="Y41" t="s">
        <v>6</v>
      </c>
      <c r="Z41" t="s">
        <v>7</v>
      </c>
      <c r="AB41" t="s">
        <v>4</v>
      </c>
      <c r="AC41" t="s">
        <v>5</v>
      </c>
      <c r="AD41" t="s">
        <v>6</v>
      </c>
      <c r="AE41" t="s">
        <v>7</v>
      </c>
      <c r="AG41" t="s">
        <v>4</v>
      </c>
      <c r="AH41" t="s">
        <v>5</v>
      </c>
      <c r="AI41" t="s">
        <v>6</v>
      </c>
      <c r="AJ41" t="s">
        <v>7</v>
      </c>
      <c r="AL41" t="s">
        <v>4</v>
      </c>
      <c r="AM41" t="s">
        <v>5</v>
      </c>
      <c r="AN41" t="s">
        <v>6</v>
      </c>
      <c r="AO41" t="s">
        <v>7</v>
      </c>
      <c r="AQ41" t="s">
        <v>4</v>
      </c>
      <c r="AR41" t="s">
        <v>5</v>
      </c>
      <c r="AS41" t="s">
        <v>6</v>
      </c>
      <c r="AT41" t="s">
        <v>7</v>
      </c>
      <c r="AV41" t="s">
        <v>4</v>
      </c>
      <c r="AW41" t="s">
        <v>5</v>
      </c>
      <c r="AX41" t="s">
        <v>6</v>
      </c>
      <c r="AY41" t="s">
        <v>7</v>
      </c>
      <c r="BA41" t="s">
        <v>4</v>
      </c>
      <c r="BB41" t="s">
        <v>5</v>
      </c>
      <c r="BC41" t="s">
        <v>6</v>
      </c>
      <c r="BD41" t="s">
        <v>7</v>
      </c>
      <c r="BF41" t="s">
        <v>4</v>
      </c>
      <c r="BG41" t="s">
        <v>5</v>
      </c>
      <c r="BH41" t="s">
        <v>6</v>
      </c>
      <c r="BI41" t="s">
        <v>7</v>
      </c>
    </row>
    <row r="42" spans="1:61" x14ac:dyDescent="0.3">
      <c r="A42">
        <v>2000</v>
      </c>
      <c r="B42">
        <v>1</v>
      </c>
      <c r="C42">
        <v>2000</v>
      </c>
      <c r="D42">
        <v>2000</v>
      </c>
      <c r="E42">
        <v>6135</v>
      </c>
      <c r="H42">
        <v>1276270</v>
      </c>
      <c r="I42">
        <v>303850</v>
      </c>
      <c r="J42">
        <v>673280</v>
      </c>
      <c r="K42">
        <v>460200</v>
      </c>
      <c r="M42">
        <v>1145630</v>
      </c>
      <c r="N42">
        <v>257330</v>
      </c>
      <c r="O42">
        <v>584530</v>
      </c>
      <c r="P42">
        <v>346040</v>
      </c>
      <c r="R42">
        <v>1802520</v>
      </c>
      <c r="S42">
        <v>236520</v>
      </c>
      <c r="T42">
        <v>1380070</v>
      </c>
      <c r="U42">
        <v>306550</v>
      </c>
      <c r="W42">
        <v>1659300</v>
      </c>
      <c r="X42">
        <v>164560</v>
      </c>
      <c r="Y42">
        <v>1216330</v>
      </c>
      <c r="Z42">
        <v>380740</v>
      </c>
      <c r="AB42">
        <v>2280510</v>
      </c>
      <c r="AC42">
        <v>171350</v>
      </c>
      <c r="AD42">
        <v>1881920</v>
      </c>
      <c r="AE42">
        <v>384500</v>
      </c>
      <c r="AG42">
        <v>775660</v>
      </c>
      <c r="AH42">
        <v>186260</v>
      </c>
      <c r="AI42">
        <v>238350</v>
      </c>
      <c r="AJ42">
        <v>467630</v>
      </c>
      <c r="AL42">
        <v>1306910</v>
      </c>
      <c r="AM42">
        <v>209140</v>
      </c>
      <c r="AN42">
        <v>749800</v>
      </c>
      <c r="AO42">
        <v>438500</v>
      </c>
      <c r="AQ42">
        <v>1316370</v>
      </c>
      <c r="AR42">
        <v>225210</v>
      </c>
      <c r="AS42">
        <v>749920</v>
      </c>
      <c r="AT42">
        <v>437580</v>
      </c>
      <c r="AV42">
        <v>1227990</v>
      </c>
      <c r="AW42">
        <v>187970</v>
      </c>
      <c r="AX42">
        <v>638980</v>
      </c>
      <c r="AY42">
        <v>538100</v>
      </c>
      <c r="BA42">
        <v>1348300</v>
      </c>
      <c r="BB42">
        <v>214450</v>
      </c>
      <c r="BC42">
        <v>781660</v>
      </c>
      <c r="BD42">
        <v>456670</v>
      </c>
      <c r="BF42">
        <v>1177180</v>
      </c>
      <c r="BG42">
        <v>269500</v>
      </c>
      <c r="BH42">
        <v>605059</v>
      </c>
      <c r="BI42">
        <v>363500</v>
      </c>
    </row>
    <row r="43" spans="1:61" x14ac:dyDescent="0.3">
      <c r="A43">
        <v>4000</v>
      </c>
      <c r="B43">
        <v>1</v>
      </c>
      <c r="C43">
        <v>4000</v>
      </c>
      <c r="D43">
        <v>4000</v>
      </c>
      <c r="E43">
        <v>13660</v>
      </c>
      <c r="H43">
        <v>2813380</v>
      </c>
      <c r="I43">
        <v>589560</v>
      </c>
      <c r="J43">
        <v>1426770</v>
      </c>
      <c r="K43">
        <v>995500</v>
      </c>
      <c r="M43">
        <v>2498799</v>
      </c>
      <c r="N43">
        <v>520130</v>
      </c>
      <c r="O43">
        <v>1275990</v>
      </c>
      <c r="P43">
        <v>786390</v>
      </c>
      <c r="R43">
        <v>4676690</v>
      </c>
      <c r="S43">
        <v>477370</v>
      </c>
      <c r="T43">
        <v>3747760</v>
      </c>
      <c r="U43">
        <v>686960</v>
      </c>
      <c r="W43">
        <v>3581940</v>
      </c>
      <c r="X43">
        <v>326880</v>
      </c>
      <c r="Y43">
        <v>2679440</v>
      </c>
      <c r="Z43">
        <v>862470</v>
      </c>
      <c r="AB43">
        <v>5090640</v>
      </c>
      <c r="AC43">
        <v>339500</v>
      </c>
      <c r="AD43">
        <v>4132720</v>
      </c>
      <c r="AE43">
        <v>872090</v>
      </c>
      <c r="AG43">
        <v>1688230</v>
      </c>
      <c r="AH43">
        <v>356840</v>
      </c>
      <c r="AI43">
        <v>456540</v>
      </c>
      <c r="AJ43">
        <v>1019470</v>
      </c>
      <c r="AL43">
        <v>2632760</v>
      </c>
      <c r="AM43">
        <v>418870</v>
      </c>
      <c r="AN43">
        <v>1549770</v>
      </c>
      <c r="AO43">
        <v>966570</v>
      </c>
      <c r="AQ43">
        <v>2600490</v>
      </c>
      <c r="AR43">
        <v>430060</v>
      </c>
      <c r="AS43">
        <v>1547100</v>
      </c>
      <c r="AT43">
        <v>969320</v>
      </c>
      <c r="AV43">
        <v>2560950</v>
      </c>
      <c r="AW43">
        <v>375970</v>
      </c>
      <c r="AX43">
        <v>1346040</v>
      </c>
      <c r="AY43">
        <v>1214060</v>
      </c>
      <c r="BA43">
        <v>2736859</v>
      </c>
      <c r="BB43">
        <v>413850</v>
      </c>
      <c r="BC43">
        <v>1601030</v>
      </c>
      <c r="BD43">
        <v>986100</v>
      </c>
      <c r="BF43">
        <v>2514209</v>
      </c>
      <c r="BG43">
        <v>526260</v>
      </c>
      <c r="BH43">
        <v>1290620</v>
      </c>
      <c r="BI43">
        <v>805870</v>
      </c>
    </row>
    <row r="44" spans="1:61" x14ac:dyDescent="0.3">
      <c r="A44">
        <v>6000</v>
      </c>
      <c r="B44">
        <v>1</v>
      </c>
      <c r="C44">
        <v>6000</v>
      </c>
      <c r="D44">
        <v>6000</v>
      </c>
      <c r="E44">
        <v>21745</v>
      </c>
      <c r="H44">
        <v>4431729</v>
      </c>
      <c r="I44">
        <v>908600</v>
      </c>
      <c r="J44">
        <v>2285140</v>
      </c>
      <c r="K44">
        <v>1625160</v>
      </c>
      <c r="M44">
        <v>3836959</v>
      </c>
      <c r="N44">
        <v>819909</v>
      </c>
      <c r="O44">
        <v>2032589</v>
      </c>
      <c r="P44">
        <v>1276220</v>
      </c>
      <c r="R44">
        <v>8338860</v>
      </c>
      <c r="S44">
        <v>759399</v>
      </c>
      <c r="T44">
        <v>6835169</v>
      </c>
      <c r="U44">
        <v>1159450</v>
      </c>
      <c r="W44">
        <v>5723750</v>
      </c>
      <c r="X44">
        <v>521170</v>
      </c>
      <c r="Y44">
        <v>4287050</v>
      </c>
      <c r="Z44">
        <v>1422170</v>
      </c>
      <c r="AB44">
        <v>7931250</v>
      </c>
      <c r="AC44">
        <v>548750</v>
      </c>
      <c r="AD44">
        <v>6493380</v>
      </c>
      <c r="AE44">
        <v>1396010</v>
      </c>
      <c r="AG44">
        <v>2543210</v>
      </c>
      <c r="AH44">
        <v>588130</v>
      </c>
      <c r="AI44">
        <v>683970</v>
      </c>
      <c r="AJ44">
        <v>1688280</v>
      </c>
      <c r="AL44">
        <v>4141710</v>
      </c>
      <c r="AM44">
        <v>658630</v>
      </c>
      <c r="AN44">
        <v>2300920</v>
      </c>
      <c r="AO44">
        <v>1559310</v>
      </c>
      <c r="AQ44">
        <v>4258819</v>
      </c>
      <c r="AR44">
        <v>686620</v>
      </c>
      <c r="AS44">
        <v>2307850</v>
      </c>
      <c r="AT44">
        <v>1578860</v>
      </c>
      <c r="AV44">
        <v>4056140</v>
      </c>
      <c r="AW44">
        <v>590090</v>
      </c>
      <c r="AX44">
        <v>2002320</v>
      </c>
      <c r="AY44">
        <v>1921120</v>
      </c>
      <c r="BA44">
        <v>4345200</v>
      </c>
      <c r="BB44">
        <v>679430</v>
      </c>
      <c r="BC44">
        <v>2413520</v>
      </c>
      <c r="BD44">
        <v>1650350</v>
      </c>
      <c r="BF44">
        <v>4019309</v>
      </c>
      <c r="BG44">
        <v>813100</v>
      </c>
      <c r="BH44">
        <v>2011320</v>
      </c>
      <c r="BI44">
        <v>1230830</v>
      </c>
    </row>
    <row r="45" spans="1:61" x14ac:dyDescent="0.3">
      <c r="A45">
        <v>8000</v>
      </c>
      <c r="B45">
        <v>1</v>
      </c>
      <c r="C45">
        <v>8000</v>
      </c>
      <c r="D45">
        <v>8000</v>
      </c>
      <c r="E45">
        <v>30125</v>
      </c>
      <c r="H45">
        <v>6051308</v>
      </c>
      <c r="I45">
        <v>1196650</v>
      </c>
      <c r="J45">
        <v>3215030</v>
      </c>
      <c r="K45">
        <v>2315280</v>
      </c>
      <c r="M45">
        <v>5193790</v>
      </c>
      <c r="N45">
        <v>1051089</v>
      </c>
      <c r="O45">
        <v>2794839</v>
      </c>
      <c r="P45">
        <v>1786699</v>
      </c>
      <c r="R45">
        <v>12571130</v>
      </c>
      <c r="S45">
        <v>966389</v>
      </c>
      <c r="T45">
        <v>10414598</v>
      </c>
      <c r="U45">
        <v>1597279</v>
      </c>
      <c r="W45">
        <v>7924200</v>
      </c>
      <c r="X45">
        <v>644560</v>
      </c>
      <c r="Y45">
        <v>5883700</v>
      </c>
      <c r="Z45">
        <v>1951690</v>
      </c>
      <c r="AB45">
        <v>10938980</v>
      </c>
      <c r="AC45">
        <v>669940</v>
      </c>
      <c r="AD45">
        <v>8967490</v>
      </c>
      <c r="AE45">
        <v>2012430</v>
      </c>
      <c r="AG45">
        <v>3474020</v>
      </c>
      <c r="AH45">
        <v>727030</v>
      </c>
      <c r="AI45">
        <v>908150</v>
      </c>
      <c r="AJ45">
        <v>2363760</v>
      </c>
      <c r="AL45">
        <v>5589050</v>
      </c>
      <c r="AM45">
        <v>829990</v>
      </c>
      <c r="AN45">
        <v>3153830</v>
      </c>
      <c r="AO45">
        <v>2184180</v>
      </c>
      <c r="AQ45">
        <v>5549380</v>
      </c>
      <c r="AR45">
        <v>852340</v>
      </c>
      <c r="AS45">
        <v>3068090</v>
      </c>
      <c r="AT45">
        <v>2116000</v>
      </c>
      <c r="AV45">
        <v>5380420</v>
      </c>
      <c r="AW45">
        <v>750180</v>
      </c>
      <c r="AX45">
        <v>2669810</v>
      </c>
      <c r="AY45">
        <v>2673250</v>
      </c>
      <c r="BA45">
        <v>5689040</v>
      </c>
      <c r="BB45">
        <v>842280</v>
      </c>
      <c r="BC45">
        <v>3244019</v>
      </c>
      <c r="BD45">
        <v>2249430</v>
      </c>
      <c r="BF45">
        <v>5974189</v>
      </c>
      <c r="BG45">
        <v>1036290</v>
      </c>
      <c r="BH45">
        <v>2780330</v>
      </c>
      <c r="BI45">
        <v>1730740</v>
      </c>
    </row>
    <row r="46" spans="1:61" x14ac:dyDescent="0.3">
      <c r="A46">
        <v>10000</v>
      </c>
      <c r="B46">
        <v>1</v>
      </c>
      <c r="C46">
        <v>10000</v>
      </c>
      <c r="D46">
        <v>10000</v>
      </c>
      <c r="E46">
        <v>38808</v>
      </c>
      <c r="H46">
        <v>8014736</v>
      </c>
      <c r="I46">
        <v>1556940</v>
      </c>
      <c r="J46">
        <v>4051620</v>
      </c>
      <c r="K46">
        <v>2902730</v>
      </c>
      <c r="M46">
        <v>6815830</v>
      </c>
      <c r="N46">
        <v>1444949</v>
      </c>
      <c r="O46">
        <v>3611139</v>
      </c>
      <c r="P46">
        <v>2334559</v>
      </c>
      <c r="R46">
        <v>17283210</v>
      </c>
      <c r="S46">
        <v>1305010</v>
      </c>
      <c r="T46">
        <v>14563490</v>
      </c>
      <c r="U46">
        <v>2036130</v>
      </c>
      <c r="W46">
        <v>10173760</v>
      </c>
      <c r="X46">
        <v>914730</v>
      </c>
      <c r="Y46">
        <v>7528130</v>
      </c>
      <c r="Z46">
        <v>2553120</v>
      </c>
      <c r="AB46">
        <v>14236510</v>
      </c>
      <c r="AC46">
        <v>954119</v>
      </c>
      <c r="AD46">
        <v>11338560</v>
      </c>
      <c r="AE46">
        <v>2652910</v>
      </c>
      <c r="AG46">
        <v>4507750</v>
      </c>
      <c r="AH46">
        <v>1002240</v>
      </c>
      <c r="AI46">
        <v>1122760</v>
      </c>
      <c r="AJ46">
        <v>3004190</v>
      </c>
      <c r="AL46">
        <v>7242660</v>
      </c>
      <c r="AM46">
        <v>1167240</v>
      </c>
      <c r="AN46">
        <v>3991930</v>
      </c>
      <c r="AO46">
        <v>2826280</v>
      </c>
      <c r="AQ46">
        <v>7237880</v>
      </c>
      <c r="AR46">
        <v>1197300</v>
      </c>
      <c r="AS46">
        <v>3967010</v>
      </c>
      <c r="AT46">
        <v>2797100</v>
      </c>
      <c r="AV46">
        <v>7087250</v>
      </c>
      <c r="AW46">
        <v>1068910</v>
      </c>
      <c r="AX46">
        <v>3435340</v>
      </c>
      <c r="AY46">
        <v>3523750</v>
      </c>
      <c r="BA46">
        <v>7410170</v>
      </c>
      <c r="BB46">
        <v>1180620</v>
      </c>
      <c r="BC46">
        <v>4098350</v>
      </c>
      <c r="BD46">
        <v>2868290</v>
      </c>
      <c r="BF46">
        <v>7618649</v>
      </c>
      <c r="BG46">
        <v>1414830</v>
      </c>
      <c r="BH46">
        <v>3571140</v>
      </c>
      <c r="BI46">
        <v>2243190</v>
      </c>
    </row>
    <row r="47" spans="1:61" x14ac:dyDescent="0.3">
      <c r="A47">
        <v>20000</v>
      </c>
      <c r="B47">
        <v>1</v>
      </c>
      <c r="C47">
        <v>20000</v>
      </c>
      <c r="D47">
        <v>20000</v>
      </c>
      <c r="E47">
        <v>84494</v>
      </c>
      <c r="H47">
        <v>16917380</v>
      </c>
      <c r="I47">
        <v>3155160</v>
      </c>
      <c r="J47">
        <v>8790339</v>
      </c>
      <c r="K47">
        <v>6509750</v>
      </c>
      <c r="M47">
        <v>14206339</v>
      </c>
      <c r="N47">
        <v>2846780</v>
      </c>
      <c r="O47">
        <v>7766879</v>
      </c>
      <c r="P47">
        <v>5070469</v>
      </c>
      <c r="R47">
        <v>47185339</v>
      </c>
      <c r="S47">
        <v>2663630</v>
      </c>
      <c r="T47">
        <v>40904702</v>
      </c>
      <c r="U47">
        <v>4565320</v>
      </c>
      <c r="W47">
        <v>22277480</v>
      </c>
      <c r="X47">
        <v>1847420</v>
      </c>
      <c r="Y47">
        <v>16401550</v>
      </c>
      <c r="Z47">
        <v>6045910</v>
      </c>
      <c r="AB47">
        <v>30806950</v>
      </c>
      <c r="AC47">
        <v>1936950</v>
      </c>
      <c r="AD47">
        <v>24631599</v>
      </c>
      <c r="AE47">
        <v>6308129</v>
      </c>
      <c r="AG47">
        <v>9928450</v>
      </c>
      <c r="AH47">
        <v>2091599</v>
      </c>
      <c r="AI47">
        <v>2252839</v>
      </c>
      <c r="AJ47">
        <v>7078529</v>
      </c>
      <c r="AL47">
        <v>15609290</v>
      </c>
      <c r="AM47">
        <v>2317139</v>
      </c>
      <c r="AN47">
        <v>8427990</v>
      </c>
      <c r="AO47">
        <v>6598770</v>
      </c>
      <c r="AQ47">
        <v>15734919</v>
      </c>
      <c r="AR47">
        <v>2398520</v>
      </c>
      <c r="AS47">
        <v>8323190</v>
      </c>
      <c r="AT47">
        <v>6472779</v>
      </c>
      <c r="AV47">
        <v>15175850</v>
      </c>
      <c r="AW47">
        <v>2088410</v>
      </c>
      <c r="AX47">
        <v>7233050</v>
      </c>
      <c r="AY47">
        <v>7871440</v>
      </c>
      <c r="BA47">
        <v>16279740</v>
      </c>
      <c r="BB47">
        <v>2356210</v>
      </c>
      <c r="BC47">
        <v>8700740</v>
      </c>
      <c r="BD47">
        <v>6811030</v>
      </c>
      <c r="BF47">
        <v>16046858</v>
      </c>
      <c r="BG47">
        <v>2887480</v>
      </c>
      <c r="BH47">
        <v>7785160</v>
      </c>
      <c r="BI47">
        <v>5041000</v>
      </c>
    </row>
    <row r="48" spans="1:61" x14ac:dyDescent="0.3">
      <c r="A48">
        <v>40000</v>
      </c>
      <c r="B48">
        <v>1</v>
      </c>
      <c r="C48">
        <v>40000</v>
      </c>
      <c r="D48">
        <v>40000</v>
      </c>
      <c r="E48">
        <v>182788</v>
      </c>
      <c r="H48">
        <v>37043463</v>
      </c>
      <c r="I48">
        <v>6357950</v>
      </c>
      <c r="J48">
        <v>19219530</v>
      </c>
      <c r="K48">
        <v>14800550</v>
      </c>
      <c r="M48">
        <v>30987850</v>
      </c>
      <c r="N48">
        <v>5723770</v>
      </c>
      <c r="O48">
        <v>16806470</v>
      </c>
      <c r="P48">
        <v>11607300</v>
      </c>
      <c r="R48">
        <v>129849899</v>
      </c>
      <c r="S48">
        <v>5278309</v>
      </c>
      <c r="T48">
        <v>116753747</v>
      </c>
      <c r="U48">
        <v>10496789</v>
      </c>
      <c r="W48">
        <v>48649469</v>
      </c>
      <c r="X48">
        <v>3754900</v>
      </c>
      <c r="Y48">
        <v>35326329</v>
      </c>
      <c r="Z48">
        <v>14432070</v>
      </c>
      <c r="AB48">
        <v>67482770</v>
      </c>
      <c r="AC48">
        <v>3930230</v>
      </c>
      <c r="AD48">
        <v>53064679</v>
      </c>
      <c r="AE48">
        <v>14452239</v>
      </c>
      <c r="AG48">
        <v>21774330</v>
      </c>
      <c r="AH48">
        <v>4261559</v>
      </c>
      <c r="AI48">
        <v>4466479</v>
      </c>
      <c r="AJ48">
        <v>16357799</v>
      </c>
      <c r="AL48">
        <v>33639800</v>
      </c>
      <c r="AM48">
        <v>4699139</v>
      </c>
      <c r="AN48">
        <v>17799709</v>
      </c>
      <c r="AO48">
        <v>15461899</v>
      </c>
      <c r="AQ48">
        <v>33650660</v>
      </c>
      <c r="AR48">
        <v>4829160</v>
      </c>
      <c r="AS48">
        <v>17497079</v>
      </c>
      <c r="AT48">
        <v>14834660</v>
      </c>
      <c r="AV48">
        <v>32746220</v>
      </c>
      <c r="AW48">
        <v>4203300</v>
      </c>
      <c r="AX48">
        <v>15065399</v>
      </c>
      <c r="AY48">
        <v>17701119</v>
      </c>
      <c r="BA48">
        <v>35056740</v>
      </c>
      <c r="BB48">
        <v>4688480</v>
      </c>
      <c r="BC48">
        <v>18339530</v>
      </c>
      <c r="BD48">
        <v>15572179</v>
      </c>
      <c r="BF48">
        <v>38152079</v>
      </c>
      <c r="BG48">
        <v>6526299</v>
      </c>
      <c r="BH48">
        <v>18796629</v>
      </c>
      <c r="BI48">
        <v>12971750</v>
      </c>
    </row>
    <row r="49" spans="1:61" x14ac:dyDescent="0.3">
      <c r="A49">
        <v>60000</v>
      </c>
      <c r="B49">
        <v>1</v>
      </c>
      <c r="C49">
        <v>60000</v>
      </c>
      <c r="D49">
        <v>60000</v>
      </c>
      <c r="E49">
        <v>286492</v>
      </c>
      <c r="H49">
        <v>58511542</v>
      </c>
      <c r="I49">
        <v>8962260</v>
      </c>
      <c r="J49">
        <v>30040580</v>
      </c>
      <c r="K49">
        <v>24019060</v>
      </c>
      <c r="M49">
        <v>48038102</v>
      </c>
      <c r="N49">
        <v>8043140</v>
      </c>
      <c r="O49">
        <v>26269360</v>
      </c>
      <c r="P49">
        <v>18710070</v>
      </c>
      <c r="R49">
        <v>234363218</v>
      </c>
      <c r="S49">
        <v>7670029</v>
      </c>
      <c r="T49">
        <v>213683949</v>
      </c>
      <c r="U49">
        <v>17193719</v>
      </c>
      <c r="W49">
        <v>76144560</v>
      </c>
      <c r="X49">
        <v>5089830</v>
      </c>
      <c r="Y49">
        <v>55388760</v>
      </c>
      <c r="Z49">
        <v>23163060</v>
      </c>
      <c r="AB49">
        <v>105152989</v>
      </c>
      <c r="AC49">
        <v>5298139</v>
      </c>
      <c r="AD49">
        <v>84368860</v>
      </c>
      <c r="AE49">
        <v>22957570</v>
      </c>
      <c r="AG49">
        <v>34527709</v>
      </c>
      <c r="AH49">
        <v>5849820</v>
      </c>
      <c r="AI49">
        <v>6617359</v>
      </c>
      <c r="AJ49">
        <v>26209168</v>
      </c>
      <c r="AL49">
        <v>52837370</v>
      </c>
      <c r="AM49">
        <v>6414429</v>
      </c>
      <c r="AN49">
        <v>27569118</v>
      </c>
      <c r="AO49">
        <v>25183859</v>
      </c>
      <c r="AQ49">
        <v>52426679</v>
      </c>
      <c r="AR49">
        <v>6654489</v>
      </c>
      <c r="AS49">
        <v>27496189</v>
      </c>
      <c r="AT49">
        <v>24124339</v>
      </c>
      <c r="AV49">
        <v>50563850</v>
      </c>
      <c r="AW49">
        <v>5750650</v>
      </c>
      <c r="AX49">
        <v>23453590</v>
      </c>
      <c r="AY49">
        <v>28104290</v>
      </c>
      <c r="BA49">
        <v>55073780</v>
      </c>
      <c r="BB49">
        <v>6445410</v>
      </c>
      <c r="BC49">
        <v>28425520</v>
      </c>
      <c r="BD49">
        <v>25385900</v>
      </c>
      <c r="BF49">
        <v>56893811</v>
      </c>
      <c r="BG49">
        <v>9650669</v>
      </c>
      <c r="BH49">
        <v>33322037</v>
      </c>
      <c r="BI49">
        <v>22842178</v>
      </c>
    </row>
    <row r="50" spans="1:61" x14ac:dyDescent="0.3">
      <c r="A50">
        <v>80000</v>
      </c>
      <c r="B50">
        <v>1</v>
      </c>
      <c r="C50">
        <v>80000</v>
      </c>
      <c r="D50">
        <v>80000</v>
      </c>
      <c r="E50">
        <v>393290</v>
      </c>
      <c r="H50">
        <v>81008740</v>
      </c>
      <c r="I50">
        <v>12883610</v>
      </c>
      <c r="J50">
        <v>41271129</v>
      </c>
      <c r="K50">
        <v>33691789</v>
      </c>
      <c r="M50">
        <v>66983366</v>
      </c>
      <c r="N50">
        <v>11511060</v>
      </c>
      <c r="O50">
        <v>35912038</v>
      </c>
      <c r="P50">
        <v>26286859</v>
      </c>
      <c r="R50">
        <v>359974944</v>
      </c>
      <c r="S50">
        <v>10730340</v>
      </c>
      <c r="T50">
        <v>329841569</v>
      </c>
      <c r="U50">
        <v>24393100</v>
      </c>
      <c r="W50">
        <v>105591864</v>
      </c>
      <c r="X50">
        <v>7626339</v>
      </c>
      <c r="Y50">
        <v>76831499</v>
      </c>
      <c r="Z50">
        <v>32397499</v>
      </c>
      <c r="AB50">
        <v>146222209</v>
      </c>
      <c r="AC50">
        <v>7918480</v>
      </c>
      <c r="AD50">
        <v>115859840</v>
      </c>
      <c r="AE50">
        <v>32648230</v>
      </c>
      <c r="AG50">
        <v>48329639</v>
      </c>
      <c r="AH50">
        <v>8624600</v>
      </c>
      <c r="AI50">
        <v>8886690</v>
      </c>
      <c r="AJ50">
        <v>36449770</v>
      </c>
      <c r="AL50">
        <v>72630920</v>
      </c>
      <c r="AM50">
        <v>9403899</v>
      </c>
      <c r="AN50">
        <v>37183660</v>
      </c>
      <c r="AO50">
        <v>34819240</v>
      </c>
      <c r="AQ50">
        <v>71975618</v>
      </c>
      <c r="AR50">
        <v>9667270</v>
      </c>
      <c r="AS50">
        <v>36656270</v>
      </c>
      <c r="AT50">
        <v>33228640</v>
      </c>
      <c r="AV50">
        <v>69861069</v>
      </c>
      <c r="AW50">
        <v>8438170</v>
      </c>
      <c r="AX50">
        <v>31603509</v>
      </c>
      <c r="AY50">
        <v>38831519</v>
      </c>
      <c r="BA50">
        <v>76018419</v>
      </c>
      <c r="BB50">
        <v>9419520</v>
      </c>
      <c r="BC50">
        <v>38274050</v>
      </c>
      <c r="BD50">
        <v>35046400</v>
      </c>
      <c r="BF50">
        <v>68968742</v>
      </c>
      <c r="BG50">
        <v>12472980</v>
      </c>
      <c r="BH50">
        <v>40812941</v>
      </c>
      <c r="BI50">
        <v>28351320</v>
      </c>
    </row>
    <row r="51" spans="1:61" x14ac:dyDescent="0.3">
      <c r="A51">
        <v>100000</v>
      </c>
      <c r="B51">
        <v>1</v>
      </c>
      <c r="C51">
        <v>100000</v>
      </c>
      <c r="D51">
        <v>100000</v>
      </c>
      <c r="E51">
        <v>502892</v>
      </c>
      <c r="H51">
        <v>103477339</v>
      </c>
      <c r="I51">
        <v>15461889</v>
      </c>
      <c r="J51">
        <v>53398500</v>
      </c>
      <c r="K51">
        <v>43707180</v>
      </c>
      <c r="M51">
        <v>85048221</v>
      </c>
      <c r="N51">
        <v>13812080</v>
      </c>
      <c r="O51">
        <v>45935220</v>
      </c>
      <c r="P51">
        <v>34100370</v>
      </c>
      <c r="R51">
        <v>501239774</v>
      </c>
      <c r="S51">
        <v>12866639</v>
      </c>
      <c r="T51">
        <v>465386110</v>
      </c>
      <c r="U51">
        <v>31286129</v>
      </c>
      <c r="W51">
        <v>134981012</v>
      </c>
      <c r="X51">
        <v>8895420</v>
      </c>
      <c r="Y51">
        <v>97659096</v>
      </c>
      <c r="Z51">
        <v>41432403</v>
      </c>
      <c r="AB51">
        <v>186903049</v>
      </c>
      <c r="AC51">
        <v>9389320</v>
      </c>
      <c r="AD51">
        <v>148361399</v>
      </c>
      <c r="AE51">
        <v>42301389</v>
      </c>
      <c r="AG51">
        <v>60939149</v>
      </c>
      <c r="AH51">
        <v>10300690</v>
      </c>
      <c r="AI51">
        <v>11064110</v>
      </c>
      <c r="AJ51">
        <v>46920641</v>
      </c>
      <c r="AL51">
        <v>91797961</v>
      </c>
      <c r="AM51">
        <v>11268560</v>
      </c>
      <c r="AN51">
        <v>47195730</v>
      </c>
      <c r="AO51">
        <v>44740420</v>
      </c>
      <c r="AQ51">
        <v>91295194</v>
      </c>
      <c r="AR51">
        <v>11663040</v>
      </c>
      <c r="AS51">
        <v>46978820</v>
      </c>
      <c r="AT51">
        <v>42270930</v>
      </c>
      <c r="AV51">
        <v>88890559</v>
      </c>
      <c r="AW51">
        <v>9981600</v>
      </c>
      <c r="AX51">
        <v>40189960</v>
      </c>
      <c r="AY51">
        <v>50121890</v>
      </c>
      <c r="BA51">
        <v>95502579</v>
      </c>
      <c r="BB51">
        <v>11197569</v>
      </c>
      <c r="BC51">
        <v>49136149</v>
      </c>
      <c r="BD51">
        <v>44525629</v>
      </c>
      <c r="BF51">
        <v>88342390</v>
      </c>
      <c r="BG51">
        <v>13818959</v>
      </c>
      <c r="BH51">
        <v>48424356</v>
      </c>
      <c r="BI51">
        <v>34645948</v>
      </c>
    </row>
    <row r="52" spans="1:61" x14ac:dyDescent="0.3">
      <c r="C52" s="2"/>
    </row>
    <row r="53" spans="1:61" x14ac:dyDescent="0.3">
      <c r="A53" t="s">
        <v>16</v>
      </c>
      <c r="B53" s="4" t="s">
        <v>3</v>
      </c>
      <c r="C53" s="4"/>
      <c r="D53" s="4"/>
      <c r="E53" s="4"/>
      <c r="F53" s="3"/>
      <c r="G53" s="6"/>
      <c r="H53" s="6"/>
      <c r="I53" s="6"/>
      <c r="J53" s="6"/>
      <c r="K53" s="6"/>
      <c r="M53" s="6"/>
      <c r="N53" s="6"/>
      <c r="O53" s="6"/>
      <c r="P53" s="6"/>
      <c r="R53" s="6"/>
      <c r="S53" s="6"/>
      <c r="T53" s="6"/>
      <c r="U53" s="6"/>
      <c r="W53" s="6"/>
      <c r="X53" s="6"/>
      <c r="Y53" s="6"/>
      <c r="Z53" s="6"/>
      <c r="AB53" s="6"/>
      <c r="AC53" s="6"/>
      <c r="AD53" s="6"/>
      <c r="AE53" s="6"/>
      <c r="AG53" s="4" t="s">
        <v>23</v>
      </c>
      <c r="AH53" s="4"/>
      <c r="AI53" s="4"/>
      <c r="AJ53" s="4"/>
      <c r="AL53" s="4" t="s">
        <v>24</v>
      </c>
      <c r="AM53" s="4"/>
      <c r="AN53" s="4"/>
      <c r="AO53" s="4"/>
      <c r="AQ53" s="4" t="s">
        <v>25</v>
      </c>
      <c r="AR53" s="4"/>
      <c r="AS53" s="4"/>
      <c r="AT53" s="4"/>
      <c r="AV53" s="4" t="s">
        <v>26</v>
      </c>
      <c r="AW53" s="4"/>
      <c r="AX53" s="4"/>
      <c r="AY53" s="4"/>
      <c r="BA53" s="4" t="s">
        <v>27</v>
      </c>
      <c r="BB53" s="4"/>
      <c r="BC53" s="4"/>
      <c r="BD53" s="4"/>
    </row>
    <row r="54" spans="1:61" x14ac:dyDescent="0.3">
      <c r="A54" t="s">
        <v>8</v>
      </c>
      <c r="B54" t="s">
        <v>4</v>
      </c>
      <c r="C54" t="s">
        <v>5</v>
      </c>
      <c r="D54" t="s">
        <v>6</v>
      </c>
      <c r="E54" t="s">
        <v>7</v>
      </c>
      <c r="AG54" t="s">
        <v>4</v>
      </c>
      <c r="AH54" t="s">
        <v>5</v>
      </c>
      <c r="AI54" t="s">
        <v>6</v>
      </c>
      <c r="AJ54" t="s">
        <v>7</v>
      </c>
      <c r="AL54" t="s">
        <v>4</v>
      </c>
      <c r="AM54" t="s">
        <v>5</v>
      </c>
      <c r="AN54" t="s">
        <v>6</v>
      </c>
      <c r="AO54" t="s">
        <v>7</v>
      </c>
      <c r="AQ54" t="s">
        <v>4</v>
      </c>
      <c r="AR54" t="s">
        <v>5</v>
      </c>
      <c r="AS54" t="s">
        <v>6</v>
      </c>
      <c r="AT54" t="s">
        <v>7</v>
      </c>
      <c r="AV54" t="s">
        <v>4</v>
      </c>
      <c r="AW54" t="s">
        <v>5</v>
      </c>
      <c r="AX54" t="s">
        <v>6</v>
      </c>
      <c r="AY54" t="s">
        <v>7</v>
      </c>
      <c r="BA54" t="s">
        <v>4</v>
      </c>
      <c r="BB54" t="s">
        <v>5</v>
      </c>
      <c r="BC54" t="s">
        <v>6</v>
      </c>
      <c r="BD54" t="s">
        <v>7</v>
      </c>
    </row>
    <row r="55" spans="1:61" x14ac:dyDescent="0.3">
      <c r="A55">
        <v>2000</v>
      </c>
      <c r="B55">
        <v>1</v>
      </c>
      <c r="C55">
        <v>2000</v>
      </c>
      <c r="D55">
        <v>2000</v>
      </c>
      <c r="E55">
        <v>6135</v>
      </c>
      <c r="AG55">
        <v>1494760</v>
      </c>
      <c r="AH55">
        <v>189470</v>
      </c>
      <c r="AI55">
        <v>959340</v>
      </c>
      <c r="AJ55">
        <v>471630</v>
      </c>
      <c r="AL55">
        <v>1264470</v>
      </c>
      <c r="AM55">
        <v>208930</v>
      </c>
      <c r="AN55">
        <v>776749</v>
      </c>
      <c r="AO55">
        <v>430109</v>
      </c>
      <c r="AQ55">
        <v>1277800</v>
      </c>
      <c r="AR55">
        <v>222880</v>
      </c>
      <c r="AS55">
        <v>777660</v>
      </c>
      <c r="AT55">
        <v>424990</v>
      </c>
      <c r="AV55">
        <v>1222439</v>
      </c>
      <c r="AW55">
        <v>185160</v>
      </c>
      <c r="AX55">
        <v>639580</v>
      </c>
      <c r="AY55">
        <v>526990</v>
      </c>
      <c r="AZ55">
        <v>2000</v>
      </c>
      <c r="BA55">
        <v>1347940</v>
      </c>
      <c r="BB55">
        <v>218660</v>
      </c>
      <c r="BC55">
        <v>806380</v>
      </c>
      <c r="BD55">
        <v>449790</v>
      </c>
    </row>
    <row r="56" spans="1:61" x14ac:dyDescent="0.3">
      <c r="A56">
        <v>4000</v>
      </c>
      <c r="B56">
        <v>1</v>
      </c>
      <c r="C56">
        <v>4000</v>
      </c>
      <c r="D56">
        <v>4000</v>
      </c>
      <c r="E56">
        <v>13660</v>
      </c>
      <c r="AG56">
        <v>2715710</v>
      </c>
      <c r="AH56">
        <v>371430</v>
      </c>
      <c r="AI56">
        <v>1508060</v>
      </c>
      <c r="AJ56">
        <v>1068410</v>
      </c>
      <c r="AL56">
        <v>2656100</v>
      </c>
      <c r="AM56">
        <v>421950</v>
      </c>
      <c r="AN56">
        <v>1586529</v>
      </c>
      <c r="AO56">
        <v>985119</v>
      </c>
      <c r="AQ56">
        <v>2686610</v>
      </c>
      <c r="AR56">
        <v>440610</v>
      </c>
      <c r="AS56">
        <v>1581320</v>
      </c>
      <c r="AT56">
        <v>977580</v>
      </c>
      <c r="AV56">
        <v>2521940</v>
      </c>
      <c r="AW56">
        <v>371190</v>
      </c>
      <c r="AX56">
        <v>1296310</v>
      </c>
      <c r="AY56">
        <v>1190239</v>
      </c>
      <c r="AZ56">
        <v>4000</v>
      </c>
      <c r="BA56">
        <v>2734390</v>
      </c>
      <c r="BB56">
        <v>421130</v>
      </c>
      <c r="BC56">
        <v>1591999</v>
      </c>
      <c r="BD56">
        <v>1004460</v>
      </c>
    </row>
    <row r="57" spans="1:61" x14ac:dyDescent="0.3">
      <c r="A57">
        <v>6000</v>
      </c>
      <c r="B57">
        <v>1</v>
      </c>
      <c r="C57">
        <v>6000</v>
      </c>
      <c r="D57">
        <v>6000</v>
      </c>
      <c r="E57">
        <v>21745</v>
      </c>
      <c r="AG57">
        <v>3931340</v>
      </c>
      <c r="AH57">
        <v>602030</v>
      </c>
      <c r="AI57">
        <v>1985529</v>
      </c>
      <c r="AJ57">
        <v>1759980</v>
      </c>
      <c r="AL57">
        <v>4140220</v>
      </c>
      <c r="AM57">
        <v>669840</v>
      </c>
      <c r="AN57">
        <v>2468950</v>
      </c>
      <c r="AO57">
        <v>1569639</v>
      </c>
      <c r="AQ57">
        <v>4190200</v>
      </c>
      <c r="AR57">
        <v>692150</v>
      </c>
      <c r="AS57">
        <v>2403040</v>
      </c>
      <c r="AT57">
        <v>1550230</v>
      </c>
      <c r="AV57">
        <v>4005771</v>
      </c>
      <c r="AW57">
        <v>584710</v>
      </c>
      <c r="AX57">
        <v>2014320</v>
      </c>
      <c r="AY57">
        <v>1897950</v>
      </c>
      <c r="AZ57">
        <v>6000</v>
      </c>
      <c r="BA57">
        <v>4311450</v>
      </c>
      <c r="BB57">
        <v>660960</v>
      </c>
      <c r="BC57">
        <v>2476190</v>
      </c>
      <c r="BD57">
        <v>1600040</v>
      </c>
    </row>
    <row r="58" spans="1:61" x14ac:dyDescent="0.3">
      <c r="A58">
        <v>8000</v>
      </c>
      <c r="B58">
        <v>1</v>
      </c>
      <c r="C58">
        <v>8000</v>
      </c>
      <c r="D58">
        <v>8000</v>
      </c>
      <c r="E58">
        <v>30125</v>
      </c>
      <c r="AG58">
        <v>5157109</v>
      </c>
      <c r="AH58">
        <v>759740</v>
      </c>
      <c r="AI58">
        <v>2468029</v>
      </c>
      <c r="AJ58">
        <v>2451889</v>
      </c>
      <c r="AL58">
        <v>5620669</v>
      </c>
      <c r="AM58">
        <v>841500</v>
      </c>
      <c r="AN58">
        <v>3263330</v>
      </c>
      <c r="AO58">
        <v>2192380</v>
      </c>
      <c r="AQ58">
        <v>5636950</v>
      </c>
      <c r="AR58">
        <v>867160</v>
      </c>
      <c r="AS58">
        <v>3241530</v>
      </c>
      <c r="AT58">
        <v>2191660</v>
      </c>
      <c r="AV58">
        <v>5372332</v>
      </c>
      <c r="AW58">
        <v>732880</v>
      </c>
      <c r="AX58">
        <v>2714950</v>
      </c>
      <c r="AY58">
        <v>2634730</v>
      </c>
      <c r="AZ58">
        <v>8000</v>
      </c>
      <c r="BA58">
        <v>5825380</v>
      </c>
      <c r="BB58">
        <v>835540</v>
      </c>
      <c r="BC58">
        <v>3326100</v>
      </c>
      <c r="BD58">
        <v>2238500</v>
      </c>
    </row>
    <row r="59" spans="1:61" x14ac:dyDescent="0.3">
      <c r="A59">
        <v>10000</v>
      </c>
      <c r="B59">
        <v>1</v>
      </c>
      <c r="C59">
        <v>10000</v>
      </c>
      <c r="D59">
        <v>10000</v>
      </c>
      <c r="E59">
        <v>38808</v>
      </c>
      <c r="AG59">
        <v>6596429</v>
      </c>
      <c r="AH59">
        <v>1037269</v>
      </c>
      <c r="AI59">
        <v>2954019</v>
      </c>
      <c r="AJ59">
        <v>3230048</v>
      </c>
      <c r="AL59">
        <v>7231430</v>
      </c>
      <c r="AM59">
        <v>1153490</v>
      </c>
      <c r="AN59">
        <v>4102130</v>
      </c>
      <c r="AO59">
        <v>2848500</v>
      </c>
      <c r="AQ59">
        <v>7277620</v>
      </c>
      <c r="AR59">
        <v>1193800</v>
      </c>
      <c r="AS59">
        <v>4037320</v>
      </c>
      <c r="AT59">
        <v>2812930</v>
      </c>
      <c r="AV59">
        <v>7016990</v>
      </c>
      <c r="AW59">
        <v>1031010</v>
      </c>
      <c r="AX59">
        <v>3383010</v>
      </c>
      <c r="AY59">
        <v>3434900</v>
      </c>
      <c r="AZ59">
        <v>10000</v>
      </c>
      <c r="BA59">
        <v>7539640</v>
      </c>
      <c r="BB59">
        <v>1155270</v>
      </c>
      <c r="BC59">
        <v>4186709</v>
      </c>
      <c r="BD59">
        <v>2917730</v>
      </c>
    </row>
    <row r="60" spans="1:61" x14ac:dyDescent="0.3">
      <c r="A60">
        <v>20000</v>
      </c>
      <c r="B60">
        <v>1</v>
      </c>
      <c r="C60">
        <v>20000</v>
      </c>
      <c r="D60">
        <v>20000</v>
      </c>
      <c r="E60">
        <v>84494</v>
      </c>
      <c r="AG60">
        <v>13348740</v>
      </c>
      <c r="AH60">
        <v>2242010</v>
      </c>
      <c r="AI60">
        <v>4883041</v>
      </c>
      <c r="AJ60">
        <v>7679410</v>
      </c>
      <c r="AL60">
        <v>15507759</v>
      </c>
      <c r="AM60">
        <v>2330140</v>
      </c>
      <c r="AN60">
        <v>8697760</v>
      </c>
      <c r="AO60">
        <v>6483820</v>
      </c>
      <c r="AQ60">
        <v>15566509</v>
      </c>
      <c r="AR60">
        <v>2374730</v>
      </c>
      <c r="AS60">
        <v>8543470</v>
      </c>
      <c r="AT60">
        <v>6361090</v>
      </c>
      <c r="AV60">
        <v>15072472</v>
      </c>
      <c r="AW60">
        <v>2051040</v>
      </c>
      <c r="AX60">
        <v>7193250</v>
      </c>
      <c r="AY60">
        <v>7803300</v>
      </c>
      <c r="AZ60">
        <v>20000</v>
      </c>
      <c r="BA60">
        <v>16016421</v>
      </c>
      <c r="BB60">
        <v>2321680</v>
      </c>
      <c r="BC60">
        <v>8793519</v>
      </c>
      <c r="BD60">
        <v>6602609</v>
      </c>
    </row>
    <row r="61" spans="1:61" x14ac:dyDescent="0.3">
      <c r="A61">
        <v>40000</v>
      </c>
      <c r="B61">
        <v>1</v>
      </c>
      <c r="C61">
        <v>40000</v>
      </c>
      <c r="D61">
        <v>40000</v>
      </c>
      <c r="E61">
        <v>182788</v>
      </c>
      <c r="AG61">
        <v>30067729</v>
      </c>
      <c r="AH61">
        <v>5839100</v>
      </c>
      <c r="AI61">
        <v>8729840</v>
      </c>
      <c r="AJ61">
        <v>18995670</v>
      </c>
      <c r="AL61">
        <v>33750072</v>
      </c>
      <c r="AM61">
        <v>4642379</v>
      </c>
      <c r="AN61">
        <v>18016867</v>
      </c>
      <c r="AO61">
        <v>15408337</v>
      </c>
      <c r="AQ61">
        <v>33711519</v>
      </c>
      <c r="AR61">
        <v>4772830</v>
      </c>
      <c r="AS61">
        <v>17755490</v>
      </c>
      <c r="AT61">
        <v>14750190</v>
      </c>
      <c r="AV61">
        <v>32803243</v>
      </c>
      <c r="AW61">
        <v>4156250</v>
      </c>
      <c r="AX61">
        <v>15110212</v>
      </c>
      <c r="AY61">
        <v>17452452</v>
      </c>
      <c r="AZ61">
        <v>40000</v>
      </c>
      <c r="BA61">
        <v>35019831</v>
      </c>
      <c r="BB61">
        <v>4618650</v>
      </c>
      <c r="BC61">
        <v>18418480</v>
      </c>
      <c r="BD61">
        <v>15373660</v>
      </c>
    </row>
    <row r="62" spans="1:61" x14ac:dyDescent="0.3">
      <c r="A62">
        <v>60000</v>
      </c>
      <c r="B62">
        <v>1</v>
      </c>
      <c r="C62">
        <v>60000</v>
      </c>
      <c r="D62">
        <v>60000</v>
      </c>
      <c r="E62">
        <v>286492</v>
      </c>
      <c r="AG62">
        <v>49152629</v>
      </c>
      <c r="AH62">
        <v>10534760</v>
      </c>
      <c r="AI62">
        <v>12375070</v>
      </c>
      <c r="AJ62">
        <v>34456530</v>
      </c>
      <c r="AL62">
        <v>52686289</v>
      </c>
      <c r="AM62">
        <v>6480250</v>
      </c>
      <c r="AN62">
        <v>28013850</v>
      </c>
      <c r="AO62">
        <v>24828840</v>
      </c>
      <c r="AQ62">
        <v>52163509</v>
      </c>
      <c r="AR62">
        <v>6713969</v>
      </c>
      <c r="AS62">
        <v>27717948</v>
      </c>
      <c r="AT62">
        <v>23621678</v>
      </c>
      <c r="AV62">
        <v>50959167</v>
      </c>
      <c r="AW62">
        <v>5770009</v>
      </c>
      <c r="AX62">
        <v>23567168</v>
      </c>
      <c r="AY62">
        <v>27904408</v>
      </c>
      <c r="AZ62">
        <v>60000</v>
      </c>
      <c r="BA62">
        <v>54674701</v>
      </c>
      <c r="BB62">
        <v>6440829</v>
      </c>
      <c r="BC62">
        <v>28796329</v>
      </c>
      <c r="BD62">
        <v>24780149</v>
      </c>
    </row>
    <row r="63" spans="1:61" x14ac:dyDescent="0.3">
      <c r="A63">
        <v>80000</v>
      </c>
      <c r="B63">
        <v>1</v>
      </c>
      <c r="C63">
        <v>80000</v>
      </c>
      <c r="D63">
        <v>80000</v>
      </c>
      <c r="E63">
        <v>393290</v>
      </c>
      <c r="AG63">
        <v>75441634</v>
      </c>
      <c r="AH63">
        <v>15226607</v>
      </c>
      <c r="AI63">
        <v>15736657</v>
      </c>
      <c r="AJ63">
        <v>51819571</v>
      </c>
      <c r="AL63">
        <v>73661540</v>
      </c>
      <c r="AM63">
        <v>9364819</v>
      </c>
      <c r="AN63">
        <v>38518029</v>
      </c>
      <c r="AO63">
        <v>35163089</v>
      </c>
      <c r="AQ63">
        <v>73143801</v>
      </c>
      <c r="AR63">
        <v>9548330</v>
      </c>
      <c r="AS63">
        <v>37861239</v>
      </c>
      <c r="AT63">
        <v>33283350</v>
      </c>
      <c r="AV63">
        <v>70647604</v>
      </c>
      <c r="AW63">
        <v>8420409</v>
      </c>
      <c r="AX63">
        <v>32386829</v>
      </c>
      <c r="AY63">
        <v>38715439</v>
      </c>
      <c r="AZ63">
        <v>80000</v>
      </c>
      <c r="BA63">
        <v>76684541</v>
      </c>
      <c r="BB63">
        <v>9285239</v>
      </c>
      <c r="BC63">
        <v>39416049</v>
      </c>
      <c r="BD63">
        <v>35003039</v>
      </c>
    </row>
    <row r="64" spans="1:61" x14ac:dyDescent="0.3">
      <c r="A64">
        <v>100000</v>
      </c>
      <c r="B64">
        <v>1</v>
      </c>
      <c r="C64">
        <v>100000</v>
      </c>
      <c r="D64">
        <v>100000</v>
      </c>
      <c r="E64">
        <v>502892</v>
      </c>
      <c r="AG64">
        <v>104738668</v>
      </c>
      <c r="AH64">
        <v>19537988</v>
      </c>
      <c r="AI64">
        <v>19175749</v>
      </c>
      <c r="AJ64">
        <v>71782235</v>
      </c>
      <c r="AL64">
        <v>92662180</v>
      </c>
      <c r="AM64">
        <v>11336970</v>
      </c>
      <c r="AN64">
        <v>47726219</v>
      </c>
      <c r="AO64">
        <v>45246819</v>
      </c>
      <c r="AQ64">
        <v>91726394</v>
      </c>
      <c r="AR64">
        <v>11557059</v>
      </c>
      <c r="AS64">
        <v>47402737</v>
      </c>
      <c r="AT64">
        <v>42668538</v>
      </c>
      <c r="AV64">
        <v>88711593</v>
      </c>
      <c r="AW64">
        <v>9959939</v>
      </c>
      <c r="AX64">
        <v>40334500</v>
      </c>
      <c r="AY64">
        <v>49811560</v>
      </c>
      <c r="AZ64">
        <v>100000</v>
      </c>
      <c r="BA64">
        <v>96124408</v>
      </c>
      <c r="BB64">
        <v>11165220</v>
      </c>
      <c r="BC64">
        <v>48997991</v>
      </c>
      <c r="BD64">
        <v>44986492</v>
      </c>
    </row>
    <row r="66" spans="1:56" x14ac:dyDescent="0.3">
      <c r="A66" t="s">
        <v>17</v>
      </c>
      <c r="B66" s="4" t="s">
        <v>3</v>
      </c>
      <c r="C66" s="4"/>
      <c r="D66" s="4"/>
      <c r="E66" s="4"/>
      <c r="F66" s="3"/>
      <c r="G66" s="6"/>
      <c r="H66" s="4" t="s">
        <v>10</v>
      </c>
      <c r="I66" s="4"/>
      <c r="J66" s="4"/>
      <c r="K66" s="4"/>
      <c r="M66" s="4" t="s">
        <v>11</v>
      </c>
      <c r="N66" s="4"/>
      <c r="O66" s="4"/>
      <c r="P66" s="4"/>
      <c r="R66" s="4" t="s">
        <v>12</v>
      </c>
      <c r="S66" s="4"/>
      <c r="T66" s="4"/>
      <c r="U66" s="4"/>
      <c r="W66" s="4" t="s">
        <v>21</v>
      </c>
      <c r="X66" s="4"/>
      <c r="Y66" s="4"/>
      <c r="Z66" s="4"/>
      <c r="AB66" s="4" t="s">
        <v>22</v>
      </c>
      <c r="AC66" s="4"/>
      <c r="AD66" s="4"/>
      <c r="AE66" s="4"/>
      <c r="AG66" s="4" t="s">
        <v>23</v>
      </c>
      <c r="AH66" s="4"/>
      <c r="AI66" s="4"/>
      <c r="AJ66" s="4"/>
      <c r="AL66" s="4" t="s">
        <v>24</v>
      </c>
      <c r="AM66" s="4"/>
      <c r="AN66" s="4"/>
      <c r="AO66" s="4"/>
      <c r="AQ66" s="4" t="s">
        <v>25</v>
      </c>
      <c r="AR66" s="4"/>
      <c r="AS66" s="4"/>
      <c r="AT66" s="4"/>
      <c r="AV66" s="4" t="s">
        <v>26</v>
      </c>
      <c r="AW66" s="4"/>
      <c r="AX66" s="4"/>
      <c r="AY66" s="4"/>
      <c r="BA66" s="4" t="s">
        <v>27</v>
      </c>
      <c r="BB66" s="4"/>
      <c r="BC66" s="4"/>
      <c r="BD66" s="4"/>
    </row>
    <row r="67" spans="1:56" x14ac:dyDescent="0.3">
      <c r="A67" t="s">
        <v>8</v>
      </c>
      <c r="B67" t="s">
        <v>4</v>
      </c>
      <c r="C67" t="s">
        <v>5</v>
      </c>
      <c r="D67" t="s">
        <v>6</v>
      </c>
      <c r="E67" t="s">
        <v>7</v>
      </c>
      <c r="F67" t="s">
        <v>20</v>
      </c>
      <c r="H67" t="s">
        <v>4</v>
      </c>
      <c r="I67" t="s">
        <v>5</v>
      </c>
      <c r="J67" t="s">
        <v>6</v>
      </c>
      <c r="K67" t="s">
        <v>7</v>
      </c>
      <c r="M67" t="s">
        <v>4</v>
      </c>
      <c r="N67" t="s">
        <v>5</v>
      </c>
      <c r="O67" t="s">
        <v>6</v>
      </c>
      <c r="P67" t="s">
        <v>7</v>
      </c>
      <c r="R67" t="s">
        <v>4</v>
      </c>
      <c r="S67" t="s">
        <v>5</v>
      </c>
      <c r="T67" t="s">
        <v>6</v>
      </c>
      <c r="U67" t="s">
        <v>7</v>
      </c>
      <c r="W67" t="s">
        <v>4</v>
      </c>
      <c r="X67" t="s">
        <v>5</v>
      </c>
      <c r="Y67" t="s">
        <v>6</v>
      </c>
      <c r="Z67" t="s">
        <v>7</v>
      </c>
      <c r="AB67" t="s">
        <v>4</v>
      </c>
      <c r="AC67" t="s">
        <v>5</v>
      </c>
      <c r="AD67" t="s">
        <v>6</v>
      </c>
      <c r="AE67" t="s">
        <v>7</v>
      </c>
      <c r="AG67" t="s">
        <v>4</v>
      </c>
      <c r="AH67" t="s">
        <v>5</v>
      </c>
      <c r="AI67" t="s">
        <v>6</v>
      </c>
      <c r="AJ67" t="s">
        <v>7</v>
      </c>
      <c r="AL67" t="s">
        <v>4</v>
      </c>
      <c r="AM67" t="s">
        <v>5</v>
      </c>
      <c r="AN67" t="s">
        <v>6</v>
      </c>
      <c r="AO67" t="s">
        <v>7</v>
      </c>
      <c r="AQ67" t="s">
        <v>4</v>
      </c>
      <c r="AR67" t="s">
        <v>5</v>
      </c>
      <c r="AS67" t="s">
        <v>6</v>
      </c>
      <c r="AT67" t="s">
        <v>7</v>
      </c>
      <c r="AV67" t="s">
        <v>4</v>
      </c>
      <c r="AW67" t="s">
        <v>5</v>
      </c>
      <c r="AX67" t="s">
        <v>6</v>
      </c>
      <c r="AY67" t="s">
        <v>7</v>
      </c>
      <c r="BA67" t="s">
        <v>4</v>
      </c>
      <c r="BB67" t="s">
        <v>5</v>
      </c>
      <c r="BC67" t="s">
        <v>6</v>
      </c>
      <c r="BD67" t="s">
        <v>7</v>
      </c>
    </row>
    <row r="68" spans="1:56" x14ac:dyDescent="0.3">
      <c r="A68">
        <v>2000</v>
      </c>
      <c r="B68">
        <v>1</v>
      </c>
      <c r="C68">
        <v>2000</v>
      </c>
      <c r="D68">
        <v>2000</v>
      </c>
      <c r="E68">
        <v>18001</v>
      </c>
      <c r="F68">
        <v>218001</v>
      </c>
      <c r="H68">
        <v>5097701</v>
      </c>
      <c r="I68">
        <v>586100</v>
      </c>
      <c r="J68">
        <v>605600</v>
      </c>
      <c r="K68">
        <v>4311600</v>
      </c>
      <c r="M68">
        <v>3471100</v>
      </c>
      <c r="N68">
        <v>440500</v>
      </c>
      <c r="O68">
        <v>544800</v>
      </c>
      <c r="P68">
        <v>2825200</v>
      </c>
      <c r="R68">
        <f>1.1*2633901</f>
        <v>2897291.1</v>
      </c>
      <c r="S68">
        <v>348800</v>
      </c>
      <c r="T68">
        <v>623502</v>
      </c>
      <c r="U68">
        <v>1943003</v>
      </c>
      <c r="W68">
        <v>1619500</v>
      </c>
      <c r="X68">
        <v>166700</v>
      </c>
      <c r="Y68">
        <v>649100</v>
      </c>
      <c r="Z68">
        <v>1242200</v>
      </c>
      <c r="AB68">
        <v>2628601</v>
      </c>
      <c r="AC68">
        <v>188100</v>
      </c>
      <c r="AD68">
        <v>1434101</v>
      </c>
      <c r="AE68">
        <v>1322700</v>
      </c>
      <c r="AG68">
        <v>3115800</v>
      </c>
      <c r="AH68">
        <v>183600</v>
      </c>
      <c r="AI68">
        <v>2128100</v>
      </c>
      <c r="AJ68">
        <v>1077300</v>
      </c>
      <c r="AL68">
        <v>1076100</v>
      </c>
      <c r="AM68">
        <v>171300</v>
      </c>
      <c r="AN68">
        <v>526500</v>
      </c>
      <c r="AO68">
        <v>739600</v>
      </c>
      <c r="AQ68">
        <v>1117200</v>
      </c>
      <c r="AR68">
        <v>171300</v>
      </c>
      <c r="AS68">
        <v>524100</v>
      </c>
      <c r="AT68">
        <v>712600</v>
      </c>
      <c r="AV68">
        <v>1713299</v>
      </c>
      <c r="AW68">
        <v>180000</v>
      </c>
      <c r="AX68">
        <v>357300</v>
      </c>
      <c r="AY68">
        <v>1484900</v>
      </c>
      <c r="BA68">
        <v>1102900</v>
      </c>
      <c r="BB68">
        <v>188600</v>
      </c>
      <c r="BC68">
        <v>513400</v>
      </c>
      <c r="BD68">
        <v>778100</v>
      </c>
    </row>
    <row r="69" spans="1:56" x14ac:dyDescent="0.3">
      <c r="A69">
        <v>4000</v>
      </c>
      <c r="B69">
        <v>1</v>
      </c>
      <c r="C69">
        <v>4000</v>
      </c>
      <c r="D69">
        <v>4000</v>
      </c>
      <c r="E69">
        <v>36001</v>
      </c>
      <c r="F69">
        <v>436001</v>
      </c>
      <c r="H69">
        <v>11317900</v>
      </c>
      <c r="I69">
        <v>1276800</v>
      </c>
      <c r="J69">
        <v>1327400</v>
      </c>
      <c r="K69">
        <v>9357601</v>
      </c>
      <c r="M69">
        <v>7435800</v>
      </c>
      <c r="N69">
        <v>982800</v>
      </c>
      <c r="O69">
        <v>1190300</v>
      </c>
      <c r="P69">
        <v>5853300</v>
      </c>
      <c r="R69">
        <f>1.1*5671703</f>
        <v>6238873.3000000007</v>
      </c>
      <c r="S69">
        <v>707702</v>
      </c>
      <c r="T69">
        <v>1442402</v>
      </c>
      <c r="U69">
        <v>4215209</v>
      </c>
      <c r="W69">
        <v>3270500</v>
      </c>
      <c r="X69">
        <v>325700</v>
      </c>
      <c r="Y69">
        <v>1343300</v>
      </c>
      <c r="Z69">
        <v>2513701</v>
      </c>
      <c r="AB69">
        <v>5350100</v>
      </c>
      <c r="AC69">
        <v>320400</v>
      </c>
      <c r="AD69">
        <v>2966300</v>
      </c>
      <c r="AE69">
        <v>2764600</v>
      </c>
      <c r="AG69">
        <v>6247300</v>
      </c>
      <c r="AH69">
        <v>357100</v>
      </c>
      <c r="AI69">
        <v>4116600</v>
      </c>
      <c r="AJ69">
        <v>2162000</v>
      </c>
      <c r="AL69">
        <v>2191700</v>
      </c>
      <c r="AM69">
        <v>356300</v>
      </c>
      <c r="AN69">
        <v>1017600</v>
      </c>
      <c r="AO69">
        <v>1482600</v>
      </c>
      <c r="AQ69">
        <v>2204900</v>
      </c>
      <c r="AR69">
        <v>360700</v>
      </c>
      <c r="AS69">
        <v>1052400</v>
      </c>
      <c r="AT69">
        <v>1485300</v>
      </c>
      <c r="AV69">
        <v>3343000</v>
      </c>
      <c r="AW69">
        <v>357200</v>
      </c>
      <c r="AX69">
        <v>715100</v>
      </c>
      <c r="AY69">
        <v>2980301</v>
      </c>
      <c r="BA69">
        <v>2244000</v>
      </c>
      <c r="BB69">
        <v>364400</v>
      </c>
      <c r="BC69">
        <v>1001000</v>
      </c>
      <c r="BD69">
        <v>1520300</v>
      </c>
    </row>
    <row r="70" spans="1:56" x14ac:dyDescent="0.3">
      <c r="A70">
        <v>6000</v>
      </c>
      <c r="B70">
        <v>1</v>
      </c>
      <c r="C70">
        <v>6000</v>
      </c>
      <c r="D70">
        <v>6000</v>
      </c>
      <c r="E70">
        <v>54001</v>
      </c>
      <c r="F70">
        <v>654001</v>
      </c>
      <c r="H70">
        <v>18014000</v>
      </c>
      <c r="I70">
        <v>2049700</v>
      </c>
      <c r="J70">
        <v>2153001</v>
      </c>
      <c r="K70">
        <v>14780500</v>
      </c>
      <c r="M70">
        <v>11933400</v>
      </c>
      <c r="N70">
        <v>1429300</v>
      </c>
      <c r="O70">
        <v>1872200</v>
      </c>
      <c r="P70">
        <v>8970500</v>
      </c>
      <c r="R70">
        <f>1.1*8745104</f>
        <v>9619614.4000000004</v>
      </c>
      <c r="S70">
        <v>1069002</v>
      </c>
      <c r="T70">
        <v>2161903</v>
      </c>
      <c r="U70">
        <v>6350814</v>
      </c>
      <c r="W70">
        <v>4942100</v>
      </c>
      <c r="X70">
        <v>508900</v>
      </c>
      <c r="Y70">
        <v>1977700</v>
      </c>
      <c r="Z70">
        <v>3760602</v>
      </c>
      <c r="AB70">
        <v>8125600</v>
      </c>
      <c r="AC70">
        <v>512300</v>
      </c>
      <c r="AD70">
        <v>4515200</v>
      </c>
      <c r="AE70">
        <v>4141100</v>
      </c>
      <c r="AG70">
        <v>9332200</v>
      </c>
      <c r="AH70">
        <v>578600</v>
      </c>
      <c r="AI70">
        <v>6236400</v>
      </c>
      <c r="AJ70">
        <v>3272200</v>
      </c>
      <c r="AL70">
        <v>3307101</v>
      </c>
      <c r="AM70">
        <v>571600</v>
      </c>
      <c r="AN70">
        <v>1501100</v>
      </c>
      <c r="AO70">
        <v>2255600</v>
      </c>
      <c r="AQ70">
        <v>3322800</v>
      </c>
      <c r="AR70">
        <v>598600</v>
      </c>
      <c r="AS70">
        <v>1527700</v>
      </c>
      <c r="AT70">
        <v>2291400</v>
      </c>
      <c r="AV70">
        <v>5031400</v>
      </c>
      <c r="AW70">
        <v>594100</v>
      </c>
      <c r="AX70">
        <v>1014600</v>
      </c>
      <c r="AY70">
        <v>4499401</v>
      </c>
      <c r="BA70">
        <v>3363500</v>
      </c>
      <c r="BB70">
        <v>603400</v>
      </c>
      <c r="BC70">
        <v>1458900</v>
      </c>
      <c r="BD70">
        <v>2310600</v>
      </c>
    </row>
    <row r="71" spans="1:56" x14ac:dyDescent="0.3">
      <c r="A71">
        <v>8000</v>
      </c>
      <c r="B71">
        <v>1</v>
      </c>
      <c r="C71">
        <v>8000</v>
      </c>
      <c r="D71">
        <v>8000</v>
      </c>
      <c r="E71">
        <v>72001</v>
      </c>
      <c r="F71">
        <v>872001</v>
      </c>
      <c r="H71">
        <v>24483901</v>
      </c>
      <c r="I71">
        <v>2712900</v>
      </c>
      <c r="J71">
        <v>2875600</v>
      </c>
      <c r="K71">
        <v>20324901</v>
      </c>
      <c r="M71">
        <v>15967500</v>
      </c>
      <c r="N71">
        <v>1891900</v>
      </c>
      <c r="O71">
        <v>2523200</v>
      </c>
      <c r="P71">
        <v>12559800</v>
      </c>
      <c r="R71">
        <f>1.1*11744505</f>
        <v>12918955.500000002</v>
      </c>
      <c r="S71">
        <v>1430903</v>
      </c>
      <c r="T71">
        <v>2932706</v>
      </c>
      <c r="U71">
        <v>8559214</v>
      </c>
      <c r="W71">
        <v>6578700</v>
      </c>
      <c r="X71">
        <v>673301</v>
      </c>
      <c r="Y71">
        <v>2637302</v>
      </c>
      <c r="Z71">
        <v>5018700</v>
      </c>
      <c r="AB71">
        <v>10822100</v>
      </c>
      <c r="AC71">
        <v>640400</v>
      </c>
      <c r="AD71">
        <v>6113600</v>
      </c>
      <c r="AE71">
        <v>5606000</v>
      </c>
      <c r="AG71">
        <v>12516800</v>
      </c>
      <c r="AH71">
        <v>726200</v>
      </c>
      <c r="AI71">
        <v>8628300</v>
      </c>
      <c r="AJ71">
        <v>4431300</v>
      </c>
      <c r="AL71">
        <v>4498001</v>
      </c>
      <c r="AM71">
        <v>730800</v>
      </c>
      <c r="AN71">
        <v>2093599</v>
      </c>
      <c r="AO71">
        <v>3064100</v>
      </c>
      <c r="AQ71">
        <v>4428500</v>
      </c>
      <c r="AR71">
        <v>732200</v>
      </c>
      <c r="AS71">
        <v>2124100</v>
      </c>
      <c r="AT71">
        <v>3058799</v>
      </c>
      <c r="AV71">
        <v>6684500</v>
      </c>
      <c r="AW71">
        <v>725200</v>
      </c>
      <c r="AX71">
        <v>1452200</v>
      </c>
      <c r="AY71">
        <v>5961000</v>
      </c>
      <c r="BA71">
        <v>4530900</v>
      </c>
      <c r="BB71">
        <v>744600</v>
      </c>
      <c r="BC71">
        <v>2077200</v>
      </c>
      <c r="BD71">
        <v>3084700</v>
      </c>
    </row>
    <row r="72" spans="1:56" x14ac:dyDescent="0.3">
      <c r="A72">
        <v>10000</v>
      </c>
      <c r="B72">
        <v>1</v>
      </c>
      <c r="C72">
        <v>10000</v>
      </c>
      <c r="D72">
        <v>10000</v>
      </c>
      <c r="E72">
        <v>90001</v>
      </c>
      <c r="F72">
        <v>1090001</v>
      </c>
      <c r="H72">
        <v>31707201</v>
      </c>
      <c r="I72">
        <v>3561500</v>
      </c>
      <c r="J72">
        <v>3647500</v>
      </c>
      <c r="K72">
        <v>25856101</v>
      </c>
      <c r="M72">
        <v>20587300</v>
      </c>
      <c r="N72">
        <v>2526700</v>
      </c>
      <c r="O72">
        <v>3239501</v>
      </c>
      <c r="P72">
        <v>15907900</v>
      </c>
      <c r="R72">
        <f>1.1*15171506</f>
        <v>16688656.600000001</v>
      </c>
      <c r="S72">
        <v>1963900</v>
      </c>
      <c r="T72">
        <v>3853201</v>
      </c>
      <c r="U72">
        <v>10827200</v>
      </c>
      <c r="W72">
        <v>8454501</v>
      </c>
      <c r="X72">
        <v>909600</v>
      </c>
      <c r="Y72">
        <v>3404500</v>
      </c>
      <c r="Z72">
        <v>6479402</v>
      </c>
      <c r="AB72">
        <v>13667000</v>
      </c>
      <c r="AC72">
        <v>917900</v>
      </c>
      <c r="AD72">
        <v>7549901</v>
      </c>
      <c r="AE72">
        <v>7035500</v>
      </c>
      <c r="AG72">
        <v>16054099</v>
      </c>
      <c r="AH72">
        <v>992400</v>
      </c>
      <c r="AI72">
        <v>10705400</v>
      </c>
      <c r="AJ72">
        <v>5587200</v>
      </c>
      <c r="AL72">
        <v>6304702</v>
      </c>
      <c r="AM72">
        <v>1023600</v>
      </c>
      <c r="AN72">
        <v>2807200</v>
      </c>
      <c r="AO72">
        <v>4156800</v>
      </c>
      <c r="AQ72">
        <v>6304400</v>
      </c>
      <c r="AR72">
        <v>994200</v>
      </c>
      <c r="AS72">
        <v>2981400</v>
      </c>
      <c r="AT72">
        <v>4253700</v>
      </c>
      <c r="AV72">
        <v>8720599</v>
      </c>
      <c r="AW72">
        <v>1034801</v>
      </c>
      <c r="AX72">
        <v>1992400</v>
      </c>
      <c r="AY72">
        <v>7465601</v>
      </c>
      <c r="BA72">
        <v>6345200</v>
      </c>
      <c r="BB72">
        <v>1007100</v>
      </c>
      <c r="BC72">
        <v>2790200</v>
      </c>
      <c r="BD72">
        <v>4352900</v>
      </c>
    </row>
    <row r="73" spans="1:56" x14ac:dyDescent="0.3">
      <c r="A73">
        <v>20000</v>
      </c>
      <c r="B73">
        <v>1</v>
      </c>
      <c r="C73">
        <v>20000</v>
      </c>
      <c r="D73">
        <v>20000</v>
      </c>
      <c r="E73">
        <v>180001</v>
      </c>
      <c r="F73">
        <v>2180001</v>
      </c>
      <c r="H73">
        <v>69982201</v>
      </c>
      <c r="I73">
        <v>7401401</v>
      </c>
      <c r="J73">
        <v>8416300</v>
      </c>
      <c r="K73">
        <v>56497600</v>
      </c>
      <c r="M73">
        <v>43584200</v>
      </c>
      <c r="N73">
        <v>5196500</v>
      </c>
      <c r="O73">
        <v>7177700</v>
      </c>
      <c r="P73">
        <v>33494800</v>
      </c>
      <c r="R73">
        <f>1.1*33286313</f>
        <v>36614944.300000004</v>
      </c>
      <c r="S73">
        <v>4181600</v>
      </c>
      <c r="T73">
        <v>8162800</v>
      </c>
      <c r="U73">
        <v>23964602</v>
      </c>
      <c r="W73">
        <v>16839100</v>
      </c>
      <c r="X73">
        <v>1851000</v>
      </c>
      <c r="Y73">
        <v>6735799</v>
      </c>
      <c r="Z73">
        <v>12656300</v>
      </c>
      <c r="AB73">
        <v>28145200</v>
      </c>
      <c r="AC73">
        <v>1848500</v>
      </c>
      <c r="AD73">
        <v>15479600</v>
      </c>
      <c r="AE73">
        <v>14038901</v>
      </c>
      <c r="AG73">
        <v>32215700</v>
      </c>
      <c r="AH73">
        <v>2017300</v>
      </c>
      <c r="AI73">
        <v>21971201</v>
      </c>
      <c r="AJ73">
        <v>11358200</v>
      </c>
      <c r="AL73">
        <v>12839104</v>
      </c>
      <c r="AM73">
        <v>1991000</v>
      </c>
      <c r="AN73">
        <v>5645599</v>
      </c>
      <c r="AO73">
        <v>8351500</v>
      </c>
      <c r="AQ73">
        <v>12581798</v>
      </c>
      <c r="AR73">
        <v>2174800</v>
      </c>
      <c r="AS73">
        <v>5904200</v>
      </c>
      <c r="AT73">
        <v>8454900</v>
      </c>
      <c r="AV73">
        <v>17731699</v>
      </c>
      <c r="AW73">
        <v>2015301</v>
      </c>
      <c r="AX73">
        <v>4078301</v>
      </c>
      <c r="AY73">
        <v>14950402</v>
      </c>
      <c r="BA73">
        <v>12965099</v>
      </c>
      <c r="BB73">
        <v>2072800</v>
      </c>
      <c r="BC73">
        <v>5472100</v>
      </c>
      <c r="BD73">
        <v>8731100</v>
      </c>
    </row>
    <row r="74" spans="1:56" x14ac:dyDescent="0.3">
      <c r="A74">
        <v>40000</v>
      </c>
      <c r="B74">
        <v>1</v>
      </c>
      <c r="C74">
        <v>40000</v>
      </c>
      <c r="D74">
        <v>40000</v>
      </c>
      <c r="E74">
        <v>360001</v>
      </c>
      <c r="F74">
        <v>4360001</v>
      </c>
      <c r="H74">
        <v>150169001</v>
      </c>
      <c r="I74">
        <v>15924800</v>
      </c>
      <c r="J74">
        <v>18123501</v>
      </c>
      <c r="K74">
        <v>121554604</v>
      </c>
      <c r="M74">
        <v>94328400</v>
      </c>
      <c r="N74">
        <v>10864300</v>
      </c>
      <c r="O74">
        <v>15333600</v>
      </c>
      <c r="P74">
        <v>72878202</v>
      </c>
      <c r="R74">
        <f>1.1*72342892</f>
        <v>79577181.200000003</v>
      </c>
      <c r="S74">
        <v>8581601</v>
      </c>
      <c r="T74">
        <v>18213401</v>
      </c>
      <c r="U74">
        <v>51468404</v>
      </c>
      <c r="W74">
        <v>34647300</v>
      </c>
      <c r="X74">
        <v>3620000</v>
      </c>
      <c r="Y74">
        <v>13349200</v>
      </c>
      <c r="Z74">
        <v>25633700</v>
      </c>
      <c r="AB74">
        <v>57451201</v>
      </c>
      <c r="AC74">
        <v>3690300</v>
      </c>
      <c r="AD74">
        <v>31667000</v>
      </c>
      <c r="AE74">
        <v>28257001</v>
      </c>
      <c r="AG74">
        <v>64708898</v>
      </c>
      <c r="AH74">
        <v>4173100</v>
      </c>
      <c r="AI74">
        <v>45657999</v>
      </c>
      <c r="AJ74">
        <v>23299400</v>
      </c>
      <c r="AL74">
        <v>25858507</v>
      </c>
      <c r="AM74">
        <v>3983199</v>
      </c>
      <c r="AN74">
        <v>11689900</v>
      </c>
      <c r="AO74">
        <v>17097300</v>
      </c>
      <c r="AQ74">
        <v>28700196</v>
      </c>
      <c r="AR74">
        <v>4289900</v>
      </c>
      <c r="AS74">
        <v>12012400</v>
      </c>
      <c r="AT74">
        <v>17079300</v>
      </c>
      <c r="AV74">
        <v>35926299</v>
      </c>
      <c r="AW74">
        <v>3977901</v>
      </c>
      <c r="AX74">
        <v>8224400</v>
      </c>
      <c r="AY74">
        <v>30395003</v>
      </c>
      <c r="BA74">
        <v>26049900</v>
      </c>
      <c r="BB74">
        <v>4489899</v>
      </c>
      <c r="BC74">
        <v>11262999</v>
      </c>
      <c r="BD74">
        <v>17715600</v>
      </c>
    </row>
    <row r="75" spans="1:56" x14ac:dyDescent="0.3">
      <c r="A75">
        <v>60000</v>
      </c>
      <c r="B75">
        <v>1</v>
      </c>
      <c r="C75">
        <v>60000</v>
      </c>
      <c r="D75">
        <v>60000</v>
      </c>
      <c r="E75">
        <v>540001</v>
      </c>
      <c r="F75">
        <v>6540001</v>
      </c>
      <c r="H75">
        <v>238673095</v>
      </c>
      <c r="I75">
        <v>24055899</v>
      </c>
      <c r="J75">
        <v>28391899</v>
      </c>
      <c r="K75">
        <v>189602588</v>
      </c>
      <c r="M75">
        <v>147407101</v>
      </c>
      <c r="N75">
        <v>17628300</v>
      </c>
      <c r="O75">
        <v>24114300</v>
      </c>
      <c r="P75">
        <v>112031602</v>
      </c>
      <c r="R75">
        <f>1.1*111976202</f>
        <v>123173822.2</v>
      </c>
      <c r="S75">
        <v>13766490</v>
      </c>
      <c r="T75">
        <v>27937170</v>
      </c>
      <c r="U75">
        <v>78290924</v>
      </c>
      <c r="W75">
        <v>50912101</v>
      </c>
      <c r="X75">
        <v>4877999</v>
      </c>
      <c r="Y75">
        <v>20291998</v>
      </c>
      <c r="Z75">
        <v>38579395</v>
      </c>
      <c r="AB75">
        <v>85879203</v>
      </c>
      <c r="AC75">
        <v>5081600</v>
      </c>
      <c r="AD75">
        <v>48955302</v>
      </c>
      <c r="AE75">
        <v>42700800</v>
      </c>
      <c r="AG75">
        <v>97385893</v>
      </c>
      <c r="AH75">
        <v>5523201</v>
      </c>
      <c r="AI75">
        <v>67547816</v>
      </c>
      <c r="AJ75">
        <v>35015808</v>
      </c>
      <c r="AL75">
        <v>35316510</v>
      </c>
      <c r="AM75">
        <v>5583000</v>
      </c>
      <c r="AN75">
        <v>16361300</v>
      </c>
      <c r="AO75">
        <v>23227599</v>
      </c>
      <c r="AQ75">
        <v>36122898</v>
      </c>
      <c r="AR75">
        <v>5852800</v>
      </c>
      <c r="AS75">
        <v>16952500</v>
      </c>
      <c r="AT75">
        <v>23417700</v>
      </c>
      <c r="AV75">
        <v>52793702</v>
      </c>
      <c r="AW75">
        <v>5420700</v>
      </c>
      <c r="AX75">
        <v>11943500</v>
      </c>
      <c r="AY75">
        <v>46565400</v>
      </c>
      <c r="BA75">
        <v>34995999</v>
      </c>
      <c r="BB75">
        <v>5581800</v>
      </c>
      <c r="BC75">
        <v>16303899</v>
      </c>
      <c r="BD75">
        <v>23878699</v>
      </c>
    </row>
    <row r="76" spans="1:56" x14ac:dyDescent="0.3">
      <c r="A76">
        <v>80000</v>
      </c>
      <c r="B76">
        <v>1</v>
      </c>
      <c r="C76">
        <v>80000</v>
      </c>
      <c r="D76">
        <v>80000</v>
      </c>
      <c r="E76">
        <v>720001</v>
      </c>
      <c r="F76">
        <v>8720001</v>
      </c>
      <c r="H76">
        <v>319713204</v>
      </c>
      <c r="I76">
        <v>33114107</v>
      </c>
      <c r="J76">
        <v>38929709</v>
      </c>
      <c r="K76">
        <v>261112149</v>
      </c>
      <c r="M76">
        <v>200255000</v>
      </c>
      <c r="N76">
        <v>22428101</v>
      </c>
      <c r="O76">
        <v>33122202</v>
      </c>
      <c r="P76">
        <v>153599806</v>
      </c>
      <c r="R76">
        <f>1.1*151594839</f>
        <v>166754322.90000001</v>
      </c>
      <c r="S76">
        <v>18240187</v>
      </c>
      <c r="T76">
        <v>38571467</v>
      </c>
      <c r="U76">
        <v>107832811</v>
      </c>
      <c r="W76">
        <v>69677800</v>
      </c>
      <c r="X76">
        <v>7497702</v>
      </c>
      <c r="Y76">
        <v>27230706</v>
      </c>
      <c r="Z76">
        <v>51667618</v>
      </c>
      <c r="AB76">
        <v>117396801</v>
      </c>
      <c r="AC76">
        <v>7539299</v>
      </c>
      <c r="AD76">
        <v>65386197</v>
      </c>
      <c r="AE76">
        <v>57908499</v>
      </c>
      <c r="AG76">
        <v>143399789</v>
      </c>
      <c r="AH76">
        <v>8320502</v>
      </c>
      <c r="AI76">
        <v>90425826</v>
      </c>
      <c r="AJ76">
        <v>47002013</v>
      </c>
      <c r="AL76">
        <v>51937201</v>
      </c>
      <c r="AM76">
        <v>8017300</v>
      </c>
      <c r="AN76">
        <v>23795499</v>
      </c>
      <c r="AO76">
        <v>34458600</v>
      </c>
      <c r="AQ76">
        <v>52912498</v>
      </c>
      <c r="AR76">
        <v>8219100</v>
      </c>
      <c r="AS76">
        <v>24479701</v>
      </c>
      <c r="AT76">
        <v>34602800</v>
      </c>
      <c r="AV76">
        <v>72411603</v>
      </c>
      <c r="AW76">
        <v>8495600</v>
      </c>
      <c r="AX76">
        <v>17083300</v>
      </c>
      <c r="AY76">
        <v>61720401</v>
      </c>
      <c r="BA76">
        <v>52990599</v>
      </c>
      <c r="BB76">
        <v>9038300</v>
      </c>
      <c r="BC76">
        <v>23083700</v>
      </c>
      <c r="BD76">
        <v>35494300</v>
      </c>
    </row>
    <row r="77" spans="1:56" x14ac:dyDescent="0.3">
      <c r="A77">
        <v>100000</v>
      </c>
      <c r="B77">
        <v>1</v>
      </c>
      <c r="C77">
        <v>100000</v>
      </c>
      <c r="D77">
        <v>100000</v>
      </c>
      <c r="E77">
        <v>900001</v>
      </c>
      <c r="F77">
        <v>10900001</v>
      </c>
      <c r="H77">
        <v>409587902</v>
      </c>
      <c r="I77">
        <v>41012301</v>
      </c>
      <c r="J77">
        <v>49094601</v>
      </c>
      <c r="K77">
        <v>332187906</v>
      </c>
      <c r="M77">
        <v>253678002</v>
      </c>
      <c r="N77">
        <v>30003499</v>
      </c>
      <c r="O77">
        <v>41689998</v>
      </c>
      <c r="P77">
        <v>193703394</v>
      </c>
      <c r="R77">
        <f>1.1*191457354</f>
        <v>210603089.40000001</v>
      </c>
      <c r="S77">
        <v>21356024</v>
      </c>
      <c r="T77">
        <v>48317625</v>
      </c>
      <c r="U77">
        <v>137634558</v>
      </c>
      <c r="W77">
        <v>85995897</v>
      </c>
      <c r="X77">
        <v>8773901</v>
      </c>
      <c r="Y77">
        <v>34486602</v>
      </c>
      <c r="Z77">
        <v>65025205</v>
      </c>
      <c r="AB77">
        <v>145300903</v>
      </c>
      <c r="AC77">
        <v>8723499</v>
      </c>
      <c r="AD77">
        <v>81277098</v>
      </c>
      <c r="AE77">
        <v>72025600</v>
      </c>
      <c r="AG77">
        <v>192374583</v>
      </c>
      <c r="AH77">
        <v>9679000</v>
      </c>
      <c r="AI77">
        <v>111465214</v>
      </c>
      <c r="AJ77">
        <v>58826707</v>
      </c>
      <c r="AL77">
        <v>58307295</v>
      </c>
      <c r="AM77">
        <v>9775000</v>
      </c>
      <c r="AN77">
        <v>27294200</v>
      </c>
      <c r="AO77">
        <v>39482899</v>
      </c>
      <c r="AQ77">
        <v>59861397</v>
      </c>
      <c r="AR77">
        <v>9951100</v>
      </c>
      <c r="AS77">
        <v>27838002</v>
      </c>
      <c r="AT77">
        <v>39565501</v>
      </c>
      <c r="AV77">
        <v>87542598</v>
      </c>
      <c r="AW77">
        <v>9744500</v>
      </c>
      <c r="AX77">
        <v>18119800</v>
      </c>
      <c r="AY77">
        <v>77707500</v>
      </c>
      <c r="BA77">
        <v>57986900</v>
      </c>
      <c r="BB77">
        <v>10021900</v>
      </c>
      <c r="BC77">
        <v>26055000</v>
      </c>
      <c r="BD77">
        <v>40485399</v>
      </c>
    </row>
    <row r="79" spans="1:56" x14ac:dyDescent="0.3">
      <c r="A79" t="s">
        <v>19</v>
      </c>
      <c r="B79" s="4" t="s">
        <v>3</v>
      </c>
      <c r="C79" s="4"/>
      <c r="D79" s="4"/>
      <c r="E79" s="4"/>
      <c r="F79" s="6"/>
      <c r="G79" s="6"/>
      <c r="H79" s="4" t="s">
        <v>10</v>
      </c>
      <c r="I79" s="4"/>
      <c r="J79" s="4"/>
      <c r="K79" s="4"/>
      <c r="M79" s="4" t="s">
        <v>11</v>
      </c>
      <c r="N79" s="4"/>
      <c r="O79" s="4"/>
      <c r="P79" s="4"/>
      <c r="R79" s="4" t="s">
        <v>12</v>
      </c>
      <c r="S79" s="4"/>
      <c r="T79" s="4"/>
      <c r="U79" s="4"/>
      <c r="W79" s="4" t="s">
        <v>21</v>
      </c>
      <c r="X79" s="4"/>
      <c r="Y79" s="4"/>
      <c r="Z79" s="4"/>
      <c r="AB79" s="4" t="s">
        <v>22</v>
      </c>
      <c r="AC79" s="4"/>
      <c r="AD79" s="4"/>
      <c r="AE79" s="4"/>
      <c r="AG79" s="4" t="s">
        <v>23</v>
      </c>
      <c r="AH79" s="4"/>
      <c r="AI79" s="4"/>
      <c r="AJ79" s="4"/>
      <c r="AL79" s="4" t="s">
        <v>24</v>
      </c>
      <c r="AM79" s="4"/>
      <c r="AN79" s="4"/>
      <c r="AO79" s="4"/>
      <c r="AQ79" s="4" t="s">
        <v>25</v>
      </c>
      <c r="AR79" s="4"/>
      <c r="AS79" s="4"/>
      <c r="AT79" s="4"/>
      <c r="AV79" s="4" t="s">
        <v>26</v>
      </c>
      <c r="AW79" s="4"/>
      <c r="AX79" s="4"/>
      <c r="AY79" s="4"/>
      <c r="BA79" s="4" t="s">
        <v>27</v>
      </c>
      <c r="BB79" s="4"/>
      <c r="BC79" s="4"/>
      <c r="BD79" s="4"/>
    </row>
    <row r="80" spans="1:56" x14ac:dyDescent="0.3">
      <c r="A80" t="s">
        <v>8</v>
      </c>
      <c r="B80" t="s">
        <v>4</v>
      </c>
      <c r="C80" t="s">
        <v>5</v>
      </c>
      <c r="D80" t="s">
        <v>6</v>
      </c>
      <c r="E80" t="s">
        <v>7</v>
      </c>
      <c r="F80" t="s">
        <v>20</v>
      </c>
      <c r="H80" t="s">
        <v>4</v>
      </c>
      <c r="I80" t="s">
        <v>5</v>
      </c>
      <c r="J80" t="s">
        <v>6</v>
      </c>
      <c r="K80" t="s">
        <v>7</v>
      </c>
      <c r="M80" t="s">
        <v>4</v>
      </c>
      <c r="N80" t="s">
        <v>5</v>
      </c>
      <c r="O80" t="s">
        <v>6</v>
      </c>
      <c r="P80" t="s">
        <v>7</v>
      </c>
      <c r="R80" t="s">
        <v>4</v>
      </c>
      <c r="S80" t="s">
        <v>5</v>
      </c>
      <c r="T80" t="s">
        <v>6</v>
      </c>
      <c r="U80" t="s">
        <v>7</v>
      </c>
      <c r="W80" t="s">
        <v>4</v>
      </c>
      <c r="X80" t="s">
        <v>5</v>
      </c>
      <c r="Y80" t="s">
        <v>6</v>
      </c>
      <c r="Z80" t="s">
        <v>7</v>
      </c>
      <c r="AB80" t="s">
        <v>4</v>
      </c>
      <c r="AC80" t="s">
        <v>5</v>
      </c>
      <c r="AD80" t="s">
        <v>6</v>
      </c>
      <c r="AE80" t="s">
        <v>7</v>
      </c>
      <c r="AG80" t="s">
        <v>4</v>
      </c>
      <c r="AH80" t="s">
        <v>5</v>
      </c>
      <c r="AI80" t="s">
        <v>6</v>
      </c>
      <c r="AJ80" t="s">
        <v>7</v>
      </c>
      <c r="AL80" t="s">
        <v>4</v>
      </c>
      <c r="AM80" t="s">
        <v>5</v>
      </c>
      <c r="AN80" t="s">
        <v>6</v>
      </c>
      <c r="AO80" t="s">
        <v>7</v>
      </c>
      <c r="AQ80" t="s">
        <v>4</v>
      </c>
      <c r="AR80" t="s">
        <v>5</v>
      </c>
      <c r="AS80" t="s">
        <v>6</v>
      </c>
      <c r="AT80" t="s">
        <v>7</v>
      </c>
      <c r="AV80" t="s">
        <v>4</v>
      </c>
      <c r="AW80" t="s">
        <v>5</v>
      </c>
      <c r="AX80" t="s">
        <v>6</v>
      </c>
      <c r="AY80" t="s">
        <v>7</v>
      </c>
      <c r="BA80" t="s">
        <v>4</v>
      </c>
      <c r="BB80" t="s">
        <v>5</v>
      </c>
      <c r="BC80" t="s">
        <v>6</v>
      </c>
      <c r="BD80" t="s">
        <v>7</v>
      </c>
    </row>
    <row r="81" spans="1:56" x14ac:dyDescent="0.3">
      <c r="A81">
        <v>2000</v>
      </c>
      <c r="B81">
        <v>1</v>
      </c>
      <c r="C81">
        <v>2000</v>
      </c>
      <c r="D81">
        <v>2000</v>
      </c>
      <c r="E81">
        <v>19933</v>
      </c>
      <c r="F81">
        <v>219933</v>
      </c>
      <c r="H81">
        <v>5766201</v>
      </c>
      <c r="I81">
        <v>628600</v>
      </c>
      <c r="J81">
        <v>633900</v>
      </c>
      <c r="K81">
        <v>5007600</v>
      </c>
      <c r="M81">
        <v>3737500</v>
      </c>
      <c r="N81">
        <v>432400</v>
      </c>
      <c r="O81">
        <v>542400</v>
      </c>
      <c r="P81">
        <v>3080499</v>
      </c>
      <c r="R81">
        <v>3082750</v>
      </c>
      <c r="S81">
        <v>346900</v>
      </c>
      <c r="T81">
        <v>636200</v>
      </c>
      <c r="U81">
        <v>2227400</v>
      </c>
      <c r="W81">
        <v>1931160</v>
      </c>
      <c r="X81">
        <v>160900</v>
      </c>
      <c r="Y81">
        <v>722500</v>
      </c>
      <c r="Z81">
        <v>1388400</v>
      </c>
      <c r="AB81">
        <v>2958100</v>
      </c>
      <c r="AC81">
        <v>168000</v>
      </c>
      <c r="AD81">
        <v>1514700</v>
      </c>
      <c r="AE81">
        <v>1536200</v>
      </c>
      <c r="AG81">
        <v>3148500</v>
      </c>
      <c r="AH81">
        <v>178600</v>
      </c>
      <c r="AI81">
        <v>2054200</v>
      </c>
      <c r="AJ81">
        <v>1238900</v>
      </c>
      <c r="AL81">
        <v>1107500</v>
      </c>
      <c r="AM81">
        <v>197000</v>
      </c>
      <c r="AN81">
        <v>534800</v>
      </c>
      <c r="AO81">
        <v>838000</v>
      </c>
      <c r="AQ81">
        <v>1176400</v>
      </c>
      <c r="AR81">
        <v>185400</v>
      </c>
      <c r="AS81">
        <v>528400</v>
      </c>
      <c r="AT81">
        <v>811400</v>
      </c>
      <c r="AV81">
        <v>1751400</v>
      </c>
      <c r="AW81">
        <v>182200</v>
      </c>
      <c r="AX81">
        <v>355600</v>
      </c>
      <c r="AY81">
        <v>1662399</v>
      </c>
      <c r="BA81">
        <v>1132500</v>
      </c>
      <c r="BB81">
        <v>178700</v>
      </c>
      <c r="BC81">
        <v>506900</v>
      </c>
      <c r="BD81">
        <v>809600</v>
      </c>
    </row>
    <row r="82" spans="1:56" x14ac:dyDescent="0.3">
      <c r="A82">
        <v>4000</v>
      </c>
      <c r="B82">
        <v>1</v>
      </c>
      <c r="C82">
        <v>4000</v>
      </c>
      <c r="D82">
        <v>4000</v>
      </c>
      <c r="E82">
        <v>43865</v>
      </c>
      <c r="F82">
        <v>443865</v>
      </c>
      <c r="H82">
        <v>13272005</v>
      </c>
      <c r="I82">
        <v>1256800</v>
      </c>
      <c r="J82">
        <v>1342500</v>
      </c>
      <c r="K82">
        <v>11447399</v>
      </c>
      <c r="M82">
        <v>8958200</v>
      </c>
      <c r="N82">
        <v>890300</v>
      </c>
      <c r="O82">
        <v>1210300</v>
      </c>
      <c r="P82">
        <v>7155900</v>
      </c>
      <c r="R82">
        <v>7246580</v>
      </c>
      <c r="S82">
        <v>701200</v>
      </c>
      <c r="T82">
        <v>1453300</v>
      </c>
      <c r="U82">
        <v>5119200</v>
      </c>
      <c r="W82">
        <v>4074315</v>
      </c>
      <c r="X82">
        <v>321500</v>
      </c>
      <c r="Y82">
        <v>1541900</v>
      </c>
      <c r="Z82">
        <v>3053500</v>
      </c>
      <c r="AB82">
        <v>6228000</v>
      </c>
      <c r="AC82">
        <v>320800</v>
      </c>
      <c r="AD82">
        <v>3368100</v>
      </c>
      <c r="AE82">
        <v>3373800</v>
      </c>
      <c r="AG82">
        <v>6510800</v>
      </c>
      <c r="AH82">
        <v>384100</v>
      </c>
      <c r="AI82">
        <v>4186300</v>
      </c>
      <c r="AJ82">
        <v>2684400</v>
      </c>
      <c r="AL82">
        <v>2368200</v>
      </c>
      <c r="AM82">
        <v>361400</v>
      </c>
      <c r="AN82">
        <v>1065200</v>
      </c>
      <c r="AO82">
        <v>1804000</v>
      </c>
      <c r="AQ82">
        <v>2473200</v>
      </c>
      <c r="AR82">
        <v>374600</v>
      </c>
      <c r="AS82">
        <v>1061600</v>
      </c>
      <c r="AT82">
        <v>1809800</v>
      </c>
      <c r="AV82">
        <v>4010850</v>
      </c>
      <c r="AW82">
        <v>363700</v>
      </c>
      <c r="AX82">
        <v>709500</v>
      </c>
      <c r="AY82">
        <v>3631199</v>
      </c>
      <c r="BA82">
        <v>2393399</v>
      </c>
      <c r="BB82">
        <v>375000</v>
      </c>
      <c r="BC82">
        <v>1001200</v>
      </c>
      <c r="BD82">
        <v>1797100</v>
      </c>
    </row>
    <row r="83" spans="1:56" x14ac:dyDescent="0.3">
      <c r="A83">
        <v>6000</v>
      </c>
      <c r="B83">
        <v>1</v>
      </c>
      <c r="C83">
        <v>6000</v>
      </c>
      <c r="D83">
        <v>6000</v>
      </c>
      <c r="E83">
        <v>69306</v>
      </c>
      <c r="F83">
        <v>669306</v>
      </c>
      <c r="H83">
        <v>21841608</v>
      </c>
      <c r="I83">
        <v>2070200</v>
      </c>
      <c r="J83">
        <v>2098100</v>
      </c>
      <c r="K83">
        <v>18940900</v>
      </c>
      <c r="M83">
        <v>13936501</v>
      </c>
      <c r="N83">
        <v>1443500</v>
      </c>
      <c r="O83">
        <v>1856900</v>
      </c>
      <c r="P83">
        <v>11623700</v>
      </c>
      <c r="R83">
        <v>11607199</v>
      </c>
      <c r="S83">
        <v>1171300</v>
      </c>
      <c r="T83">
        <v>2459500</v>
      </c>
      <c r="U83">
        <v>8249500</v>
      </c>
      <c r="W83">
        <v>6445845</v>
      </c>
      <c r="X83">
        <v>526900</v>
      </c>
      <c r="Y83">
        <v>2457400</v>
      </c>
      <c r="Z83">
        <v>4952300</v>
      </c>
      <c r="AB83">
        <v>9854600</v>
      </c>
      <c r="AC83">
        <v>519500</v>
      </c>
      <c r="AD83">
        <v>5313500</v>
      </c>
      <c r="AE83">
        <v>5378600</v>
      </c>
      <c r="AG83">
        <v>10072200</v>
      </c>
      <c r="AH83">
        <v>569700</v>
      </c>
      <c r="AI83">
        <v>6413900</v>
      </c>
      <c r="AJ83">
        <v>4223800</v>
      </c>
      <c r="AL83">
        <v>3626299</v>
      </c>
      <c r="AM83">
        <v>567000</v>
      </c>
      <c r="AN83">
        <v>1496200</v>
      </c>
      <c r="AO83">
        <v>2792500</v>
      </c>
      <c r="AQ83">
        <v>3683999</v>
      </c>
      <c r="AR83">
        <v>593730</v>
      </c>
      <c r="AS83">
        <v>1495170</v>
      </c>
      <c r="AT83">
        <v>2830770</v>
      </c>
      <c r="AV83">
        <v>6085200</v>
      </c>
      <c r="AW83">
        <v>566800</v>
      </c>
      <c r="AX83">
        <v>1010800</v>
      </c>
      <c r="AY83">
        <v>5790600</v>
      </c>
      <c r="BA83">
        <v>3667100</v>
      </c>
      <c r="BB83">
        <v>581700</v>
      </c>
      <c r="BC83">
        <v>1432400</v>
      </c>
      <c r="BD83">
        <v>2834800</v>
      </c>
    </row>
    <row r="84" spans="1:56" x14ac:dyDescent="0.3">
      <c r="A84">
        <v>8000</v>
      </c>
      <c r="B84">
        <v>1</v>
      </c>
      <c r="C84">
        <v>8000</v>
      </c>
      <c r="D84">
        <v>8000</v>
      </c>
      <c r="E84">
        <v>95728</v>
      </c>
      <c r="F84">
        <v>895728</v>
      </c>
      <c r="H84">
        <v>31179311</v>
      </c>
      <c r="I84">
        <v>2813100</v>
      </c>
      <c r="J84">
        <v>2866400</v>
      </c>
      <c r="K84">
        <v>26781200</v>
      </c>
      <c r="M84">
        <v>19691900</v>
      </c>
      <c r="N84">
        <v>1898600</v>
      </c>
      <c r="O84">
        <v>2547200</v>
      </c>
      <c r="P84">
        <v>16660599</v>
      </c>
      <c r="R84">
        <v>16068250</v>
      </c>
      <c r="S84">
        <v>1480000</v>
      </c>
      <c r="T84">
        <v>3361700</v>
      </c>
      <c r="U84">
        <v>11254300</v>
      </c>
      <c r="W84">
        <v>9000496</v>
      </c>
      <c r="X84">
        <v>632300</v>
      </c>
      <c r="Y84">
        <v>3340100</v>
      </c>
      <c r="Z84">
        <v>6714800</v>
      </c>
      <c r="AB84">
        <v>13592700</v>
      </c>
      <c r="AC84">
        <v>651000</v>
      </c>
      <c r="AD84">
        <v>7176600</v>
      </c>
      <c r="AE84">
        <v>7442300</v>
      </c>
      <c r="AG84">
        <v>13679000</v>
      </c>
      <c r="AH84">
        <v>724600</v>
      </c>
      <c r="AI84">
        <v>8596200</v>
      </c>
      <c r="AJ84">
        <v>5974700</v>
      </c>
      <c r="AL84">
        <v>4940199</v>
      </c>
      <c r="AM84">
        <v>715401</v>
      </c>
      <c r="AN84">
        <v>2125300</v>
      </c>
      <c r="AO84">
        <v>3996300</v>
      </c>
      <c r="AQ84">
        <v>5026699</v>
      </c>
      <c r="AR84">
        <v>729800</v>
      </c>
      <c r="AS84">
        <v>2125300</v>
      </c>
      <c r="AT84">
        <v>3895600</v>
      </c>
      <c r="AV84">
        <v>8613799</v>
      </c>
      <c r="AW84">
        <v>812800</v>
      </c>
      <c r="AX84">
        <v>1438300</v>
      </c>
      <c r="AY84">
        <v>8104900</v>
      </c>
      <c r="BA84">
        <v>4993999</v>
      </c>
      <c r="BB84">
        <v>726300</v>
      </c>
      <c r="BC84">
        <v>1991600</v>
      </c>
      <c r="BD84">
        <v>3911200</v>
      </c>
    </row>
    <row r="85" spans="1:56" x14ac:dyDescent="0.3">
      <c r="A85">
        <v>10000</v>
      </c>
      <c r="B85">
        <v>1</v>
      </c>
      <c r="C85">
        <v>10000</v>
      </c>
      <c r="D85">
        <v>10000</v>
      </c>
      <c r="E85">
        <v>122879</v>
      </c>
      <c r="F85">
        <v>1122879</v>
      </c>
      <c r="H85">
        <v>40942100</v>
      </c>
      <c r="I85">
        <v>3496300</v>
      </c>
      <c r="J85">
        <v>3833600</v>
      </c>
      <c r="K85">
        <v>35347499</v>
      </c>
      <c r="M85">
        <v>26325801</v>
      </c>
      <c r="N85">
        <v>2682300</v>
      </c>
      <c r="O85">
        <v>3217900</v>
      </c>
      <c r="P85">
        <v>22134500</v>
      </c>
      <c r="R85">
        <v>21021769</v>
      </c>
      <c r="S85">
        <v>1957500</v>
      </c>
      <c r="T85">
        <v>4632500</v>
      </c>
      <c r="U85">
        <v>14563400</v>
      </c>
      <c r="W85">
        <v>11535301</v>
      </c>
      <c r="X85">
        <v>933600</v>
      </c>
      <c r="Y85">
        <v>4309800</v>
      </c>
      <c r="Z85">
        <v>8635000</v>
      </c>
      <c r="AB85">
        <v>17369001</v>
      </c>
      <c r="AC85">
        <v>939900</v>
      </c>
      <c r="AD85">
        <v>9305100</v>
      </c>
      <c r="AE85">
        <v>9536700</v>
      </c>
      <c r="AG85">
        <v>17268000</v>
      </c>
      <c r="AH85">
        <v>1014500</v>
      </c>
      <c r="AI85">
        <v>10761200</v>
      </c>
      <c r="AJ85">
        <v>7587700</v>
      </c>
      <c r="AL85">
        <v>7025198</v>
      </c>
      <c r="AM85">
        <v>1041900</v>
      </c>
      <c r="AN85">
        <v>2867800</v>
      </c>
      <c r="AO85">
        <v>5448100</v>
      </c>
      <c r="AQ85">
        <v>6977699</v>
      </c>
      <c r="AR85">
        <v>1062600</v>
      </c>
      <c r="AS85">
        <v>2873800</v>
      </c>
      <c r="AT85">
        <v>5332500</v>
      </c>
      <c r="AV85">
        <v>11294899</v>
      </c>
      <c r="AW85">
        <v>997500</v>
      </c>
      <c r="AX85">
        <v>2167700</v>
      </c>
      <c r="AY85">
        <v>10293001</v>
      </c>
      <c r="BA85">
        <v>7106899</v>
      </c>
      <c r="BB85">
        <v>1010600</v>
      </c>
      <c r="BC85">
        <v>2764700</v>
      </c>
      <c r="BD85">
        <v>5536800</v>
      </c>
    </row>
    <row r="86" spans="1:56" x14ac:dyDescent="0.3">
      <c r="A86">
        <v>20000</v>
      </c>
      <c r="B86">
        <v>1</v>
      </c>
      <c r="C86">
        <v>20000</v>
      </c>
      <c r="D86">
        <v>20000</v>
      </c>
      <c r="E86">
        <v>265756</v>
      </c>
      <c r="F86">
        <v>2265756</v>
      </c>
      <c r="H86">
        <v>95315700</v>
      </c>
      <c r="I86">
        <v>7473699</v>
      </c>
      <c r="J86">
        <v>8399800</v>
      </c>
      <c r="K86">
        <v>82507499</v>
      </c>
      <c r="M86">
        <v>59520401</v>
      </c>
      <c r="N86">
        <v>5158400</v>
      </c>
      <c r="O86">
        <v>7315400</v>
      </c>
      <c r="P86">
        <v>50373700</v>
      </c>
      <c r="R86">
        <v>46575649</v>
      </c>
      <c r="S86">
        <v>3957600</v>
      </c>
      <c r="T86">
        <v>10386200</v>
      </c>
      <c r="U86">
        <v>32312800</v>
      </c>
      <c r="W86">
        <v>24874922</v>
      </c>
      <c r="X86">
        <v>1833500</v>
      </c>
      <c r="Y86">
        <v>9325901</v>
      </c>
      <c r="Z86">
        <v>18780400</v>
      </c>
      <c r="AB86">
        <v>37998001</v>
      </c>
      <c r="AC86">
        <v>1861500</v>
      </c>
      <c r="AD86">
        <v>20207301</v>
      </c>
      <c r="AE86">
        <v>20931601</v>
      </c>
      <c r="AG86">
        <v>36264501</v>
      </c>
      <c r="AH86">
        <v>2021398</v>
      </c>
      <c r="AI86">
        <v>21747472</v>
      </c>
      <c r="AJ86">
        <v>16960582</v>
      </c>
      <c r="AL86">
        <v>14228796</v>
      </c>
      <c r="AM86">
        <v>2112900</v>
      </c>
      <c r="AN86">
        <v>5687600</v>
      </c>
      <c r="AO86">
        <v>11416900</v>
      </c>
      <c r="AQ86">
        <v>14368999</v>
      </c>
      <c r="AR86">
        <v>2048700</v>
      </c>
      <c r="AS86">
        <v>5775701</v>
      </c>
      <c r="AT86">
        <v>11451300</v>
      </c>
      <c r="AV86">
        <v>23824998</v>
      </c>
      <c r="AW86">
        <v>2050900</v>
      </c>
      <c r="AX86">
        <v>4103500</v>
      </c>
      <c r="AY86">
        <v>22295102</v>
      </c>
      <c r="BA86">
        <v>14652100</v>
      </c>
      <c r="BB86">
        <v>2076500</v>
      </c>
      <c r="BC86">
        <v>5476400</v>
      </c>
      <c r="BD86">
        <v>11788701</v>
      </c>
    </row>
    <row r="87" spans="1:56" x14ac:dyDescent="0.3">
      <c r="A87">
        <v>40000</v>
      </c>
      <c r="B87">
        <v>1</v>
      </c>
      <c r="C87">
        <v>40000</v>
      </c>
      <c r="D87">
        <v>40000</v>
      </c>
      <c r="E87">
        <v>571510</v>
      </c>
      <c r="F87">
        <v>4571510</v>
      </c>
      <c r="H87">
        <v>219019791</v>
      </c>
      <c r="I87">
        <v>15542699</v>
      </c>
      <c r="J87">
        <v>18188499</v>
      </c>
      <c r="K87">
        <v>193796594</v>
      </c>
      <c r="M87">
        <v>135450104</v>
      </c>
      <c r="N87">
        <v>11048300</v>
      </c>
      <c r="O87">
        <v>15346300</v>
      </c>
      <c r="P87">
        <v>116336299</v>
      </c>
      <c r="R87">
        <v>101181629</v>
      </c>
      <c r="S87">
        <v>7882799</v>
      </c>
      <c r="T87">
        <v>22695800</v>
      </c>
      <c r="U87">
        <v>70560700</v>
      </c>
      <c r="W87">
        <v>54260435</v>
      </c>
      <c r="X87">
        <v>3674000</v>
      </c>
      <c r="Y87">
        <v>19913303</v>
      </c>
      <c r="Z87">
        <v>41452807</v>
      </c>
      <c r="AB87">
        <v>80963103</v>
      </c>
      <c r="AC87">
        <v>3931600</v>
      </c>
      <c r="AD87">
        <v>42460000</v>
      </c>
      <c r="AE87">
        <v>45116901</v>
      </c>
      <c r="AG87">
        <v>74530301</v>
      </c>
      <c r="AH87">
        <v>4092898</v>
      </c>
      <c r="AI87">
        <v>43941179</v>
      </c>
      <c r="AJ87">
        <v>36287482</v>
      </c>
      <c r="AL87">
        <v>30179092</v>
      </c>
      <c r="AM87">
        <v>4042601</v>
      </c>
      <c r="AN87">
        <v>12057901</v>
      </c>
      <c r="AO87">
        <v>24654801</v>
      </c>
      <c r="AQ87">
        <v>30351999</v>
      </c>
      <c r="AR87">
        <v>4141300</v>
      </c>
      <c r="AS87">
        <v>12188100</v>
      </c>
      <c r="AT87">
        <v>24953800</v>
      </c>
      <c r="AV87">
        <v>51459896</v>
      </c>
      <c r="AW87">
        <v>4129100</v>
      </c>
      <c r="AX87">
        <v>8359600</v>
      </c>
      <c r="AY87">
        <v>48330306</v>
      </c>
      <c r="BA87">
        <v>30938499</v>
      </c>
      <c r="BB87">
        <v>4089600</v>
      </c>
      <c r="BC87">
        <v>11211600</v>
      </c>
      <c r="BD87">
        <v>25367900</v>
      </c>
    </row>
    <row r="88" spans="1:56" x14ac:dyDescent="0.3">
      <c r="A88">
        <v>60000</v>
      </c>
      <c r="B88">
        <v>1</v>
      </c>
      <c r="C88">
        <v>60000</v>
      </c>
      <c r="D88">
        <v>60000</v>
      </c>
      <c r="E88">
        <v>892362</v>
      </c>
      <c r="F88">
        <v>6892362</v>
      </c>
      <c r="H88">
        <v>354413809</v>
      </c>
      <c r="I88">
        <v>23385400</v>
      </c>
      <c r="J88">
        <v>26768400</v>
      </c>
      <c r="K88">
        <v>312680198</v>
      </c>
      <c r="M88">
        <v>216468589</v>
      </c>
      <c r="N88">
        <v>16900603</v>
      </c>
      <c r="O88">
        <v>23031303</v>
      </c>
      <c r="P88">
        <v>186424430</v>
      </c>
      <c r="R88">
        <v>160286828</v>
      </c>
      <c r="S88">
        <v>11245900</v>
      </c>
      <c r="T88">
        <v>34133800</v>
      </c>
      <c r="U88">
        <v>114045204</v>
      </c>
      <c r="W88">
        <v>84279409</v>
      </c>
      <c r="X88">
        <v>4904600</v>
      </c>
      <c r="Y88">
        <v>31244402</v>
      </c>
      <c r="Z88">
        <v>65509801</v>
      </c>
      <c r="AB88">
        <v>127625699</v>
      </c>
      <c r="AC88">
        <v>5071699</v>
      </c>
      <c r="AD88">
        <v>68090996</v>
      </c>
      <c r="AE88">
        <v>71087097</v>
      </c>
      <c r="AG88">
        <v>114009096</v>
      </c>
      <c r="AH88">
        <v>5491398</v>
      </c>
      <c r="AI88">
        <v>66408591</v>
      </c>
      <c r="AJ88">
        <v>57702164</v>
      </c>
      <c r="AL88">
        <v>42086094</v>
      </c>
      <c r="AM88">
        <v>5676300</v>
      </c>
      <c r="AN88">
        <v>16745000</v>
      </c>
      <c r="AO88">
        <v>35960898</v>
      </c>
      <c r="AQ88">
        <v>42980898</v>
      </c>
      <c r="AR88">
        <v>5717000</v>
      </c>
      <c r="AS88">
        <v>17519899</v>
      </c>
      <c r="AT88">
        <v>36319500</v>
      </c>
      <c r="AV88">
        <v>77924894</v>
      </c>
      <c r="AW88">
        <v>5418400</v>
      </c>
      <c r="AX88">
        <v>11756500</v>
      </c>
      <c r="AY88">
        <v>76373400</v>
      </c>
      <c r="BA88">
        <v>43387198</v>
      </c>
      <c r="BB88">
        <v>5761100</v>
      </c>
      <c r="BC88">
        <v>16293902</v>
      </c>
      <c r="BD88">
        <v>36710402</v>
      </c>
    </row>
    <row r="89" spans="1:56" x14ac:dyDescent="0.3">
      <c r="A89">
        <v>80000</v>
      </c>
      <c r="B89">
        <v>1</v>
      </c>
      <c r="C89">
        <v>80000</v>
      </c>
      <c r="D89">
        <v>80000</v>
      </c>
      <c r="E89">
        <v>1223018</v>
      </c>
      <c r="F89">
        <v>9223018</v>
      </c>
      <c r="H89">
        <v>495696401</v>
      </c>
      <c r="I89">
        <v>32787899</v>
      </c>
      <c r="J89">
        <v>38670200</v>
      </c>
      <c r="K89">
        <v>441871198</v>
      </c>
      <c r="M89">
        <v>301837574</v>
      </c>
      <c r="N89">
        <v>22491000</v>
      </c>
      <c r="O89">
        <v>32955200</v>
      </c>
      <c r="P89">
        <v>260488797</v>
      </c>
      <c r="R89">
        <v>223605141</v>
      </c>
      <c r="S89">
        <v>16536001</v>
      </c>
      <c r="T89">
        <v>47769302</v>
      </c>
      <c r="U89">
        <v>154720702</v>
      </c>
      <c r="W89">
        <v>117550026</v>
      </c>
      <c r="X89">
        <v>7681200</v>
      </c>
      <c r="Y89">
        <v>42947901</v>
      </c>
      <c r="Z89">
        <v>89228905</v>
      </c>
      <c r="AB89">
        <v>178399200</v>
      </c>
      <c r="AC89">
        <v>7661699</v>
      </c>
      <c r="AD89">
        <v>92496994</v>
      </c>
      <c r="AE89">
        <v>98926995</v>
      </c>
      <c r="AG89">
        <v>157012300</v>
      </c>
      <c r="AH89">
        <v>8285604</v>
      </c>
      <c r="AI89">
        <v>89214539</v>
      </c>
      <c r="AJ89">
        <v>78524132</v>
      </c>
      <c r="AL89">
        <v>62959992</v>
      </c>
      <c r="AM89">
        <v>8177902</v>
      </c>
      <c r="AN89">
        <v>24076503</v>
      </c>
      <c r="AO89">
        <v>53022606</v>
      </c>
      <c r="AQ89">
        <v>64003006</v>
      </c>
      <c r="AR89">
        <v>8517300</v>
      </c>
      <c r="AS89">
        <v>24696000</v>
      </c>
      <c r="AT89">
        <v>53378200</v>
      </c>
      <c r="AV89">
        <v>109951592</v>
      </c>
      <c r="AW89">
        <v>8318700</v>
      </c>
      <c r="AX89">
        <v>16906100</v>
      </c>
      <c r="AY89">
        <v>105243802</v>
      </c>
      <c r="BA89">
        <v>64255002</v>
      </c>
      <c r="BB89">
        <v>8446200</v>
      </c>
      <c r="BC89">
        <v>23051900</v>
      </c>
      <c r="BD89">
        <v>53756600</v>
      </c>
    </row>
    <row r="90" spans="1:56" x14ac:dyDescent="0.3">
      <c r="A90">
        <v>100000</v>
      </c>
      <c r="B90">
        <v>1</v>
      </c>
      <c r="C90">
        <v>100000</v>
      </c>
      <c r="D90">
        <v>100000</v>
      </c>
      <c r="E90">
        <v>1560966</v>
      </c>
      <c r="F90">
        <v>11560966</v>
      </c>
      <c r="H90">
        <v>645164607</v>
      </c>
      <c r="I90">
        <v>43764800</v>
      </c>
      <c r="J90">
        <v>48692600</v>
      </c>
      <c r="K90">
        <v>571780996</v>
      </c>
      <c r="M90">
        <v>390593689</v>
      </c>
      <c r="N90">
        <v>28099222</v>
      </c>
      <c r="O90">
        <v>43368340</v>
      </c>
      <c r="P90">
        <v>341301114</v>
      </c>
      <c r="R90">
        <v>295233947</v>
      </c>
      <c r="S90">
        <v>19893900</v>
      </c>
      <c r="T90">
        <v>61524099</v>
      </c>
      <c r="U90">
        <v>207631094</v>
      </c>
      <c r="W90">
        <v>148807997</v>
      </c>
      <c r="X90">
        <v>8644101</v>
      </c>
      <c r="Y90">
        <v>55718004</v>
      </c>
      <c r="Z90">
        <v>115421702</v>
      </c>
      <c r="AB90">
        <v>223325502</v>
      </c>
      <c r="AC90">
        <v>9074300</v>
      </c>
      <c r="AD90">
        <v>118678701</v>
      </c>
      <c r="AE90">
        <v>125985200</v>
      </c>
      <c r="AG90">
        <v>197557599</v>
      </c>
      <c r="AH90">
        <v>9890097</v>
      </c>
      <c r="AI90">
        <v>111556370</v>
      </c>
      <c r="AJ90">
        <v>100295774</v>
      </c>
      <c r="AL90">
        <v>72212792</v>
      </c>
      <c r="AM90">
        <v>9384202</v>
      </c>
      <c r="AN90">
        <v>27030912</v>
      </c>
      <c r="AO90">
        <v>63148731</v>
      </c>
      <c r="AQ90">
        <v>73657897</v>
      </c>
      <c r="AR90">
        <v>10034900</v>
      </c>
      <c r="AS90">
        <v>27931300</v>
      </c>
      <c r="AT90">
        <v>63972900</v>
      </c>
      <c r="AV90">
        <v>136533092</v>
      </c>
      <c r="AW90">
        <v>9630400</v>
      </c>
      <c r="AX90">
        <v>17775201</v>
      </c>
      <c r="AY90">
        <v>135746701</v>
      </c>
      <c r="BA90">
        <v>72624604</v>
      </c>
      <c r="BB90">
        <v>10309696</v>
      </c>
      <c r="BC90">
        <v>25978992</v>
      </c>
      <c r="BD90">
        <v>67208773</v>
      </c>
    </row>
    <row r="92" spans="1:56" x14ac:dyDescent="0.3">
      <c r="A92" t="s">
        <v>18</v>
      </c>
      <c r="B92" s="4" t="s">
        <v>3</v>
      </c>
      <c r="C92" s="4"/>
      <c r="D92" s="4"/>
      <c r="E92" s="4"/>
      <c r="F92" s="6"/>
      <c r="G92" s="6"/>
      <c r="H92" s="4" t="s">
        <v>10</v>
      </c>
      <c r="I92" s="4"/>
      <c r="J92" s="4"/>
      <c r="K92" s="4"/>
      <c r="M92" s="4" t="s">
        <v>11</v>
      </c>
      <c r="N92" s="4"/>
      <c r="O92" s="4"/>
      <c r="P92" s="4"/>
      <c r="R92" s="4" t="s">
        <v>12</v>
      </c>
      <c r="S92" s="4"/>
      <c r="T92" s="4"/>
      <c r="U92" s="4"/>
      <c r="W92" s="4" t="s">
        <v>21</v>
      </c>
      <c r="X92" s="4"/>
      <c r="Y92" s="4"/>
      <c r="Z92" s="4"/>
      <c r="AB92" s="4" t="s">
        <v>22</v>
      </c>
      <c r="AC92" s="4"/>
      <c r="AD92" s="4"/>
      <c r="AE92" s="4"/>
      <c r="AG92" s="4" t="s">
        <v>23</v>
      </c>
      <c r="AH92" s="4"/>
      <c r="AI92" s="4"/>
      <c r="AJ92" s="4"/>
      <c r="AL92" s="4" t="s">
        <v>24</v>
      </c>
      <c r="AM92" s="4"/>
      <c r="AN92" s="4"/>
      <c r="AO92" s="4"/>
      <c r="AQ92" s="4" t="s">
        <v>25</v>
      </c>
      <c r="AR92" s="4"/>
      <c r="AS92" s="4"/>
      <c r="AT92" s="4"/>
      <c r="AV92" s="4" t="s">
        <v>26</v>
      </c>
      <c r="AW92" s="4"/>
      <c r="AX92" s="4"/>
      <c r="AY92" s="4"/>
      <c r="BA92" s="4" t="s">
        <v>27</v>
      </c>
      <c r="BB92" s="4"/>
      <c r="BC92" s="4"/>
      <c r="BD92" s="4"/>
    </row>
    <row r="93" spans="1:56" x14ac:dyDescent="0.3">
      <c r="A93" t="s">
        <v>8</v>
      </c>
      <c r="B93" t="s">
        <v>4</v>
      </c>
      <c r="C93" t="s">
        <v>5</v>
      </c>
      <c r="D93" t="s">
        <v>6</v>
      </c>
      <c r="E93" t="s">
        <v>7</v>
      </c>
      <c r="F93" t="s">
        <v>20</v>
      </c>
      <c r="H93" t="s">
        <v>4</v>
      </c>
      <c r="I93" t="s">
        <v>5</v>
      </c>
      <c r="J93" t="s">
        <v>6</v>
      </c>
      <c r="K93" t="s">
        <v>7</v>
      </c>
      <c r="M93" t="s">
        <v>4</v>
      </c>
      <c r="N93" t="s">
        <v>5</v>
      </c>
      <c r="O93" t="s">
        <v>6</v>
      </c>
      <c r="P93" t="s">
        <v>7</v>
      </c>
      <c r="R93" t="s">
        <v>4</v>
      </c>
      <c r="S93" t="s">
        <v>5</v>
      </c>
      <c r="T93" t="s">
        <v>6</v>
      </c>
      <c r="U93" t="s">
        <v>7</v>
      </c>
      <c r="W93" t="s">
        <v>4</v>
      </c>
      <c r="X93" t="s">
        <v>5</v>
      </c>
      <c r="Y93" t="s">
        <v>6</v>
      </c>
      <c r="Z93" t="s">
        <v>7</v>
      </c>
      <c r="AB93" t="s">
        <v>4</v>
      </c>
      <c r="AC93" t="s">
        <v>5</v>
      </c>
      <c r="AD93" t="s">
        <v>6</v>
      </c>
      <c r="AE93" t="s">
        <v>7</v>
      </c>
      <c r="AG93" t="s">
        <v>4</v>
      </c>
      <c r="AH93" t="s">
        <v>5</v>
      </c>
      <c r="AI93" t="s">
        <v>6</v>
      </c>
      <c r="AJ93" t="s">
        <v>7</v>
      </c>
      <c r="AL93" t="s">
        <v>4</v>
      </c>
      <c r="AM93" t="s">
        <v>5</v>
      </c>
      <c r="AN93" t="s">
        <v>6</v>
      </c>
      <c r="AO93" t="s">
        <v>7</v>
      </c>
      <c r="AQ93" t="s">
        <v>4</v>
      </c>
      <c r="AR93" t="s">
        <v>5</v>
      </c>
      <c r="AS93" t="s">
        <v>6</v>
      </c>
      <c r="AT93" t="s">
        <v>7</v>
      </c>
      <c r="AV93" t="s">
        <v>4</v>
      </c>
      <c r="AW93" t="s">
        <v>5</v>
      </c>
      <c r="AX93" t="s">
        <v>6</v>
      </c>
      <c r="AY93" t="s">
        <v>7</v>
      </c>
      <c r="BA93" t="s">
        <v>4</v>
      </c>
      <c r="BB93" t="s">
        <v>5</v>
      </c>
      <c r="BC93" t="s">
        <v>6</v>
      </c>
      <c r="BD93" t="s">
        <v>7</v>
      </c>
    </row>
    <row r="94" spans="1:56" x14ac:dyDescent="0.3">
      <c r="A94">
        <v>2000</v>
      </c>
      <c r="B94">
        <v>1</v>
      </c>
      <c r="C94">
        <v>2000</v>
      </c>
      <c r="D94">
        <v>2000</v>
      </c>
      <c r="E94">
        <v>87444</v>
      </c>
      <c r="F94">
        <v>287444</v>
      </c>
      <c r="H94">
        <v>21380401</v>
      </c>
      <c r="I94">
        <v>586000</v>
      </c>
      <c r="J94">
        <v>608500</v>
      </c>
      <c r="K94">
        <v>21202400</v>
      </c>
      <c r="M94">
        <v>13567001</v>
      </c>
      <c r="N94">
        <v>459100</v>
      </c>
      <c r="O94">
        <v>543700</v>
      </c>
      <c r="P94">
        <v>13608100</v>
      </c>
      <c r="R94">
        <v>8685949</v>
      </c>
      <c r="S94">
        <v>289600</v>
      </c>
      <c r="T94">
        <v>1268701</v>
      </c>
      <c r="U94">
        <v>7211102</v>
      </c>
      <c r="W94">
        <v>7761051</v>
      </c>
      <c r="X94">
        <v>180900</v>
      </c>
      <c r="Y94">
        <v>2702900</v>
      </c>
      <c r="Z94">
        <v>6133200</v>
      </c>
      <c r="AB94">
        <v>10408301</v>
      </c>
      <c r="AC94">
        <v>169600</v>
      </c>
      <c r="AD94">
        <v>4900400</v>
      </c>
      <c r="AE94">
        <v>6704100</v>
      </c>
      <c r="AG94">
        <v>6418200</v>
      </c>
      <c r="AH94">
        <v>184100</v>
      </c>
      <c r="AI94">
        <v>2222400</v>
      </c>
      <c r="AJ94">
        <v>5355100</v>
      </c>
      <c r="AL94">
        <v>2590800</v>
      </c>
      <c r="AM94">
        <v>178900</v>
      </c>
      <c r="AN94">
        <v>492000</v>
      </c>
      <c r="AO94">
        <v>3238300</v>
      </c>
      <c r="AQ94">
        <v>2757100</v>
      </c>
      <c r="AR94">
        <v>186600</v>
      </c>
      <c r="AS94">
        <v>540200</v>
      </c>
      <c r="AT94">
        <v>3315400</v>
      </c>
      <c r="AV94">
        <v>6498700</v>
      </c>
      <c r="AW94">
        <v>181500</v>
      </c>
      <c r="AX94">
        <v>396800</v>
      </c>
      <c r="AY94">
        <v>7339500</v>
      </c>
      <c r="BA94">
        <v>2618395</v>
      </c>
      <c r="BB94">
        <v>180000</v>
      </c>
      <c r="BC94">
        <v>506000</v>
      </c>
      <c r="BD94">
        <v>3309800</v>
      </c>
    </row>
    <row r="95" spans="1:56" x14ac:dyDescent="0.3">
      <c r="A95">
        <v>4000</v>
      </c>
      <c r="B95">
        <v>1</v>
      </c>
      <c r="C95">
        <v>4000</v>
      </c>
      <c r="D95">
        <v>4000</v>
      </c>
      <c r="E95">
        <v>248984</v>
      </c>
      <c r="F95">
        <v>648984</v>
      </c>
      <c r="H95">
        <v>66863301</v>
      </c>
      <c r="I95">
        <v>1258700</v>
      </c>
      <c r="J95">
        <v>1343100</v>
      </c>
      <c r="K95">
        <v>66694000</v>
      </c>
      <c r="M95">
        <v>40333601</v>
      </c>
      <c r="N95">
        <v>950100</v>
      </c>
      <c r="O95">
        <v>1217400</v>
      </c>
      <c r="P95">
        <v>41295200</v>
      </c>
      <c r="R95">
        <v>25726187</v>
      </c>
      <c r="S95">
        <v>630900</v>
      </c>
      <c r="T95">
        <v>3498400</v>
      </c>
      <c r="U95">
        <v>21580600</v>
      </c>
      <c r="W95">
        <v>22163351</v>
      </c>
      <c r="X95">
        <v>340300</v>
      </c>
      <c r="Y95">
        <v>7611100</v>
      </c>
      <c r="Z95">
        <v>17575000</v>
      </c>
      <c r="AB95">
        <v>28819303</v>
      </c>
      <c r="AC95">
        <v>319400</v>
      </c>
      <c r="AD95">
        <v>13756100</v>
      </c>
      <c r="AE95">
        <v>19011800</v>
      </c>
      <c r="AG95">
        <v>16575900</v>
      </c>
      <c r="AH95">
        <v>365000</v>
      </c>
      <c r="AI95">
        <v>4293400</v>
      </c>
      <c r="AJ95">
        <v>15173500</v>
      </c>
      <c r="AL95">
        <v>6731700</v>
      </c>
      <c r="AM95">
        <v>358700</v>
      </c>
      <c r="AN95">
        <v>1052600</v>
      </c>
      <c r="AO95">
        <v>9040801</v>
      </c>
      <c r="AQ95">
        <v>6664200</v>
      </c>
      <c r="AR95">
        <v>342900</v>
      </c>
      <c r="AS95">
        <v>1099401</v>
      </c>
      <c r="AT95">
        <v>9247600</v>
      </c>
      <c r="AV95">
        <v>17837800</v>
      </c>
      <c r="AW95">
        <v>355600</v>
      </c>
      <c r="AX95">
        <v>736300</v>
      </c>
      <c r="AY95">
        <v>20925500</v>
      </c>
      <c r="BA95">
        <v>6758786</v>
      </c>
      <c r="BB95">
        <v>373700</v>
      </c>
      <c r="BC95">
        <v>1049100</v>
      </c>
      <c r="BD95">
        <v>9376100</v>
      </c>
    </row>
    <row r="96" spans="1:56" x14ac:dyDescent="0.3">
      <c r="A96">
        <v>6000</v>
      </c>
      <c r="B96">
        <v>1</v>
      </c>
      <c r="C96">
        <v>6000</v>
      </c>
      <c r="D96">
        <v>6000</v>
      </c>
      <c r="E96">
        <v>458760</v>
      </c>
      <c r="F96">
        <v>1058760</v>
      </c>
      <c r="H96">
        <v>128838601</v>
      </c>
      <c r="I96">
        <v>2089400</v>
      </c>
      <c r="J96">
        <v>2155400</v>
      </c>
      <c r="K96">
        <v>129440700</v>
      </c>
      <c r="M96">
        <v>76805401</v>
      </c>
      <c r="N96">
        <v>1421900</v>
      </c>
      <c r="O96">
        <v>1924700</v>
      </c>
      <c r="P96">
        <v>78779099</v>
      </c>
      <c r="R96">
        <v>46351203</v>
      </c>
      <c r="S96">
        <v>981000</v>
      </c>
      <c r="T96">
        <v>6330100</v>
      </c>
      <c r="U96">
        <v>40399003</v>
      </c>
      <c r="W96">
        <v>40822327</v>
      </c>
      <c r="X96">
        <v>524800</v>
      </c>
      <c r="Y96">
        <v>13849800</v>
      </c>
      <c r="Z96">
        <v>32507101</v>
      </c>
      <c r="AB96">
        <v>53200404</v>
      </c>
      <c r="AC96">
        <v>540000</v>
      </c>
      <c r="AD96">
        <v>24996900</v>
      </c>
      <c r="AE96">
        <v>35506700</v>
      </c>
      <c r="AG96">
        <v>29081500</v>
      </c>
      <c r="AH96">
        <v>583200</v>
      </c>
      <c r="AI96">
        <v>6629500</v>
      </c>
      <c r="AJ96">
        <v>28233500</v>
      </c>
      <c r="AL96">
        <v>11971600</v>
      </c>
      <c r="AM96">
        <v>578199</v>
      </c>
      <c r="AN96">
        <v>1506699</v>
      </c>
      <c r="AO96">
        <v>16960778</v>
      </c>
      <c r="AQ96">
        <v>11667300</v>
      </c>
      <c r="AR96">
        <v>585400</v>
      </c>
      <c r="AS96">
        <v>1594000</v>
      </c>
      <c r="AT96">
        <v>17049400</v>
      </c>
      <c r="AV96">
        <v>33086199</v>
      </c>
      <c r="AW96">
        <v>639800</v>
      </c>
      <c r="AX96">
        <v>1066600</v>
      </c>
      <c r="AY96">
        <v>38756300</v>
      </c>
      <c r="BA96">
        <v>11714375</v>
      </c>
      <c r="BB96">
        <v>579800</v>
      </c>
      <c r="BC96">
        <v>1457200</v>
      </c>
      <c r="BD96">
        <v>16758600</v>
      </c>
    </row>
    <row r="97" spans="1:56" x14ac:dyDescent="0.3">
      <c r="A97">
        <v>8000</v>
      </c>
      <c r="B97">
        <v>1</v>
      </c>
      <c r="C97">
        <v>8000</v>
      </c>
      <c r="D97">
        <v>8000</v>
      </c>
      <c r="E97">
        <v>707543</v>
      </c>
      <c r="F97">
        <v>1507543</v>
      </c>
      <c r="H97">
        <v>203589603</v>
      </c>
      <c r="I97">
        <v>2778300</v>
      </c>
      <c r="J97">
        <v>3061900</v>
      </c>
      <c r="K97">
        <v>206820302</v>
      </c>
      <c r="M97">
        <v>124677204</v>
      </c>
      <c r="N97">
        <v>1966000</v>
      </c>
      <c r="O97">
        <v>2620500</v>
      </c>
      <c r="P97">
        <v>127139899</v>
      </c>
      <c r="R97">
        <v>70368836</v>
      </c>
      <c r="S97">
        <v>1263001</v>
      </c>
      <c r="T97">
        <v>9646305</v>
      </c>
      <c r="U97">
        <v>59769325</v>
      </c>
      <c r="W97">
        <v>63375300</v>
      </c>
      <c r="X97">
        <v>644900</v>
      </c>
      <c r="Y97">
        <v>21723701</v>
      </c>
      <c r="Z97">
        <v>50622900</v>
      </c>
      <c r="AB97">
        <v>83062005</v>
      </c>
      <c r="AC97">
        <v>660500</v>
      </c>
      <c r="AD97">
        <v>38441100</v>
      </c>
      <c r="AE97">
        <v>55238700</v>
      </c>
      <c r="AG97">
        <v>44087799</v>
      </c>
      <c r="AH97">
        <v>766500</v>
      </c>
      <c r="AI97">
        <v>8784400</v>
      </c>
      <c r="AJ97">
        <v>43645200</v>
      </c>
      <c r="AL97">
        <v>18368701</v>
      </c>
      <c r="AM97">
        <v>722000</v>
      </c>
      <c r="AN97">
        <v>2132501</v>
      </c>
      <c r="AO97">
        <v>26263400</v>
      </c>
      <c r="AQ97">
        <v>17492100</v>
      </c>
      <c r="AR97">
        <v>761800</v>
      </c>
      <c r="AS97">
        <v>2166700</v>
      </c>
      <c r="AT97">
        <v>26169601</v>
      </c>
      <c r="AV97">
        <v>50987599</v>
      </c>
      <c r="AW97">
        <v>779000</v>
      </c>
      <c r="AX97">
        <v>1506900</v>
      </c>
      <c r="AY97">
        <v>60221700</v>
      </c>
      <c r="BA97">
        <v>18319061</v>
      </c>
      <c r="BB97">
        <v>728500</v>
      </c>
      <c r="BC97">
        <v>2104800</v>
      </c>
      <c r="BD97">
        <v>26007400</v>
      </c>
    </row>
    <row r="98" spans="1:56" x14ac:dyDescent="0.3">
      <c r="A98">
        <v>10000</v>
      </c>
      <c r="B98">
        <v>1</v>
      </c>
      <c r="C98">
        <v>10000</v>
      </c>
      <c r="D98">
        <v>10000</v>
      </c>
      <c r="E98">
        <v>990001</v>
      </c>
      <c r="F98">
        <v>1990001</v>
      </c>
      <c r="H98">
        <v>293416994</v>
      </c>
      <c r="I98">
        <v>3925100</v>
      </c>
      <c r="J98">
        <v>3993200</v>
      </c>
      <c r="K98">
        <v>297046504</v>
      </c>
      <c r="M98">
        <v>177685005</v>
      </c>
      <c r="N98">
        <v>2506200</v>
      </c>
      <c r="O98">
        <v>3466500</v>
      </c>
      <c r="P98">
        <v>182194102</v>
      </c>
      <c r="R98">
        <v>102482697</v>
      </c>
      <c r="S98">
        <v>1655600</v>
      </c>
      <c r="T98">
        <v>14020401</v>
      </c>
      <c r="U98">
        <v>85873403</v>
      </c>
      <c r="W98">
        <v>89461793</v>
      </c>
      <c r="X98">
        <v>932900</v>
      </c>
      <c r="Y98">
        <v>29888500</v>
      </c>
      <c r="Z98">
        <v>71067100</v>
      </c>
      <c r="AB98">
        <v>117124308</v>
      </c>
      <c r="AC98">
        <v>932400</v>
      </c>
      <c r="AD98">
        <v>54093002</v>
      </c>
      <c r="AE98">
        <v>77610802</v>
      </c>
      <c r="AG98">
        <v>60504499</v>
      </c>
      <c r="AH98">
        <v>1045200</v>
      </c>
      <c r="AI98">
        <v>11011201</v>
      </c>
      <c r="AJ98">
        <v>61564503</v>
      </c>
      <c r="AL98">
        <v>24741601</v>
      </c>
      <c r="AM98">
        <v>1007901</v>
      </c>
      <c r="AN98">
        <v>2887801</v>
      </c>
      <c r="AO98">
        <v>36298017</v>
      </c>
      <c r="AQ98">
        <v>24436700</v>
      </c>
      <c r="AR98">
        <v>1050500</v>
      </c>
      <c r="AS98">
        <v>2956200</v>
      </c>
      <c r="AT98">
        <v>36458199</v>
      </c>
      <c r="AV98">
        <v>72961598</v>
      </c>
      <c r="AW98">
        <v>1121900</v>
      </c>
      <c r="AX98">
        <v>2089100</v>
      </c>
      <c r="AY98">
        <v>85243001</v>
      </c>
      <c r="BA98">
        <v>24817999</v>
      </c>
      <c r="BB98">
        <v>1053000</v>
      </c>
      <c r="BC98">
        <v>2862000</v>
      </c>
      <c r="BD98">
        <v>36237900</v>
      </c>
    </row>
    <row r="99" spans="1:56" x14ac:dyDescent="0.3">
      <c r="A99">
        <v>20000</v>
      </c>
      <c r="B99">
        <v>1</v>
      </c>
      <c r="C99">
        <v>20000</v>
      </c>
      <c r="D99">
        <v>20000</v>
      </c>
      <c r="E99">
        <v>2808429</v>
      </c>
      <c r="F99">
        <v>4808429</v>
      </c>
      <c r="H99">
        <v>885219074</v>
      </c>
      <c r="I99">
        <v>7705500</v>
      </c>
      <c r="J99">
        <v>8301000</v>
      </c>
      <c r="K99">
        <v>904973290</v>
      </c>
      <c r="M99">
        <v>526529079</v>
      </c>
      <c r="N99">
        <v>5284000</v>
      </c>
      <c r="O99">
        <v>7279000</v>
      </c>
      <c r="P99">
        <v>542324598</v>
      </c>
      <c r="R99">
        <v>316945389</v>
      </c>
      <c r="S99">
        <v>3752400</v>
      </c>
      <c r="T99">
        <v>37861600</v>
      </c>
      <c r="U99">
        <v>269235795</v>
      </c>
      <c r="W99">
        <v>257468093</v>
      </c>
      <c r="X99">
        <v>1857400</v>
      </c>
      <c r="Y99">
        <v>85735300</v>
      </c>
      <c r="Z99">
        <v>204737800</v>
      </c>
      <c r="AB99">
        <v>330681313</v>
      </c>
      <c r="AC99">
        <v>1957800</v>
      </c>
      <c r="AD99">
        <v>152872800</v>
      </c>
      <c r="AE99">
        <v>224701503</v>
      </c>
      <c r="AG99">
        <v>163656803</v>
      </c>
      <c r="AH99">
        <v>2089800</v>
      </c>
      <c r="AI99">
        <v>21918100</v>
      </c>
      <c r="AJ99">
        <v>177706503</v>
      </c>
      <c r="AL99">
        <v>67380101</v>
      </c>
      <c r="AM99">
        <v>2084103</v>
      </c>
      <c r="AN99">
        <v>6079806</v>
      </c>
      <c r="AO99">
        <v>105356833</v>
      </c>
      <c r="AQ99">
        <v>68296601</v>
      </c>
      <c r="AR99">
        <v>2084600</v>
      </c>
      <c r="AS99">
        <v>6071800</v>
      </c>
      <c r="AT99">
        <v>105195792</v>
      </c>
      <c r="AV99">
        <v>205895410</v>
      </c>
      <c r="AW99">
        <v>2132000</v>
      </c>
      <c r="AX99">
        <v>4226000</v>
      </c>
      <c r="AY99">
        <v>244576702</v>
      </c>
      <c r="BA99">
        <v>68358599</v>
      </c>
      <c r="BB99">
        <v>2369900</v>
      </c>
      <c r="BC99">
        <v>5738000</v>
      </c>
      <c r="BD99">
        <v>103906201</v>
      </c>
    </row>
    <row r="100" spans="1:56" x14ac:dyDescent="0.3">
      <c r="A100">
        <v>40000</v>
      </c>
      <c r="B100">
        <v>1</v>
      </c>
      <c r="C100">
        <v>40000</v>
      </c>
      <c r="D100">
        <v>40000</v>
      </c>
      <c r="E100">
        <v>7960001</v>
      </c>
      <c r="F100">
        <v>11960001</v>
      </c>
      <c r="H100">
        <v>2691794812</v>
      </c>
      <c r="I100">
        <v>16339400</v>
      </c>
      <c r="J100">
        <v>18707200</v>
      </c>
      <c r="K100">
        <v>2739198990</v>
      </c>
      <c r="M100">
        <v>1586610805</v>
      </c>
      <c r="N100">
        <v>11303801</v>
      </c>
      <c r="O100">
        <v>15601001</v>
      </c>
      <c r="P100">
        <v>1643094137</v>
      </c>
      <c r="R100">
        <v>817061215</v>
      </c>
      <c r="S100">
        <v>6423001</v>
      </c>
      <c r="T100">
        <v>99250502</v>
      </c>
      <c r="U100">
        <v>688435111</v>
      </c>
      <c r="W100">
        <v>732029542</v>
      </c>
      <c r="X100">
        <v>3692800</v>
      </c>
      <c r="Y100">
        <v>243709697</v>
      </c>
      <c r="Z100">
        <v>586641690</v>
      </c>
      <c r="AB100">
        <v>933295494</v>
      </c>
      <c r="AC100">
        <v>3994401</v>
      </c>
      <c r="AD100">
        <v>428628102</v>
      </c>
      <c r="AE100">
        <v>638786202</v>
      </c>
      <c r="AG100">
        <v>450087940</v>
      </c>
      <c r="AH100">
        <v>4111200</v>
      </c>
      <c r="AI100">
        <v>44612201</v>
      </c>
      <c r="AJ100">
        <v>504805608</v>
      </c>
      <c r="AL100">
        <v>185770601</v>
      </c>
      <c r="AM100">
        <v>4195700</v>
      </c>
      <c r="AN100">
        <v>11989301</v>
      </c>
      <c r="AO100">
        <v>295924909</v>
      </c>
      <c r="AQ100">
        <v>190779104</v>
      </c>
      <c r="AR100">
        <v>4235400</v>
      </c>
      <c r="AS100">
        <v>12210200</v>
      </c>
      <c r="AT100">
        <v>296575297</v>
      </c>
      <c r="AV100">
        <v>583017905</v>
      </c>
      <c r="AW100">
        <v>4077700</v>
      </c>
      <c r="AX100">
        <v>8553600</v>
      </c>
      <c r="AY100">
        <v>696481902</v>
      </c>
      <c r="BA100">
        <v>190194858</v>
      </c>
      <c r="BB100">
        <v>4504700</v>
      </c>
      <c r="BC100">
        <v>11842300</v>
      </c>
      <c r="BD100">
        <v>294821193</v>
      </c>
    </row>
    <row r="101" spans="1:56" x14ac:dyDescent="0.3">
      <c r="A101">
        <v>60000</v>
      </c>
      <c r="B101">
        <v>1</v>
      </c>
      <c r="C101">
        <v>60000</v>
      </c>
      <c r="D101">
        <v>60000</v>
      </c>
      <c r="E101">
        <v>14636940</v>
      </c>
      <c r="F101">
        <v>20636940</v>
      </c>
      <c r="H101">
        <v>5109104806</v>
      </c>
      <c r="I101">
        <v>23960401</v>
      </c>
      <c r="J101">
        <v>27546500</v>
      </c>
      <c r="K101">
        <v>5300901225</v>
      </c>
      <c r="M101">
        <v>3001204884</v>
      </c>
      <c r="N101">
        <v>16529100</v>
      </c>
      <c r="O101">
        <v>25249900</v>
      </c>
      <c r="P101">
        <v>3121441162</v>
      </c>
      <c r="R101">
        <v>1470142536</v>
      </c>
      <c r="S101">
        <v>10165500</v>
      </c>
      <c r="T101">
        <v>173897495</v>
      </c>
      <c r="U101">
        <v>1284635647</v>
      </c>
      <c r="W101">
        <v>1345539504</v>
      </c>
      <c r="X101">
        <v>5113800</v>
      </c>
      <c r="Y101">
        <v>447269894</v>
      </c>
      <c r="Z101">
        <v>1082034492</v>
      </c>
      <c r="AB101">
        <v>1715540346</v>
      </c>
      <c r="AC101">
        <v>5345900</v>
      </c>
      <c r="AD101">
        <v>789968098</v>
      </c>
      <c r="AE101">
        <v>1172319998</v>
      </c>
      <c r="AG101">
        <v>813571273</v>
      </c>
      <c r="AH101">
        <v>5782800</v>
      </c>
      <c r="AI101">
        <v>68088602</v>
      </c>
      <c r="AJ101">
        <v>930381115</v>
      </c>
      <c r="AL101">
        <v>339113017</v>
      </c>
      <c r="AM101">
        <v>5748800</v>
      </c>
      <c r="AN101">
        <v>17228101</v>
      </c>
      <c r="AO101">
        <v>543340738</v>
      </c>
      <c r="AQ101">
        <v>402554108</v>
      </c>
      <c r="AR101">
        <v>5838500</v>
      </c>
      <c r="AS101">
        <v>17508899</v>
      </c>
      <c r="AT101">
        <v>544803495</v>
      </c>
      <c r="AV101">
        <v>1070701661</v>
      </c>
      <c r="AW101">
        <v>5555000</v>
      </c>
      <c r="AX101">
        <v>11894100</v>
      </c>
      <c r="AY101">
        <v>1283193706</v>
      </c>
      <c r="BA101">
        <v>345232615</v>
      </c>
      <c r="BB101">
        <v>5775200</v>
      </c>
      <c r="BC101">
        <v>16784399</v>
      </c>
      <c r="BD101">
        <v>543216869</v>
      </c>
    </row>
    <row r="102" spans="1:56" x14ac:dyDescent="0.3">
      <c r="A102">
        <v>80000</v>
      </c>
      <c r="B102">
        <v>1</v>
      </c>
      <c r="C102">
        <v>80000</v>
      </c>
      <c r="D102">
        <v>80000</v>
      </c>
      <c r="E102">
        <v>22547418</v>
      </c>
      <c r="F102">
        <v>30547418</v>
      </c>
      <c r="H102">
        <v>8103578355</v>
      </c>
      <c r="I102">
        <v>36664000</v>
      </c>
      <c r="J102">
        <v>39834000</v>
      </c>
      <c r="K102">
        <v>8360322145</v>
      </c>
      <c r="M102">
        <v>4758686394</v>
      </c>
      <c r="N102">
        <v>24286299</v>
      </c>
      <c r="O102">
        <v>33004500</v>
      </c>
      <c r="P102">
        <v>4927830529</v>
      </c>
      <c r="R102">
        <v>2221137065</v>
      </c>
      <c r="S102">
        <v>14333100</v>
      </c>
      <c r="T102">
        <v>269887498</v>
      </c>
      <c r="U102">
        <v>1967035183</v>
      </c>
      <c r="W102">
        <v>2077972490</v>
      </c>
      <c r="X102">
        <v>8028400</v>
      </c>
      <c r="Y102">
        <v>702793302</v>
      </c>
      <c r="Z102">
        <v>1679504303</v>
      </c>
      <c r="AB102">
        <v>2644458392</v>
      </c>
      <c r="AC102">
        <v>8199700</v>
      </c>
      <c r="AD102">
        <v>1246235802</v>
      </c>
      <c r="AE102">
        <v>1839006500</v>
      </c>
      <c r="AG102">
        <v>1242802863</v>
      </c>
      <c r="AH102">
        <v>8619100</v>
      </c>
      <c r="AI102">
        <v>90652700</v>
      </c>
      <c r="AJ102">
        <v>1433857794</v>
      </c>
      <c r="AL102">
        <v>518138839</v>
      </c>
      <c r="AM102">
        <v>8296900</v>
      </c>
      <c r="AN102">
        <v>24293601</v>
      </c>
      <c r="AO102">
        <v>838443519</v>
      </c>
      <c r="AQ102">
        <v>527210614</v>
      </c>
      <c r="AR102">
        <v>8555900</v>
      </c>
      <c r="AS102">
        <v>24710000</v>
      </c>
      <c r="AT102">
        <v>844445336</v>
      </c>
      <c r="AV102">
        <v>1656054901</v>
      </c>
      <c r="AW102">
        <v>8307100</v>
      </c>
      <c r="AX102">
        <v>17569000</v>
      </c>
      <c r="AY102">
        <v>1983221200</v>
      </c>
      <c r="BA102">
        <v>525514674</v>
      </c>
      <c r="BB102">
        <v>8228900</v>
      </c>
      <c r="BC102">
        <v>23377900</v>
      </c>
      <c r="BD102">
        <v>829406487</v>
      </c>
    </row>
    <row r="103" spans="1:56" x14ac:dyDescent="0.3">
      <c r="A103">
        <v>100000</v>
      </c>
      <c r="B103">
        <v>1</v>
      </c>
      <c r="C103">
        <v>100000</v>
      </c>
      <c r="D103">
        <v>100000</v>
      </c>
      <c r="E103">
        <v>31522778</v>
      </c>
      <c r="F103">
        <v>41522778</v>
      </c>
      <c r="H103">
        <v>11673705850</v>
      </c>
      <c r="I103">
        <v>44572501</v>
      </c>
      <c r="J103">
        <v>50437101</v>
      </c>
      <c r="K103">
        <v>11843611548</v>
      </c>
      <c r="M103">
        <v>6731480395</v>
      </c>
      <c r="N103">
        <v>29904100</v>
      </c>
      <c r="O103">
        <v>41593500</v>
      </c>
      <c r="P103">
        <v>6971696310</v>
      </c>
      <c r="R103">
        <v>3213928910</v>
      </c>
      <c r="S103">
        <v>17373701</v>
      </c>
      <c r="T103">
        <v>375846405</v>
      </c>
      <c r="U103">
        <v>2813072932</v>
      </c>
      <c r="W103">
        <v>2910444012</v>
      </c>
      <c r="X103">
        <v>9503700</v>
      </c>
      <c r="Y103">
        <v>997285711</v>
      </c>
      <c r="Z103">
        <v>2380847129</v>
      </c>
      <c r="AB103">
        <v>3751521334</v>
      </c>
      <c r="AC103">
        <v>9217800</v>
      </c>
      <c r="AD103">
        <v>1747638299</v>
      </c>
      <c r="AE103">
        <v>2574154903</v>
      </c>
      <c r="AG103">
        <v>1728657694</v>
      </c>
      <c r="AH103">
        <v>10555000</v>
      </c>
      <c r="AI103">
        <v>116901703</v>
      </c>
      <c r="AJ103">
        <v>2019623849</v>
      </c>
      <c r="AL103">
        <v>713654019</v>
      </c>
      <c r="AM103">
        <v>9980600</v>
      </c>
      <c r="AN103">
        <v>28089100</v>
      </c>
      <c r="AO103">
        <v>1172327491</v>
      </c>
      <c r="AQ103">
        <v>722226701</v>
      </c>
      <c r="AR103">
        <v>10959700</v>
      </c>
      <c r="AS103">
        <v>27787000</v>
      </c>
      <c r="AT103">
        <v>1179910398</v>
      </c>
      <c r="AV103">
        <v>2318003506</v>
      </c>
      <c r="AW103">
        <v>10648800</v>
      </c>
      <c r="AX103">
        <v>19694295</v>
      </c>
      <c r="AY103">
        <v>2837194977</v>
      </c>
      <c r="BA103">
        <v>726882733</v>
      </c>
      <c r="BB103">
        <v>10288200</v>
      </c>
      <c r="BC103">
        <v>26588000</v>
      </c>
      <c r="BD103">
        <v>1158126707</v>
      </c>
    </row>
  </sheetData>
  <mergeCells count="79">
    <mergeCell ref="AV92:AY92"/>
    <mergeCell ref="BA92:BD92"/>
    <mergeCell ref="BF40:BI40"/>
    <mergeCell ref="AV79:AY79"/>
    <mergeCell ref="BA79:BD79"/>
    <mergeCell ref="H92:K92"/>
    <mergeCell ref="M92:P92"/>
    <mergeCell ref="R92:U92"/>
    <mergeCell ref="W92:Z92"/>
    <mergeCell ref="AB92:AE92"/>
    <mergeCell ref="AG92:AJ92"/>
    <mergeCell ref="AL92:AO92"/>
    <mergeCell ref="AQ92:AT92"/>
    <mergeCell ref="AV66:AY66"/>
    <mergeCell ref="BA66:BD66"/>
    <mergeCell ref="H79:K79"/>
    <mergeCell ref="M79:P79"/>
    <mergeCell ref="R79:U79"/>
    <mergeCell ref="W79:Z79"/>
    <mergeCell ref="AB79:AE79"/>
    <mergeCell ref="AG79:AJ79"/>
    <mergeCell ref="AL79:AO79"/>
    <mergeCell ref="AQ79:AT79"/>
    <mergeCell ref="AV53:AY53"/>
    <mergeCell ref="BA53:BD53"/>
    <mergeCell ref="H66:K66"/>
    <mergeCell ref="M66:P66"/>
    <mergeCell ref="R66:U66"/>
    <mergeCell ref="W66:Z66"/>
    <mergeCell ref="AB66:AE66"/>
    <mergeCell ref="AG66:AJ66"/>
    <mergeCell ref="AL66:AO66"/>
    <mergeCell ref="AQ66:AT66"/>
    <mergeCell ref="AV40:AY40"/>
    <mergeCell ref="BA40:BD40"/>
    <mergeCell ref="AG53:AJ53"/>
    <mergeCell ref="AL53:AO53"/>
    <mergeCell ref="AQ53:AT53"/>
    <mergeCell ref="AV27:AY27"/>
    <mergeCell ref="BA27:BD27"/>
    <mergeCell ref="H40:K40"/>
    <mergeCell ref="M40:P40"/>
    <mergeCell ref="R40:U40"/>
    <mergeCell ref="W40:Z40"/>
    <mergeCell ref="AB40:AE40"/>
    <mergeCell ref="AG40:AJ40"/>
    <mergeCell ref="AL40:AO40"/>
    <mergeCell ref="AQ40:AT40"/>
    <mergeCell ref="AV14:AY14"/>
    <mergeCell ref="BA14:BD14"/>
    <mergeCell ref="AG27:AJ27"/>
    <mergeCell ref="AL27:AO27"/>
    <mergeCell ref="AQ27:AT27"/>
    <mergeCell ref="R14:U14"/>
    <mergeCell ref="W14:Z14"/>
    <mergeCell ref="AB14:AE14"/>
    <mergeCell ref="AG14:AJ14"/>
    <mergeCell ref="AL14:AO14"/>
    <mergeCell ref="AQ14:AT14"/>
    <mergeCell ref="AB1:AE1"/>
    <mergeCell ref="AG1:AJ1"/>
    <mergeCell ref="AL1:AO1"/>
    <mergeCell ref="AQ1:AT1"/>
    <mergeCell ref="AV1:AY1"/>
    <mergeCell ref="BA1:BD1"/>
    <mergeCell ref="B79:E79"/>
    <mergeCell ref="B92:E92"/>
    <mergeCell ref="H1:K1"/>
    <mergeCell ref="M1:P1"/>
    <mergeCell ref="H14:K14"/>
    <mergeCell ref="M14:P14"/>
    <mergeCell ref="B27:E27"/>
    <mergeCell ref="B53:E53"/>
    <mergeCell ref="B40:E40"/>
    <mergeCell ref="B66:E66"/>
    <mergeCell ref="B14:E14"/>
    <mergeCell ref="R1:U1"/>
    <mergeCell ref="W1:Z1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2EA7-5091-4B4E-B8D7-5595C5803831}">
  <dimension ref="A1:BI103"/>
  <sheetViews>
    <sheetView topLeftCell="A34" workbookViewId="0">
      <pane xSplit="1" topLeftCell="AO1" activePane="topRight" state="frozen"/>
      <selection pane="topRight" activeCell="BF40" sqref="BF40:BI40"/>
    </sheetView>
  </sheetViews>
  <sheetFormatPr defaultRowHeight="14.4" x14ac:dyDescent="0.3"/>
  <cols>
    <col min="1" max="1" width="24.21875" customWidth="1"/>
    <col min="2" max="2" width="9" bestFit="1" customWidth="1"/>
    <col min="3" max="5" width="13.5546875" bestFit="1" customWidth="1"/>
    <col min="6" max="6" width="7.33203125" customWidth="1"/>
    <col min="7" max="7" width="8" customWidth="1"/>
    <col min="8" max="8" width="16.109375" bestFit="1" customWidth="1"/>
  </cols>
  <sheetData>
    <row r="1" spans="1:56" x14ac:dyDescent="0.3">
      <c r="A1" t="str">
        <f>'nyers adatok'!A1</f>
        <v>random, m=10n, C=1000</v>
      </c>
      <c r="B1" s="4" t="s">
        <v>29</v>
      </c>
      <c r="C1" s="4"/>
      <c r="D1" s="4"/>
      <c r="E1" s="4"/>
      <c r="F1" s="3"/>
      <c r="H1" s="4" t="s">
        <v>10</v>
      </c>
      <c r="I1" s="4"/>
      <c r="J1" s="4"/>
      <c r="K1" s="4"/>
      <c r="M1" s="4" t="s">
        <v>11</v>
      </c>
      <c r="N1" s="4"/>
      <c r="O1" s="4"/>
      <c r="P1" s="4"/>
      <c r="R1" s="4" t="s">
        <v>12</v>
      </c>
      <c r="S1" s="4"/>
      <c r="T1" s="4"/>
      <c r="U1" s="4"/>
      <c r="W1" s="4" t="s">
        <v>21</v>
      </c>
      <c r="X1" s="4"/>
      <c r="Y1" s="4"/>
      <c r="Z1" s="4"/>
      <c r="AB1" s="4" t="s">
        <v>22</v>
      </c>
      <c r="AC1" s="4"/>
      <c r="AD1" s="4"/>
      <c r="AE1" s="4"/>
      <c r="AG1" s="4" t="s">
        <v>23</v>
      </c>
      <c r="AH1" s="4"/>
      <c r="AI1" s="4"/>
      <c r="AJ1" s="4"/>
      <c r="AL1" s="4" t="s">
        <v>24</v>
      </c>
      <c r="AM1" s="4"/>
      <c r="AN1" s="4"/>
      <c r="AO1" s="4"/>
      <c r="AQ1" s="4" t="s">
        <v>25</v>
      </c>
      <c r="AR1" s="4"/>
      <c r="AS1" s="4"/>
      <c r="AT1" s="4"/>
      <c r="AV1" s="4" t="s">
        <v>26</v>
      </c>
      <c r="AW1" s="4"/>
      <c r="AX1" s="4"/>
      <c r="AY1" s="4"/>
      <c r="BA1" s="4" t="s">
        <v>27</v>
      </c>
      <c r="BB1" s="4"/>
      <c r="BC1" s="4"/>
      <c r="BD1" s="4"/>
    </row>
    <row r="2" spans="1:56" x14ac:dyDescent="0.3">
      <c r="A2" t="s">
        <v>8</v>
      </c>
      <c r="B2" t="s">
        <v>4</v>
      </c>
      <c r="C2" t="s">
        <v>5</v>
      </c>
      <c r="D2" t="s">
        <v>6</v>
      </c>
      <c r="E2" t="s">
        <v>7</v>
      </c>
      <c r="H2" t="s">
        <v>4</v>
      </c>
      <c r="I2" t="s">
        <v>5</v>
      </c>
      <c r="J2" t="s">
        <v>6</v>
      </c>
      <c r="K2" t="s">
        <v>7</v>
      </c>
      <c r="M2" t="s">
        <v>4</v>
      </c>
      <c r="N2" t="s">
        <v>5</v>
      </c>
      <c r="O2" t="s">
        <v>6</v>
      </c>
      <c r="P2" t="s">
        <v>7</v>
      </c>
      <c r="R2" t="s">
        <v>4</v>
      </c>
      <c r="S2" t="s">
        <v>5</v>
      </c>
      <c r="T2" t="s">
        <v>6</v>
      </c>
      <c r="U2" t="s">
        <v>7</v>
      </c>
      <c r="W2" t="s">
        <v>4</v>
      </c>
      <c r="X2" t="s">
        <v>5</v>
      </c>
      <c r="Y2" t="s">
        <v>6</v>
      </c>
      <c r="Z2" t="s">
        <v>7</v>
      </c>
      <c r="AB2" t="s">
        <v>4</v>
      </c>
      <c r="AC2" t="s">
        <v>5</v>
      </c>
      <c r="AD2" t="s">
        <v>6</v>
      </c>
      <c r="AE2" t="s">
        <v>7</v>
      </c>
      <c r="AG2" t="s">
        <v>4</v>
      </c>
      <c r="AH2" t="s">
        <v>5</v>
      </c>
      <c r="AI2" t="s">
        <v>6</v>
      </c>
      <c r="AJ2" t="s">
        <v>7</v>
      </c>
      <c r="AL2" t="s">
        <v>4</v>
      </c>
      <c r="AM2" t="s">
        <v>5</v>
      </c>
      <c r="AN2" t="s">
        <v>6</v>
      </c>
      <c r="AO2" t="s">
        <v>7</v>
      </c>
      <c r="AQ2" t="s">
        <v>4</v>
      </c>
      <c r="AR2" t="s">
        <v>5</v>
      </c>
      <c r="AS2" t="s">
        <v>6</v>
      </c>
      <c r="AT2" t="s">
        <v>7</v>
      </c>
      <c r="AV2" t="s">
        <v>4</v>
      </c>
      <c r="AW2" t="s">
        <v>5</v>
      </c>
      <c r="AX2" t="s">
        <v>6</v>
      </c>
      <c r="AY2" t="s">
        <v>7</v>
      </c>
      <c r="BA2" t="s">
        <v>4</v>
      </c>
      <c r="BB2" t="s">
        <v>5</v>
      </c>
      <c r="BC2" t="s">
        <v>6</v>
      </c>
      <c r="BD2" t="s">
        <v>7</v>
      </c>
    </row>
    <row r="3" spans="1:56" x14ac:dyDescent="0.3">
      <c r="A3">
        <v>2000</v>
      </c>
      <c r="B3" s="5">
        <f>'nyers adatok'!B3*'Segédtábla a korrigáláshoz'!$B$2</f>
        <v>17.165099999999999</v>
      </c>
      <c r="C3" s="5">
        <f>'nyers adatok'!C3*'Segédtábla a korrigáláshoz'!$B$2</f>
        <v>34330.199999999997</v>
      </c>
      <c r="D3" s="5">
        <f>'nyers adatok'!D3*'Segédtábla a korrigáláshoz'!$B$2</f>
        <v>34330.199999999997</v>
      </c>
      <c r="E3" s="5">
        <f>'nyers adatok'!E3*'Segédtábla a korrigáláshoz'!$B$2</f>
        <v>55443.272999999994</v>
      </c>
      <c r="F3" s="5"/>
      <c r="H3" s="5">
        <f>'nyers adatok'!H3-'Korrigált adatok'!$B3</f>
        <v>1348192.8348999999</v>
      </c>
      <c r="I3" s="5">
        <f>'nyers adatok'!I3-'Korrigált adatok'!$C3</f>
        <v>297599.8</v>
      </c>
      <c r="J3" s="5">
        <f>'nyers adatok'!J3-'Korrigált adatok'!$D3</f>
        <v>748239.8</v>
      </c>
      <c r="K3" s="5">
        <f>'nyers adatok'!K3-'Korrigált adatok'!$E3</f>
        <v>221986.72700000001</v>
      </c>
      <c r="M3" s="5">
        <f>'nyers adatok'!M3-'Korrigált adatok'!$B3</f>
        <v>1115672.8348999999</v>
      </c>
      <c r="N3" s="5">
        <f>'nyers adatok'!N3-'Korrigált adatok'!$C3</f>
        <v>263539.8</v>
      </c>
      <c r="O3" s="5">
        <f>'nyers adatok'!O3-'Korrigált adatok'!$D3</f>
        <v>632289.80000000005</v>
      </c>
      <c r="P3" s="5">
        <f>'nyers adatok'!P3-'Korrigált adatok'!$E3</f>
        <v>163456.72700000001</v>
      </c>
      <c r="R3" s="5">
        <f>'nyers adatok'!R3-'Korrigált adatok'!$B3</f>
        <v>1162882.8348999999</v>
      </c>
      <c r="S3" s="5">
        <f>'nyers adatok'!S3-'Korrigált adatok'!$C3</f>
        <v>262909.8</v>
      </c>
      <c r="T3" s="5">
        <f>'nyers adatok'!T3-'Korrigált adatok'!$D3</f>
        <v>731849.8</v>
      </c>
      <c r="U3" s="5">
        <f>'nyers adatok'!U3-'Korrigált adatok'!$E3</f>
        <v>147856.72700000001</v>
      </c>
      <c r="W3" s="5">
        <f>'nyers adatok'!W3-'Korrigált adatok'!$B3</f>
        <v>1520851.8348999999</v>
      </c>
      <c r="X3" s="5">
        <f>'nyers adatok'!X3-'Korrigált adatok'!$C3</f>
        <v>137859.79999999999</v>
      </c>
      <c r="Y3" s="5">
        <f>'nyers adatok'!Y3-'Korrigált adatok'!$D3</f>
        <v>1152239.8</v>
      </c>
      <c r="Z3" s="5">
        <f>'nyers adatok'!Z3-'Korrigált adatok'!$E3</f>
        <v>142826.72700000001</v>
      </c>
      <c r="AB3" s="5">
        <f>'nyers adatok'!AB3-'Korrigált adatok'!$B3</f>
        <v>2089182.8348999999</v>
      </c>
      <c r="AC3" s="5">
        <f>'nyers adatok'!AC3-'Korrigált adatok'!$C3</f>
        <v>136819.79999999999</v>
      </c>
      <c r="AD3" s="5">
        <f>'nyers adatok'!AD3-'Korrigált adatok'!$D3</f>
        <v>1769059.8</v>
      </c>
      <c r="AE3" s="5">
        <f>'nyers adatok'!AE3-'Korrigált adatok'!$E3</f>
        <v>150546.72700000001</v>
      </c>
      <c r="AG3" s="5">
        <f>'nyers adatok'!AG3-'Korrigált adatok'!$B3</f>
        <v>659572.83490000002</v>
      </c>
      <c r="AH3" s="5">
        <f>'nyers adatok'!AH3-'Korrigált adatok'!$C3</f>
        <v>180239.8</v>
      </c>
      <c r="AI3" s="5">
        <f>'nyers adatok'!AI3-'Korrigált adatok'!$D3</f>
        <v>216739.8</v>
      </c>
      <c r="AJ3" s="5">
        <f>'nyers adatok'!AJ3-'Korrigált adatok'!$E3</f>
        <v>211456.72700000001</v>
      </c>
      <c r="AL3" s="5">
        <f>'nyers adatok'!AL3-'Korrigált adatok'!$B3</f>
        <v>1357322.8348999999</v>
      </c>
      <c r="AM3" s="5">
        <f>'nyers adatok'!AM3-'Korrigált adatok'!$C3</f>
        <v>212599.8</v>
      </c>
      <c r="AN3" s="5">
        <f>'nyers adatok'!AN3-'Korrigált adatok'!$D3</f>
        <v>877929.8</v>
      </c>
      <c r="AO3" s="5">
        <f>'nyers adatok'!AO3-'Korrigált adatok'!$E3</f>
        <v>204286.72700000001</v>
      </c>
      <c r="AQ3" s="5">
        <f>'nyers adatok'!AQ3-'Korrigált adatok'!$B3</f>
        <v>1350072.8348999999</v>
      </c>
      <c r="AR3" s="5">
        <f>'nyers adatok'!AR3-'Korrigált adatok'!$C3</f>
        <v>219109.8</v>
      </c>
      <c r="AS3" s="5">
        <f>'nyers adatok'!AS3-'Korrigált adatok'!$D3</f>
        <v>873999.8</v>
      </c>
      <c r="AT3" s="5">
        <f>'nyers adatok'!AT3-'Korrigált adatok'!$E3</f>
        <v>199206.72700000001</v>
      </c>
      <c r="AV3" s="5">
        <f>'nyers adatok'!AV3-'Korrigált adatok'!$B3</f>
        <v>1261432.8348999999</v>
      </c>
      <c r="AW3" s="5">
        <f>'nyers adatok'!AW3-'Korrigált adatok'!$C3</f>
        <v>185879.8</v>
      </c>
      <c r="AX3" s="5">
        <f>'nyers adatok'!AX3-'Korrigált adatok'!$D3</f>
        <v>741999.8</v>
      </c>
      <c r="AY3" s="5">
        <f>'nyers adatok'!AY3-'Korrigált adatok'!$E3</f>
        <v>264096.72700000001</v>
      </c>
      <c r="BA3" s="5">
        <f>'nyers adatok'!BA3-'Korrigált adatok'!$B3</f>
        <v>1328851.8348999999</v>
      </c>
      <c r="BB3" s="5">
        <f>'nyers adatok'!BB3-'Korrigált adatok'!$C3</f>
        <v>212609.8</v>
      </c>
      <c r="BC3" s="5">
        <f>'nyers adatok'!BC3-'Korrigált adatok'!$D3</f>
        <v>889999.8</v>
      </c>
      <c r="BD3" s="5">
        <f>'nyers adatok'!BD3-'Korrigált adatok'!$E3</f>
        <v>207356.72700000001</v>
      </c>
    </row>
    <row r="4" spans="1:56" x14ac:dyDescent="0.3">
      <c r="A4">
        <v>4000</v>
      </c>
      <c r="B4" s="5">
        <f>'nyers adatok'!B4*'Segédtábla a korrigáláshoz'!$B$2</f>
        <v>17.165099999999999</v>
      </c>
      <c r="C4" s="5">
        <f>'nyers adatok'!C4*'Segédtábla a korrigáláshoz'!$B$2</f>
        <v>68660.399999999994</v>
      </c>
      <c r="D4" s="5">
        <f>'nyers adatok'!D4*'Segédtábla a korrigáláshoz'!$B$2</f>
        <v>68660.399999999994</v>
      </c>
      <c r="E4" s="5">
        <f>'nyers adatok'!E4*'Segédtábla a korrigáláshoz'!$B$2</f>
        <v>111315.67349999999</v>
      </c>
      <c r="F4" s="5"/>
      <c r="H4" s="5">
        <f>'nyers adatok'!H4-'Korrigált adatok'!$B4</f>
        <v>2798992.8349000001</v>
      </c>
      <c r="I4" s="5">
        <f>'nyers adatok'!I4-'Korrigált adatok'!$C4</f>
        <v>599459.6</v>
      </c>
      <c r="J4" s="5">
        <f>'nyers adatok'!J4-'Korrigált adatok'!$D4</f>
        <v>1655429.6</v>
      </c>
      <c r="K4" s="5">
        <f>'nyers adatok'!K4-'Korrigált adatok'!$E4</f>
        <v>442144.32650000002</v>
      </c>
      <c r="M4" s="5">
        <f>'nyers adatok'!M4-'Korrigált adatok'!$B4</f>
        <v>2330302.8349000001</v>
      </c>
      <c r="N4" s="5">
        <f>'nyers adatok'!N4-'Korrigált adatok'!$C4</f>
        <v>513619.6</v>
      </c>
      <c r="O4" s="5">
        <f>'nyers adatok'!O4-'Korrigált adatok'!$D4</f>
        <v>1355229.6</v>
      </c>
      <c r="P4" s="5">
        <f>'nyers adatok'!P4-'Korrigált adatok'!$E4</f>
        <v>317354.32650000002</v>
      </c>
      <c r="R4" s="5">
        <f>'nyers adatok'!R4-'Korrigált adatok'!$B4</f>
        <v>2470392.8349000001</v>
      </c>
      <c r="S4" s="5">
        <f>'nyers adatok'!S4-'Korrigált adatok'!$C4</f>
        <v>495809.6</v>
      </c>
      <c r="T4" s="5">
        <f>'nyers adatok'!T4-'Korrigált adatok'!$D4</f>
        <v>1582829.6</v>
      </c>
      <c r="U4" s="5">
        <f>'nyers adatok'!U4-'Korrigált adatok'!$E4</f>
        <v>284314.32650000002</v>
      </c>
      <c r="W4" s="5">
        <f>'nyers adatok'!W4-'Korrigált adatok'!$B4</f>
        <v>3173042.8349000001</v>
      </c>
      <c r="X4" s="5">
        <f>'nyers adatok'!X4-'Korrigált adatok'!$C4</f>
        <v>280539.59999999998</v>
      </c>
      <c r="Y4" s="5">
        <f>'nyers adatok'!Y4-'Korrigált adatok'!$D4</f>
        <v>2499009.6</v>
      </c>
      <c r="Z4" s="5">
        <f>'nyers adatok'!Z4-'Korrigált adatok'!$E4</f>
        <v>294824.32650000002</v>
      </c>
      <c r="AB4" s="5">
        <f>'nyers adatok'!AB4-'Korrigált adatok'!$B4</f>
        <v>4568752.8349000001</v>
      </c>
      <c r="AC4" s="5">
        <f>'nyers adatok'!AC4-'Korrigált adatok'!$C4</f>
        <v>272699.59999999998</v>
      </c>
      <c r="AD4" s="5">
        <f>'nyers adatok'!AD4-'Korrigált adatok'!$D4</f>
        <v>3871969.6</v>
      </c>
      <c r="AE4" s="5">
        <f>'nyers adatok'!AE4-'Korrigált adatok'!$E4</f>
        <v>313894.32650000002</v>
      </c>
      <c r="AG4" s="5">
        <f>'nyers adatok'!AG4-'Korrigált adatok'!$B4</f>
        <v>1296072.8348999999</v>
      </c>
      <c r="AH4" s="5">
        <f>'nyers adatok'!AH4-'Korrigált adatok'!$C4</f>
        <v>354689.6</v>
      </c>
      <c r="AI4" s="5">
        <f>'nyers adatok'!AI4-'Korrigált adatok'!$D4</f>
        <v>402239.6</v>
      </c>
      <c r="AJ4" s="5">
        <f>'nyers adatok'!AJ4-'Korrigált adatok'!$E4</f>
        <v>411404.32650000002</v>
      </c>
      <c r="AL4" s="5">
        <f>'nyers adatok'!AL4-'Korrigált adatok'!$B4</f>
        <v>2667411.8349000001</v>
      </c>
      <c r="AM4" s="5">
        <f>'nyers adatok'!AM4-'Korrigált adatok'!$C4</f>
        <v>411169.6</v>
      </c>
      <c r="AN4" s="5">
        <f>'nyers adatok'!AN4-'Korrigált adatok'!$D4</f>
        <v>1734309.6</v>
      </c>
      <c r="AO4" s="5">
        <f>'nyers adatok'!AO4-'Korrigált adatok'!$E4</f>
        <v>407504.32650000002</v>
      </c>
      <c r="AQ4" s="5">
        <f>'nyers adatok'!AQ4-'Korrigált adatok'!$B4</f>
        <v>2675642.8349000001</v>
      </c>
      <c r="AR4" s="5">
        <f>'nyers adatok'!AR4-'Korrigált adatok'!$C4</f>
        <v>424549.6</v>
      </c>
      <c r="AS4" s="5">
        <f>'nyers adatok'!AS4-'Korrigált adatok'!$D4</f>
        <v>1718649.6</v>
      </c>
      <c r="AT4" s="5">
        <f>'nyers adatok'!AT4-'Korrigált adatok'!$E4</f>
        <v>397074.32650000002</v>
      </c>
      <c r="AV4" s="5">
        <f>'nyers adatok'!AV4-'Korrigált adatok'!$B4</f>
        <v>2539212.8349000001</v>
      </c>
      <c r="AW4" s="5">
        <f>'nyers adatok'!AW4-'Korrigált adatok'!$C4</f>
        <v>367859.6</v>
      </c>
      <c r="AX4" s="5">
        <f>'nyers adatok'!AX4-'Korrigált adatok'!$D4</f>
        <v>1501119.6</v>
      </c>
      <c r="AY4" s="5">
        <f>'nyers adatok'!AY4-'Korrigált adatok'!$E4</f>
        <v>545054.32649999997</v>
      </c>
      <c r="BA4" s="5">
        <f>'nyers adatok'!BA4-'Korrigált adatok'!$B4</f>
        <v>2710771.8349000001</v>
      </c>
      <c r="BB4" s="5">
        <f>'nyers adatok'!BB4-'Korrigált adatok'!$C4</f>
        <v>430599.6</v>
      </c>
      <c r="BC4" s="5">
        <f>'nyers adatok'!BC4-'Korrigált adatok'!$D4</f>
        <v>1826319.6</v>
      </c>
      <c r="BD4" s="5">
        <f>'nyers adatok'!BD4-'Korrigált adatok'!$E4</f>
        <v>437724.32650000002</v>
      </c>
    </row>
    <row r="5" spans="1:56" x14ac:dyDescent="0.3">
      <c r="A5">
        <v>6000</v>
      </c>
      <c r="B5" s="5">
        <f>'nyers adatok'!B5*'Segédtábla a korrigáláshoz'!$B$2</f>
        <v>17.165099999999999</v>
      </c>
      <c r="C5" s="5">
        <f>'nyers adatok'!C5*'Segédtábla a korrigáláshoz'!$B$2</f>
        <v>102990.59999999999</v>
      </c>
      <c r="D5" s="5">
        <f>'nyers adatok'!D5*'Segédtábla a korrigáláshoz'!$B$2</f>
        <v>102990.59999999999</v>
      </c>
      <c r="E5" s="5">
        <f>'nyers adatok'!E5*'Segédtábla a korrigáláshoz'!$B$2</f>
        <v>167239.5693</v>
      </c>
      <c r="F5" s="5"/>
      <c r="H5" s="5">
        <f>'nyers adatok'!H5-'Korrigált adatok'!$B5</f>
        <v>4291182.8349000001</v>
      </c>
      <c r="I5" s="5">
        <f>'nyers adatok'!I5-'Korrigált adatok'!$C5</f>
        <v>934649.4</v>
      </c>
      <c r="J5" s="5">
        <f>'nyers adatok'!J5-'Korrigált adatok'!$D5</f>
        <v>2586530.4</v>
      </c>
      <c r="K5" s="5">
        <f>'nyers adatok'!K5-'Korrigált adatok'!$E5</f>
        <v>673670.43070000003</v>
      </c>
      <c r="M5" s="5">
        <f>'nyers adatok'!M5-'Korrigált adatok'!$B5</f>
        <v>3628931.8349000001</v>
      </c>
      <c r="N5" s="5">
        <f>'nyers adatok'!N5-'Korrigált adatok'!$C5</f>
        <v>822449.4</v>
      </c>
      <c r="O5" s="5">
        <f>'nyers adatok'!O5-'Korrigált adatok'!$D5</f>
        <v>2147268.4</v>
      </c>
      <c r="P5" s="5">
        <f>'nyers adatok'!P5-'Korrigált adatok'!$E5</f>
        <v>486379.43070000003</v>
      </c>
      <c r="R5" s="5">
        <f>'nyers adatok'!R5-'Korrigált adatok'!$B5</f>
        <v>3869942.8349000001</v>
      </c>
      <c r="S5" s="5">
        <f>'nyers adatok'!S5-'Korrigált adatok'!$C5</f>
        <v>791289.4</v>
      </c>
      <c r="T5" s="5">
        <f>'nyers adatok'!T5-'Korrigált adatok'!$D5</f>
        <v>2485449.4</v>
      </c>
      <c r="U5" s="5">
        <f>'nyers adatok'!U5-'Korrigált adatok'!$E5</f>
        <v>430550.43070000003</v>
      </c>
      <c r="W5" s="5">
        <f>'nyers adatok'!W5-'Korrigált adatok'!$B5</f>
        <v>4855032.8349000001</v>
      </c>
      <c r="X5" s="5">
        <f>'nyers adatok'!X5-'Korrigált adatok'!$C5</f>
        <v>451819.4</v>
      </c>
      <c r="Y5" s="5">
        <f>'nyers adatok'!Y5-'Korrigált adatok'!$D5</f>
        <v>3974099.4</v>
      </c>
      <c r="Z5" s="5">
        <f>'nyers adatok'!Z5-'Korrigált adatok'!$E5</f>
        <v>464070.43070000003</v>
      </c>
      <c r="AB5" s="5">
        <f>'nyers adatok'!AB5-'Korrigált adatok'!$B5</f>
        <v>7092472.8349000001</v>
      </c>
      <c r="AC5" s="5">
        <f>'nyers adatok'!AC5-'Korrigált adatok'!$C5</f>
        <v>444219.4</v>
      </c>
      <c r="AD5" s="5">
        <f>'nyers adatok'!AD5-'Korrigált adatok'!$D5</f>
        <v>6076189.4000000004</v>
      </c>
      <c r="AE5" s="5">
        <f>'nyers adatok'!AE5-'Korrigált adatok'!$E5</f>
        <v>483220.43070000003</v>
      </c>
      <c r="AG5" s="5">
        <f>'nyers adatok'!AG5-'Korrigált adatok'!$B5</f>
        <v>1952822.8348999999</v>
      </c>
      <c r="AH5" s="5">
        <f>'nyers adatok'!AH5-'Korrigált adatok'!$C5</f>
        <v>571719.4</v>
      </c>
      <c r="AI5" s="5">
        <f>'nyers adatok'!AI5-'Korrigált adatok'!$D5</f>
        <v>594509.4</v>
      </c>
      <c r="AJ5" s="5">
        <f>'nyers adatok'!AJ5-'Korrigált adatok'!$E5</f>
        <v>605230.43070000003</v>
      </c>
      <c r="AL5" s="5">
        <f>'nyers adatok'!AL5-'Korrigált adatok'!$B5</f>
        <v>4037041.8349000001</v>
      </c>
      <c r="AM5" s="5">
        <f>'nyers adatok'!AM5-'Korrigált adatok'!$C5</f>
        <v>649899.4</v>
      </c>
      <c r="AN5" s="5">
        <f>'nyers adatok'!AN5-'Korrigált adatok'!$D5</f>
        <v>2556689.4</v>
      </c>
      <c r="AO5" s="5">
        <f>'nyers adatok'!AO5-'Korrigált adatok'!$E5</f>
        <v>593390.43070000003</v>
      </c>
      <c r="AQ5" s="5">
        <f>'nyers adatok'!AQ5-'Korrigált adatok'!$B5</f>
        <v>3977532.8349000001</v>
      </c>
      <c r="AR5" s="5">
        <f>'nyers adatok'!AR5-'Korrigált adatok'!$C5</f>
        <v>684919.4</v>
      </c>
      <c r="AS5" s="5">
        <f>'nyers adatok'!AS5-'Korrigált adatok'!$D5</f>
        <v>2588469.4</v>
      </c>
      <c r="AT5" s="5">
        <f>'nyers adatok'!AT5-'Korrigált adatok'!$E5</f>
        <v>594940.43070000003</v>
      </c>
      <c r="AV5" s="5">
        <f>'nyers adatok'!AV5-'Korrigált adatok'!$B5</f>
        <v>3747802.8349000001</v>
      </c>
      <c r="AW5" s="5">
        <f>'nyers adatok'!AW5-'Korrigált adatok'!$C5</f>
        <v>598429.4</v>
      </c>
      <c r="AX5" s="5">
        <f>'nyers adatok'!AX5-'Korrigált adatok'!$D5</f>
        <v>2240409.4</v>
      </c>
      <c r="AY5" s="5">
        <f>'nyers adatok'!AY5-'Korrigált adatok'!$E5</f>
        <v>826750.43070000003</v>
      </c>
      <c r="BA5" s="5">
        <f>'nyers adatok'!BA5-'Korrigált adatok'!$B5</f>
        <v>4077781.8349000001</v>
      </c>
      <c r="BB5" s="5">
        <f>'nyers adatok'!BB5-'Korrigált adatok'!$C5</f>
        <v>674909.4</v>
      </c>
      <c r="BC5" s="5">
        <f>'nyers adatok'!BC5-'Korrigált adatok'!$D5</f>
        <v>2637498.4</v>
      </c>
      <c r="BD5" s="5">
        <f>'nyers adatok'!BD5-'Korrigált adatok'!$E5</f>
        <v>618480.43070000003</v>
      </c>
    </row>
    <row r="6" spans="1:56" x14ac:dyDescent="0.3">
      <c r="A6">
        <v>8000</v>
      </c>
      <c r="B6" s="5">
        <f>'nyers adatok'!B6*'Segédtábla a korrigáláshoz'!$B$2</f>
        <v>17.165099999999999</v>
      </c>
      <c r="C6" s="5">
        <f>'nyers adatok'!C6*'Segédtábla a korrigáláshoz'!$B$2</f>
        <v>137320.79999999999</v>
      </c>
      <c r="D6" s="5">
        <f>'nyers adatok'!D6*'Segédtábla a korrigáláshoz'!$B$2</f>
        <v>137320.79999999999</v>
      </c>
      <c r="E6" s="5">
        <f>'nyers adatok'!E6*'Segédtábla a korrigáláshoz'!$B$2</f>
        <v>221910.41279999999</v>
      </c>
      <c r="F6" s="5"/>
      <c r="H6" s="5">
        <f>'nyers adatok'!H6-'Korrigált adatok'!$B6</f>
        <v>5903882.8349000001</v>
      </c>
      <c r="I6" s="5">
        <f>'nyers adatok'!I6-'Korrigált adatok'!$C6</f>
        <v>1193339.2</v>
      </c>
      <c r="J6" s="5">
        <f>'nyers adatok'!J6-'Korrigált adatok'!$D6</f>
        <v>3607490.2</v>
      </c>
      <c r="K6" s="5">
        <f>'nyers adatok'!K6-'Korrigált adatok'!$E6</f>
        <v>916459.58719999995</v>
      </c>
      <c r="M6" s="5">
        <f>'nyers adatok'!M6-'Korrigált adatok'!$B6</f>
        <v>4966352.8349000001</v>
      </c>
      <c r="N6" s="5">
        <f>'nyers adatok'!N6-'Korrigált adatok'!$C6</f>
        <v>1057249.2</v>
      </c>
      <c r="O6" s="5">
        <f>'nyers adatok'!O6-'Korrigált adatok'!$D6</f>
        <v>2986158.2</v>
      </c>
      <c r="P6" s="5">
        <f>'nyers adatok'!P6-'Korrigált adatok'!$E6</f>
        <v>664419.58719999995</v>
      </c>
      <c r="R6" s="5">
        <f>'nyers adatok'!R6-'Korrigált adatok'!$B6</f>
        <v>5175122.8349000001</v>
      </c>
      <c r="S6" s="5">
        <f>'nyers adatok'!S6-'Korrigált adatok'!$C6</f>
        <v>989549.2</v>
      </c>
      <c r="T6" s="5">
        <f>'nyers adatok'!T6-'Korrigált adatok'!$D6</f>
        <v>3392139.2</v>
      </c>
      <c r="U6" s="5">
        <f>'nyers adatok'!U6-'Korrigált adatok'!$E6</f>
        <v>572549.58719999995</v>
      </c>
      <c r="W6" s="5">
        <f>'nyers adatok'!W6-'Korrigált adatok'!$B6</f>
        <v>6643722.8349000001</v>
      </c>
      <c r="X6" s="5">
        <f>'nyers adatok'!X6-'Korrigált adatok'!$C6</f>
        <v>556998.19999999995</v>
      </c>
      <c r="Y6" s="5">
        <f>'nyers adatok'!Y6-'Korrigált adatok'!$D6</f>
        <v>5466078.2000000002</v>
      </c>
      <c r="Z6" s="5">
        <f>'nyers adatok'!Z6-'Korrigált adatok'!$E6</f>
        <v>628269.58719999995</v>
      </c>
      <c r="AB6" s="5">
        <f>'nyers adatok'!AB6-'Korrigált adatok'!$B6</f>
        <v>9702162.8348999992</v>
      </c>
      <c r="AC6" s="5">
        <f>'nyers adatok'!AC6-'Korrigált adatok'!$C6</f>
        <v>545059.19999999995</v>
      </c>
      <c r="AD6" s="5">
        <f>'nyers adatok'!AD6-'Korrigált adatok'!$D6</f>
        <v>8393089.1999999993</v>
      </c>
      <c r="AE6" s="5">
        <f>'nyers adatok'!AE6-'Korrigált adatok'!$E6</f>
        <v>681469.58719999995</v>
      </c>
      <c r="AG6" s="5">
        <f>'nyers adatok'!AG6-'Korrigált adatok'!$B6</f>
        <v>2556372.8349000001</v>
      </c>
      <c r="AH6" s="5">
        <f>'nyers adatok'!AH6-'Korrigált adatok'!$C6</f>
        <v>710919.2</v>
      </c>
      <c r="AI6" s="5">
        <f>'nyers adatok'!AI6-'Korrigált adatok'!$D6</f>
        <v>785419.2</v>
      </c>
      <c r="AJ6" s="5">
        <f>'nyers adatok'!AJ6-'Korrigált adatok'!$E6</f>
        <v>784339.58719999995</v>
      </c>
      <c r="AL6" s="5">
        <f>'nyers adatok'!AL6-'Korrigált adatok'!$B6</f>
        <v>5238701.8349000001</v>
      </c>
      <c r="AM6" s="5">
        <f>'nyers adatok'!AM6-'Korrigált adatok'!$C6</f>
        <v>823319.2</v>
      </c>
      <c r="AN6" s="5">
        <f>'nyers adatok'!AN6-'Korrigált adatok'!$D6</f>
        <v>3384229.2</v>
      </c>
      <c r="AO6" s="5">
        <f>'nyers adatok'!AO6-'Korrigált adatok'!$E6</f>
        <v>782219.58719999995</v>
      </c>
      <c r="AQ6" s="5">
        <f>'nyers adatok'!AQ6-'Korrigált adatok'!$B6</f>
        <v>5230872.8349000001</v>
      </c>
      <c r="AR6" s="5">
        <f>'nyers adatok'!AR6-'Korrigált adatok'!$C6</f>
        <v>859649.2</v>
      </c>
      <c r="AS6" s="5">
        <f>'nyers adatok'!AS6-'Korrigált adatok'!$D6</f>
        <v>3430509.2</v>
      </c>
      <c r="AT6" s="5">
        <f>'nyers adatok'!AT6-'Korrigált adatok'!$E6</f>
        <v>792919.58719999995</v>
      </c>
      <c r="AV6" s="5">
        <f>'nyers adatok'!AV6-'Korrigált adatok'!$B6</f>
        <v>4965452.8349000001</v>
      </c>
      <c r="AW6" s="5">
        <f>'nyers adatok'!AW6-'Korrigált adatok'!$C6</f>
        <v>736749.2</v>
      </c>
      <c r="AX6" s="5">
        <f>'nyers adatok'!AX6-'Korrigált adatok'!$D6</f>
        <v>2988839.2</v>
      </c>
      <c r="AY6" s="5">
        <f>'nyers adatok'!AY6-'Korrigált adatok'!$E6</f>
        <v>1098719.5872</v>
      </c>
      <c r="BA6" s="5">
        <f>'nyers adatok'!BA6-'Korrigált adatok'!$B6</f>
        <v>5322662.8349000001</v>
      </c>
      <c r="BB6" s="5">
        <f>'nyers adatok'!BB6-'Korrigált adatok'!$C6</f>
        <v>835308.2</v>
      </c>
      <c r="BC6" s="5">
        <f>'nyers adatok'!BC6-'Korrigált adatok'!$D6</f>
        <v>3478837.2</v>
      </c>
      <c r="BD6" s="5">
        <f>'nyers adatok'!BD6-'Korrigált adatok'!$E6</f>
        <v>820418.58719999995</v>
      </c>
    </row>
    <row r="7" spans="1:56" x14ac:dyDescent="0.3">
      <c r="A7">
        <v>10000</v>
      </c>
      <c r="B7" s="5">
        <f>'nyers adatok'!B7*'Segédtábla a korrigáláshoz'!$B$2</f>
        <v>17.165099999999999</v>
      </c>
      <c r="C7" s="5">
        <f>'nyers adatok'!C7*'Segédtábla a korrigáláshoz'!$B$2</f>
        <v>171651</v>
      </c>
      <c r="D7" s="5">
        <f>'nyers adatok'!D7*'Segédtábla a korrigáláshoz'!$B$2</f>
        <v>171651</v>
      </c>
      <c r="E7" s="5">
        <f>'nyers adatok'!E7*'Segédtábla a korrigáláshoz'!$B$2</f>
        <v>275843.15700000001</v>
      </c>
      <c r="F7" s="5"/>
      <c r="H7" s="5">
        <f>'nyers adatok'!H7-'Korrigált adatok'!$B7</f>
        <v>7360552.8349000001</v>
      </c>
      <c r="I7" s="5">
        <f>'nyers adatok'!I7-'Korrigált adatok'!$C7</f>
        <v>1468659</v>
      </c>
      <c r="J7" s="5">
        <f>'nyers adatok'!J7-'Korrigált adatok'!$D7</f>
        <v>4634498</v>
      </c>
      <c r="K7" s="5">
        <f>'nyers adatok'!K7-'Korrigált adatok'!$E7</f>
        <v>1134466.8429999999</v>
      </c>
      <c r="M7" s="5">
        <f>'nyers adatok'!M7-'Korrigált adatok'!$B7</f>
        <v>6194682.8349000001</v>
      </c>
      <c r="N7" s="5">
        <f>'nyers adatok'!N7-'Korrigált adatok'!$C7</f>
        <v>1254699</v>
      </c>
      <c r="O7" s="5">
        <f>'nyers adatok'!O7-'Korrigált adatok'!$D7</f>
        <v>3806169</v>
      </c>
      <c r="P7" s="5">
        <f>'nyers adatok'!P7-'Korrigált adatok'!$E7</f>
        <v>813766.84299999999</v>
      </c>
      <c r="R7" s="5">
        <f>'nyers adatok'!R7-'Korrigált adatok'!$B7</f>
        <v>6432092.8349000001</v>
      </c>
      <c r="S7" s="5">
        <f>'nyers adatok'!S7-'Korrigált adatok'!$C7</f>
        <v>1184769</v>
      </c>
      <c r="T7" s="5">
        <f>'nyers adatok'!T7-'Korrigált adatok'!$D7</f>
        <v>4323329</v>
      </c>
      <c r="U7" s="5">
        <f>'nyers adatok'!U7-'Korrigált adatok'!$E7</f>
        <v>710306.84299999999</v>
      </c>
      <c r="W7" s="5">
        <f>'nyers adatok'!W7-'Korrigált adatok'!$B7</f>
        <v>8591682.8348999992</v>
      </c>
      <c r="X7" s="5">
        <f>'nyers adatok'!X7-'Korrigált adatok'!$C7</f>
        <v>808699</v>
      </c>
      <c r="Y7" s="5">
        <f>'nyers adatok'!Y7-'Korrigált adatok'!$D7</f>
        <v>6968289</v>
      </c>
      <c r="Z7" s="5">
        <f>'nyers adatok'!Z7-'Korrigált adatok'!$E7</f>
        <v>797656.84299999999</v>
      </c>
      <c r="AB7" s="5">
        <f>'nyers adatok'!AB7-'Korrigált adatok'!$B7</f>
        <v>12574182.834899999</v>
      </c>
      <c r="AC7" s="5">
        <f>'nyers adatok'!AC7-'Korrigált adatok'!$C7</f>
        <v>791379</v>
      </c>
      <c r="AD7" s="5">
        <f>'nyers adatok'!AD7-'Korrigált adatok'!$D7</f>
        <v>10788789</v>
      </c>
      <c r="AE7" s="5">
        <f>'nyers adatok'!AE7-'Korrigált adatok'!$E7</f>
        <v>891636.84299999999</v>
      </c>
      <c r="AG7" s="5">
        <f>'nyers adatok'!AG7-'Korrigált adatok'!$B7</f>
        <v>3084142.8349000001</v>
      </c>
      <c r="AH7" s="5">
        <f>'nyers adatok'!AH7-'Korrigált adatok'!$C7</f>
        <v>842539</v>
      </c>
      <c r="AI7" s="5">
        <f>'nyers adatok'!AI7-'Korrigált adatok'!$D7</f>
        <v>986869</v>
      </c>
      <c r="AJ7" s="5">
        <f>'nyers adatok'!AJ7-'Korrigált adatok'!$E7</f>
        <v>993226.84299999999</v>
      </c>
      <c r="AL7" s="5">
        <f>'nyers adatok'!AL7-'Korrigált adatok'!$B7</f>
        <v>6495982.8349000001</v>
      </c>
      <c r="AM7" s="5">
        <f>'nyers adatok'!AM7-'Korrigált adatok'!$C7</f>
        <v>980809</v>
      </c>
      <c r="AN7" s="5">
        <f>'nyers adatok'!AN7-'Korrigált adatok'!$D7</f>
        <v>4255929</v>
      </c>
      <c r="AO7" s="5">
        <f>'nyers adatok'!AO7-'Korrigált adatok'!$E7</f>
        <v>964926.84299999999</v>
      </c>
      <c r="AQ7" s="5">
        <f>'nyers adatok'!AQ7-'Korrigált adatok'!$B7</f>
        <v>6486272.8349000001</v>
      </c>
      <c r="AR7" s="5">
        <f>'nyers adatok'!AR7-'Korrigált adatok'!$C7</f>
        <v>1028869</v>
      </c>
      <c r="AS7" s="5">
        <f>'nyers adatok'!AS7-'Korrigált adatok'!$D7</f>
        <v>4286439</v>
      </c>
      <c r="AT7" s="5">
        <f>'nyers adatok'!AT7-'Korrigált adatok'!$E7</f>
        <v>973676.84299999999</v>
      </c>
      <c r="AV7" s="5">
        <f>'nyers adatok'!AV7-'Korrigált adatok'!$B7</f>
        <v>6193751.8349000001</v>
      </c>
      <c r="AW7" s="5">
        <f>'nyers adatok'!AW7-'Korrigált adatok'!$C7</f>
        <v>885259</v>
      </c>
      <c r="AX7" s="5">
        <f>'nyers adatok'!AX7-'Korrigált adatok'!$D7</f>
        <v>3717689</v>
      </c>
      <c r="AY7" s="5">
        <f>'nyers adatok'!AY7-'Korrigált adatok'!$E7</f>
        <v>1376906.8429999999</v>
      </c>
      <c r="BA7" s="5">
        <f>'nyers adatok'!BA7-'Korrigált adatok'!$B7</f>
        <v>6475252.8349000001</v>
      </c>
      <c r="BB7" s="5">
        <f>'nyers adatok'!BB7-'Korrigált adatok'!$C7</f>
        <v>992868</v>
      </c>
      <c r="BC7" s="5">
        <f>'nyers adatok'!BC7-'Korrigált adatok'!$D7</f>
        <v>4353098</v>
      </c>
      <c r="BD7" s="5">
        <f>'nyers adatok'!BD7-'Korrigált adatok'!$E7</f>
        <v>1009856.843</v>
      </c>
    </row>
    <row r="8" spans="1:56" x14ac:dyDescent="0.3">
      <c r="A8">
        <v>20000</v>
      </c>
      <c r="B8" s="5">
        <f>'nyers adatok'!B8*'Segédtábla a korrigáláshoz'!$B$2</f>
        <v>17.165099999999999</v>
      </c>
      <c r="C8" s="5">
        <f>'nyers adatok'!C8*'Segédtábla a korrigáláshoz'!$B$2</f>
        <v>343302</v>
      </c>
      <c r="D8" s="5">
        <f>'nyers adatok'!D8*'Segédtábla a korrigáláshoz'!$B$2</f>
        <v>343302</v>
      </c>
      <c r="E8" s="5">
        <f>'nyers adatok'!E8*'Segédtábla a korrigáláshoz'!$B$2</f>
        <v>554638.71120000002</v>
      </c>
      <c r="F8" s="5"/>
      <c r="H8" s="5">
        <f>'nyers adatok'!H8-'Korrigált adatok'!$B8</f>
        <v>15463972.834899999</v>
      </c>
      <c r="I8" s="5">
        <f>'nyers adatok'!I8-'Korrigált adatok'!$C8</f>
        <v>2918737</v>
      </c>
      <c r="J8" s="5">
        <f>'nyers adatok'!J8-'Korrigált adatok'!$D8</f>
        <v>10064285</v>
      </c>
      <c r="K8" s="5">
        <f>'nyers adatok'!K8-'Korrigált adatok'!$E8</f>
        <v>2349720.2888000002</v>
      </c>
      <c r="M8" s="5">
        <f>'nyers adatok'!M8-'Korrigált adatok'!$B8</f>
        <v>12914492.834899999</v>
      </c>
      <c r="N8" s="5">
        <f>'nyers adatok'!N8-'Korrigált adatok'!$C8</f>
        <v>2533238</v>
      </c>
      <c r="O8" s="5">
        <f>'nyers adatok'!O8-'Korrigált adatok'!$D8</f>
        <v>8214738</v>
      </c>
      <c r="P8" s="5">
        <f>'nyers adatok'!P8-'Korrigált adatok'!$E8</f>
        <v>1705011.2888</v>
      </c>
      <c r="R8" s="5">
        <f>'nyers adatok'!R8-'Korrigált adatok'!$B8</f>
        <v>13548572.834899999</v>
      </c>
      <c r="S8" s="5">
        <f>'nyers adatok'!S8-'Korrigált adatok'!$C8</f>
        <v>2364868</v>
      </c>
      <c r="T8" s="5">
        <f>'nyers adatok'!T8-'Korrigált adatok'!$D8</f>
        <v>9124488</v>
      </c>
      <c r="U8" s="5">
        <f>'nyers adatok'!U8-'Korrigált adatok'!$E8</f>
        <v>1429841.2888</v>
      </c>
      <c r="W8" s="5">
        <f>'nyers adatok'!W8-'Korrigált adatok'!$B8</f>
        <v>18467662.834899999</v>
      </c>
      <c r="X8" s="5">
        <f>'nyers adatok'!X8-'Korrigált adatok'!$C8</f>
        <v>1638487</v>
      </c>
      <c r="Y8" s="5">
        <f>'nyers adatok'!Y8-'Korrigált adatok'!$D8</f>
        <v>15021217</v>
      </c>
      <c r="Z8" s="5">
        <f>'nyers adatok'!Z8-'Korrigált adatok'!$E8</f>
        <v>1832721.2888</v>
      </c>
      <c r="AB8" s="5">
        <f>'nyers adatok'!AB8-'Korrigált adatok'!$B8</f>
        <v>27006342.834899999</v>
      </c>
      <c r="AC8" s="5">
        <f>'nyers adatok'!AC8-'Korrigált adatok'!$C8</f>
        <v>1666778</v>
      </c>
      <c r="AD8" s="5">
        <f>'nyers adatok'!AD8-'Korrigált adatok'!$D8</f>
        <v>23187268</v>
      </c>
      <c r="AE8" s="5">
        <f>'nyers adatok'!AE8-'Korrigált adatok'!$E8</f>
        <v>2007201.2888</v>
      </c>
      <c r="AG8" s="5">
        <f>'nyers adatok'!AG8-'Korrigált adatok'!$B8</f>
        <v>6265121.8349000001</v>
      </c>
      <c r="AH8" s="5">
        <f>'nyers adatok'!AH8-'Korrigált adatok'!$C8</f>
        <v>1719068</v>
      </c>
      <c r="AI8" s="5">
        <f>'nyers adatok'!AI8-'Korrigált adatok'!$D8</f>
        <v>1924608</v>
      </c>
      <c r="AJ8" s="5">
        <f>'nyers adatok'!AJ8-'Korrigált adatok'!$E8</f>
        <v>2026411.2888</v>
      </c>
      <c r="AL8" s="5">
        <f>'nyers adatok'!AL8-'Korrigált adatok'!$B8</f>
        <v>13387742.834899999</v>
      </c>
      <c r="AM8" s="5">
        <f>'nyers adatok'!AM8-'Korrigált adatok'!$C8</f>
        <v>1953008</v>
      </c>
      <c r="AN8" s="5">
        <f>'nyers adatok'!AN8-'Korrigált adatok'!$D8</f>
        <v>8653858</v>
      </c>
      <c r="AO8" s="5">
        <f>'nyers adatok'!AO8-'Korrigált adatok'!$E8</f>
        <v>2095671.2888</v>
      </c>
      <c r="AQ8" s="5">
        <f>'nyers adatok'!AQ8-'Korrigált adatok'!$B8</f>
        <v>13344232.834899999</v>
      </c>
      <c r="AR8" s="5">
        <f>'nyers adatok'!AR8-'Korrigált adatok'!$C8</f>
        <v>2068708</v>
      </c>
      <c r="AS8" s="5">
        <f>'nyers adatok'!AS8-'Korrigált adatok'!$D8</f>
        <v>8745798</v>
      </c>
      <c r="AT8" s="5">
        <f>'nyers adatok'!AT8-'Korrigált adatok'!$E8</f>
        <v>2104191.2888000002</v>
      </c>
      <c r="AV8" s="5">
        <f>'nyers adatok'!AV8-'Korrigált adatok'!$B8</f>
        <v>12837521.834899999</v>
      </c>
      <c r="AW8" s="5">
        <f>'nyers adatok'!AW8-'Korrigált adatok'!$C8</f>
        <v>1785198</v>
      </c>
      <c r="AX8" s="5">
        <f>'nyers adatok'!AX8-'Korrigált adatok'!$D8</f>
        <v>7649078</v>
      </c>
      <c r="AY8" s="5">
        <f>'nyers adatok'!AY8-'Korrigált adatok'!$E8</f>
        <v>2915411.2888000002</v>
      </c>
      <c r="BA8" s="5">
        <f>'nyers adatok'!BA8-'Korrigált adatok'!$B8</f>
        <v>13396133.834899999</v>
      </c>
      <c r="BB8" s="5">
        <f>'nyers adatok'!BB8-'Korrigált adatok'!$C8</f>
        <v>1984178</v>
      </c>
      <c r="BC8" s="5">
        <f>'nyers adatok'!BC8-'Korrigált adatok'!$D8</f>
        <v>8888297</v>
      </c>
      <c r="BD8" s="5">
        <f>'nyers adatok'!BD8-'Korrigált adatok'!$E8</f>
        <v>2134001.2888000002</v>
      </c>
    </row>
    <row r="9" spans="1:56" x14ac:dyDescent="0.3">
      <c r="A9">
        <v>40000</v>
      </c>
      <c r="B9" s="5">
        <f>'nyers adatok'!B9*'Segédtábla a korrigáláshoz'!$B$2</f>
        <v>17.165099999999999</v>
      </c>
      <c r="C9" s="5">
        <f>'nyers adatok'!C9*'Segédtábla a korrigáláshoz'!$B$2</f>
        <v>686604</v>
      </c>
      <c r="D9" s="5">
        <f>'nyers adatok'!D9*'Segédtábla a korrigáláshoz'!$B$2</f>
        <v>686604</v>
      </c>
      <c r="E9" s="5">
        <f>'nyers adatok'!E9*'Segédtábla a korrigáláshoz'!$B$2</f>
        <v>1110599.1350999998</v>
      </c>
      <c r="F9" s="5"/>
      <c r="H9" s="5">
        <f>'nyers adatok'!H9-'Korrigált adatok'!$B9</f>
        <v>32965222.834899999</v>
      </c>
      <c r="I9" s="5">
        <f>'nyers adatok'!I9-'Korrigált adatok'!$C9</f>
        <v>5953466</v>
      </c>
      <c r="J9" s="5">
        <f>'nyers adatok'!J9-'Korrigált adatok'!$D9</f>
        <v>21620867</v>
      </c>
      <c r="K9" s="5">
        <f>'nyers adatok'!K9-'Korrigált adatok'!$E9</f>
        <v>5067550.8649000004</v>
      </c>
      <c r="M9" s="5">
        <f>'nyers adatok'!M9-'Korrigált adatok'!$B9</f>
        <v>27267202.834899999</v>
      </c>
      <c r="N9" s="5">
        <f>'nyers adatok'!N9-'Korrigált adatok'!$C9</f>
        <v>5107915</v>
      </c>
      <c r="O9" s="5">
        <f>'nyers adatok'!O9-'Korrigált adatok'!$D9</f>
        <v>17398596</v>
      </c>
      <c r="P9" s="5">
        <f>'nyers adatok'!P9-'Korrigált adatok'!$E9</f>
        <v>3624259.8649000004</v>
      </c>
      <c r="R9" s="5">
        <f>'nyers adatok'!R9-'Korrigált adatok'!$B9</f>
        <v>28564962.834899999</v>
      </c>
      <c r="S9" s="5">
        <f>'nyers adatok'!S9-'Korrigált adatok'!$C9</f>
        <v>4781456</v>
      </c>
      <c r="T9" s="5">
        <f>'nyers adatok'!T9-'Korrigált adatok'!$D9</f>
        <v>19608606</v>
      </c>
      <c r="U9" s="5">
        <f>'nyers adatok'!U9-'Korrigált adatok'!$E9</f>
        <v>3045340.8649000004</v>
      </c>
      <c r="W9" s="5">
        <f>'nyers adatok'!W9-'Korrigált adatok'!$B9</f>
        <v>39665081.834899999</v>
      </c>
      <c r="X9" s="5">
        <f>'nyers adatok'!X9-'Korrigált adatok'!$C9</f>
        <v>3344656</v>
      </c>
      <c r="Y9" s="5">
        <f>'nyers adatok'!Y9-'Korrigált adatok'!$D9</f>
        <v>32260786</v>
      </c>
      <c r="Z9" s="5">
        <f>'nyers adatok'!Z9-'Korrigált adatok'!$E9</f>
        <v>4215680.8649000004</v>
      </c>
      <c r="AB9" s="5">
        <f>'nyers adatok'!AB9-'Korrigált adatok'!$B9</f>
        <v>58356756.834899999</v>
      </c>
      <c r="AC9" s="5">
        <f>'nyers adatok'!AC9-'Korrigált adatok'!$C9</f>
        <v>3448916</v>
      </c>
      <c r="AD9" s="5">
        <f>'nyers adatok'!AD9-'Korrigált adatok'!$D9</f>
        <v>50437996</v>
      </c>
      <c r="AE9" s="5">
        <f>'nyers adatok'!AE9-'Korrigált adatok'!$E9</f>
        <v>4563140.8649000004</v>
      </c>
      <c r="AG9" s="5">
        <f>'nyers adatok'!AG9-'Korrigált adatok'!$B9</f>
        <v>12646142.834899999</v>
      </c>
      <c r="AH9" s="5">
        <f>'nyers adatok'!AH9-'Korrigált adatok'!$C9</f>
        <v>3445846</v>
      </c>
      <c r="AI9" s="5">
        <f>'nyers adatok'!AI9-'Korrigált adatok'!$D9</f>
        <v>3877556</v>
      </c>
      <c r="AJ9" s="5">
        <f>'nyers adatok'!AJ9-'Korrigált adatok'!$E9</f>
        <v>4354430.8649000004</v>
      </c>
      <c r="AL9" s="5">
        <f>'nyers adatok'!AL9-'Korrigált adatok'!$B9</f>
        <v>27459482.834899999</v>
      </c>
      <c r="AM9" s="5">
        <f>'nyers adatok'!AM9-'Korrigált adatok'!$C9</f>
        <v>3907286</v>
      </c>
      <c r="AN9" s="5">
        <f>'nyers adatok'!AN9-'Korrigált adatok'!$D9</f>
        <v>17840486</v>
      </c>
      <c r="AO9" s="5">
        <f>'nyers adatok'!AO9-'Korrigált adatok'!$E9</f>
        <v>4612250.8649000004</v>
      </c>
      <c r="AQ9" s="5">
        <f>'nyers adatok'!AQ9-'Korrigált adatok'!$B9</f>
        <v>27287582.834899999</v>
      </c>
      <c r="AR9" s="5">
        <f>'nyers adatok'!AR9-'Korrigált adatok'!$C9</f>
        <v>4132965</v>
      </c>
      <c r="AS9" s="5">
        <f>'nyers adatok'!AS9-'Korrigált adatok'!$D9</f>
        <v>17904075</v>
      </c>
      <c r="AT9" s="5">
        <f>'nyers adatok'!AT9-'Korrigált adatok'!$E9</f>
        <v>4618450.8649000004</v>
      </c>
      <c r="AV9" s="5">
        <f>'nyers adatok'!AV9-'Korrigált adatok'!$B9</f>
        <v>26420791.834899999</v>
      </c>
      <c r="AW9" s="5">
        <f>'nyers adatok'!AW9-'Korrigált adatok'!$C9</f>
        <v>3602626</v>
      </c>
      <c r="AX9" s="5">
        <f>'nyers adatok'!AX9-'Korrigált adatok'!$D9</f>
        <v>15696776</v>
      </c>
      <c r="AY9" s="5">
        <f>'nyers adatok'!AY9-'Korrigált adatok'!$E9</f>
        <v>6154790.8649000004</v>
      </c>
      <c r="BA9" s="5">
        <f>'nyers adatok'!BA9-'Korrigált adatok'!$B9</f>
        <v>27560182.834899999</v>
      </c>
      <c r="BB9" s="5">
        <f>'nyers adatok'!BB9-'Korrigált adatok'!$C9</f>
        <v>3970966</v>
      </c>
      <c r="BC9" s="5">
        <f>'nyers adatok'!BC9-'Korrigált adatok'!$D9</f>
        <v>18169886</v>
      </c>
      <c r="BD9" s="5">
        <f>'nyers adatok'!BD9-'Korrigált adatok'!$E9</f>
        <v>4717260.8649000004</v>
      </c>
    </row>
    <row r="10" spans="1:56" x14ac:dyDescent="0.3">
      <c r="A10">
        <v>60000</v>
      </c>
      <c r="B10" s="5">
        <f>'nyers adatok'!B10*'Segédtábla a korrigáláshoz'!$B$2</f>
        <v>17.165099999999999</v>
      </c>
      <c r="C10" s="5">
        <f>'nyers adatok'!C10*'Segédtábla a korrigáláshoz'!$B$2</f>
        <v>1029905.9999999999</v>
      </c>
      <c r="D10" s="5">
        <f>'nyers adatok'!D10*'Segédtábla a korrigáláshoz'!$B$2</f>
        <v>1029905.9999999999</v>
      </c>
      <c r="E10" s="5">
        <f>'nyers adatok'!E10*'Segédtábla a korrigáláshoz'!$B$2</f>
        <v>1665306.5066999998</v>
      </c>
      <c r="F10" s="5"/>
      <c r="H10" s="5">
        <f>'nyers adatok'!H10-'Korrigált adatok'!$B10</f>
        <v>51867532.834899999</v>
      </c>
      <c r="I10" s="5">
        <f>'nyers adatok'!I10-'Korrigált adatok'!$C10</f>
        <v>9419093</v>
      </c>
      <c r="J10" s="5">
        <f>'nyers adatok'!J10-'Korrigált adatok'!$D10</f>
        <v>34340874</v>
      </c>
      <c r="K10" s="5">
        <f>'nyers adatok'!K10-'Korrigált adatok'!$E10</f>
        <v>8170432.4933000002</v>
      </c>
      <c r="M10" s="5">
        <f>'nyers adatok'!M10-'Korrigált adatok'!$B10</f>
        <v>42538222.834899999</v>
      </c>
      <c r="N10" s="5">
        <f>'nyers adatok'!N10-'Korrigált adatok'!$C10</f>
        <v>8068293</v>
      </c>
      <c r="O10" s="5">
        <f>'nyers adatok'!O10-'Korrigált adatok'!$D10</f>
        <v>27185833</v>
      </c>
      <c r="P10" s="5">
        <f>'nyers adatok'!P10-'Korrigált adatok'!$E10</f>
        <v>5767813.4933000002</v>
      </c>
      <c r="R10" s="5">
        <f>'nyers adatok'!R10-'Korrigált adatok'!$B10</f>
        <v>44419342.834899999</v>
      </c>
      <c r="S10" s="5">
        <f>'nyers adatok'!S10-'Korrigált adatok'!$C10</f>
        <v>7652224</v>
      </c>
      <c r="T10" s="5">
        <f>'nyers adatok'!T10-'Korrigált adatok'!$D10</f>
        <v>30680193</v>
      </c>
      <c r="U10" s="5">
        <f>'nyers adatok'!U10-'Korrigált adatok'!$E10</f>
        <v>4885733.4933000002</v>
      </c>
      <c r="W10" s="5">
        <f>'nyers adatok'!W10-'Korrigált adatok'!$B10</f>
        <v>60707091.834899999</v>
      </c>
      <c r="X10" s="5">
        <f>'nyers adatok'!X10-'Korrigált adatok'!$C10</f>
        <v>4770893</v>
      </c>
      <c r="Y10" s="5">
        <f>'nyers adatok'!Y10-'Korrigált adatok'!$D10</f>
        <v>51726132</v>
      </c>
      <c r="Z10" s="5">
        <f>'nyers adatok'!Z10-'Korrigált adatok'!$E10</f>
        <v>6813252.4933000002</v>
      </c>
      <c r="AB10" s="5">
        <f>'nyers adatok'!AB10-'Korrigált adatok'!$B10</f>
        <v>89992340.834900007</v>
      </c>
      <c r="AC10" s="5">
        <f>'nyers adatok'!AC10-'Korrigált adatok'!$C10</f>
        <v>4640484</v>
      </c>
      <c r="AD10" s="5">
        <f>'nyers adatok'!AD10-'Korrigált adatok'!$D10</f>
        <v>79639713</v>
      </c>
      <c r="AE10" s="5">
        <f>'nyers adatok'!AE10-'Korrigált adatok'!$E10</f>
        <v>7072772.4933000002</v>
      </c>
      <c r="AG10" s="5">
        <f>'nyers adatok'!AG10-'Korrigált adatok'!$B10</f>
        <v>19496212.834899999</v>
      </c>
      <c r="AH10" s="5">
        <f>'nyers adatok'!AH10-'Korrigált adatok'!$C10</f>
        <v>5527843</v>
      </c>
      <c r="AI10" s="5">
        <f>'nyers adatok'!AI10-'Korrigált adatok'!$D10</f>
        <v>5793913</v>
      </c>
      <c r="AJ10" s="5">
        <f>'nyers adatok'!AJ10-'Korrigált adatok'!$E10</f>
        <v>6730081.4933000002</v>
      </c>
      <c r="AL10" s="5">
        <f>'nyers adatok'!AL10-'Korrigált adatok'!$B10</f>
        <v>42053832.834899999</v>
      </c>
      <c r="AM10" s="5">
        <f>'nyers adatok'!AM10-'Korrigált adatok'!$C10</f>
        <v>6233254</v>
      </c>
      <c r="AN10" s="5">
        <f>'nyers adatok'!AN10-'Korrigált adatok'!$D10</f>
        <v>26908334</v>
      </c>
      <c r="AO10" s="5">
        <f>'nyers adatok'!AO10-'Korrigált adatok'!$E10</f>
        <v>7131043.4933000002</v>
      </c>
      <c r="AQ10" s="5">
        <f>'nyers adatok'!AQ10-'Korrigált adatok'!$B10</f>
        <v>41759162.834899999</v>
      </c>
      <c r="AR10" s="5">
        <f>'nyers adatok'!AR10-'Korrigált adatok'!$C10</f>
        <v>6552084</v>
      </c>
      <c r="AS10" s="5">
        <f>'nyers adatok'!AS10-'Korrigált adatok'!$D10</f>
        <v>27091864</v>
      </c>
      <c r="AT10" s="5">
        <f>'nyers adatok'!AT10-'Korrigált adatok'!$E10</f>
        <v>7265273.4933000002</v>
      </c>
      <c r="AV10" s="5">
        <f>'nyers adatok'!AV10-'Korrigált adatok'!$B10</f>
        <v>40751712.834899999</v>
      </c>
      <c r="AW10" s="5">
        <f>'nyers adatok'!AW10-'Korrigált adatok'!$C10</f>
        <v>5817504</v>
      </c>
      <c r="AX10" s="5">
        <f>'nyers adatok'!AX10-'Korrigált adatok'!$D10</f>
        <v>23884903</v>
      </c>
      <c r="AY10" s="5">
        <f>'nyers adatok'!AY10-'Korrigált adatok'!$E10</f>
        <v>9790922.4933000002</v>
      </c>
      <c r="BA10" s="5">
        <f>'nyers adatok'!BA10-'Korrigált adatok'!$B10</f>
        <v>42381231.834899999</v>
      </c>
      <c r="BB10" s="5">
        <f>'nyers adatok'!BB10-'Korrigált adatok'!$C10</f>
        <v>6331994</v>
      </c>
      <c r="BC10" s="5">
        <f>'nyers adatok'!BC10-'Korrigált adatok'!$D10</f>
        <v>27666594</v>
      </c>
      <c r="BD10" s="5">
        <f>'nyers adatok'!BD10-'Korrigált adatok'!$E10</f>
        <v>7403163.4933000002</v>
      </c>
    </row>
    <row r="11" spans="1:56" x14ac:dyDescent="0.3">
      <c r="A11">
        <v>80000</v>
      </c>
      <c r="B11" s="5">
        <f>'nyers adatok'!B11*'Segédtábla a korrigáláshoz'!$B$2</f>
        <v>17.165099999999999</v>
      </c>
      <c r="C11" s="5">
        <f>'nyers adatok'!C11*'Segédtábla a korrigáláshoz'!$B$2</f>
        <v>1373208</v>
      </c>
      <c r="D11" s="5">
        <f>'nyers adatok'!D11*'Segédtábla a korrigáláshoz'!$B$2</f>
        <v>1373208</v>
      </c>
      <c r="E11" s="5">
        <f>'nyers adatok'!E11*'Segédtábla a korrigáláshoz'!$B$2</f>
        <v>2218932.477</v>
      </c>
      <c r="F11" s="5"/>
      <c r="H11" s="5">
        <f>'nyers adatok'!H11-'Korrigált adatok'!$B11</f>
        <v>70719212.834900007</v>
      </c>
      <c r="I11" s="5">
        <f>'nyers adatok'!I11-'Korrigált adatok'!$C11</f>
        <v>14330481</v>
      </c>
      <c r="J11" s="5">
        <f>'nyers adatok'!J11-'Korrigált adatok'!$D11</f>
        <v>51868540</v>
      </c>
      <c r="K11" s="5">
        <f>'nyers adatok'!K11-'Korrigált adatok'!$E11</f>
        <v>12687936.523</v>
      </c>
      <c r="M11" s="5">
        <f>'nyers adatok'!M11-'Korrigált adatok'!$B11</f>
        <v>57423551.834899999</v>
      </c>
      <c r="N11" s="5">
        <f>'nyers adatok'!N11-'Korrigált adatok'!$C11</f>
        <v>10420792</v>
      </c>
      <c r="O11" s="5">
        <f>'nyers adatok'!O11-'Korrigált adatok'!$D11</f>
        <v>37362792</v>
      </c>
      <c r="P11" s="5">
        <f>'nyers adatok'!P11-'Korrigált adatok'!$E11</f>
        <v>8036607.523</v>
      </c>
      <c r="R11" s="5">
        <f>'nyers adatok'!R11-'Korrigált adatok'!$B11</f>
        <v>60156211.834899999</v>
      </c>
      <c r="S11" s="5">
        <f>'nyers adatok'!S11-'Korrigált adatok'!$C11</f>
        <v>9819102</v>
      </c>
      <c r="T11" s="5">
        <f>'nyers adatok'!T11-'Korrigált adatok'!$D11</f>
        <v>41783501</v>
      </c>
      <c r="U11" s="5">
        <f>'nyers adatok'!U11-'Korrigált adatok'!$E11</f>
        <v>6781357.523</v>
      </c>
      <c r="W11" s="5">
        <f>'nyers adatok'!W11-'Korrigált adatok'!$B11</f>
        <v>84987721.834900007</v>
      </c>
      <c r="X11" s="5">
        <f>'nyers adatok'!X11-'Korrigált adatok'!$C11</f>
        <v>6978311</v>
      </c>
      <c r="Y11" s="5">
        <f>'nyers adatok'!Y11-'Korrigált adatok'!$D11</f>
        <v>69738701</v>
      </c>
      <c r="Z11" s="5">
        <f>'nyers adatok'!Z11-'Korrigált adatok'!$E11</f>
        <v>9318317.523</v>
      </c>
      <c r="AB11" s="5">
        <f>'nyers adatok'!AB11-'Korrigált adatok'!$B11</f>
        <v>123808922.83490001</v>
      </c>
      <c r="AC11" s="5">
        <f>'nyers adatok'!AC11-'Korrigált adatok'!$C11</f>
        <v>7064132</v>
      </c>
      <c r="AD11" s="5">
        <f>'nyers adatok'!AD11-'Korrigált adatok'!$D11</f>
        <v>108509454</v>
      </c>
      <c r="AE11" s="5">
        <f>'nyers adatok'!AE11-'Korrigált adatok'!$E11</f>
        <v>10266247.523</v>
      </c>
      <c r="AG11" s="5">
        <f>'nyers adatok'!AG11-'Korrigált adatok'!$B11</f>
        <v>25986431.834899999</v>
      </c>
      <c r="AH11" s="5">
        <f>'nyers adatok'!AH11-'Korrigált adatok'!$C11</f>
        <v>7076632</v>
      </c>
      <c r="AI11" s="5">
        <f>'nyers adatok'!AI11-'Korrigált adatok'!$D11</f>
        <v>7710581</v>
      </c>
      <c r="AJ11" s="5">
        <f>'nyers adatok'!AJ11-'Korrigált adatok'!$E11</f>
        <v>9243986.523</v>
      </c>
      <c r="AL11" s="5">
        <f>'nyers adatok'!AL11-'Korrigált adatok'!$B11</f>
        <v>57077591.834899999</v>
      </c>
      <c r="AM11" s="5">
        <f>'nyers adatok'!AM11-'Korrigált adatok'!$C11</f>
        <v>7847952</v>
      </c>
      <c r="AN11" s="5">
        <f>'nyers adatok'!AN11-'Korrigált adatok'!$D11</f>
        <v>36471311</v>
      </c>
      <c r="AO11" s="5">
        <f>'nyers adatok'!AO11-'Korrigált adatok'!$E11</f>
        <v>9983796.523</v>
      </c>
      <c r="AQ11" s="5">
        <f>'nyers adatok'!AQ11-'Korrigált adatok'!$B11</f>
        <v>56604342.834899999</v>
      </c>
      <c r="AR11" s="5">
        <f>'nyers adatok'!AR11-'Korrigált adatok'!$C11</f>
        <v>8348202</v>
      </c>
      <c r="AS11" s="5">
        <f>'nyers adatok'!AS11-'Korrigált adatok'!$D11</f>
        <v>36913612</v>
      </c>
      <c r="AT11" s="5">
        <f>'nyers adatok'!AT11-'Korrigált adatok'!$E11</f>
        <v>10105357.523</v>
      </c>
      <c r="AV11" s="5">
        <f>'nyers adatok'!AV11-'Korrigált adatok'!$B11</f>
        <v>54868181.834899999</v>
      </c>
      <c r="AW11" s="5">
        <f>'nyers adatok'!AW11-'Korrigált adatok'!$C11</f>
        <v>7303672</v>
      </c>
      <c r="AX11" s="5">
        <f>'nyers adatok'!AX11-'Korrigált adatok'!$D11</f>
        <v>32399602</v>
      </c>
      <c r="AY11" s="5">
        <f>'nyers adatok'!AY11-'Korrigált adatok'!$E11</f>
        <v>13331977.523</v>
      </c>
      <c r="BA11" s="5">
        <f>'nyers adatok'!BA11-'Korrigált adatok'!$B11</f>
        <v>57203642.834899999</v>
      </c>
      <c r="BB11" s="5">
        <f>'nyers adatok'!BB11-'Korrigált adatok'!$C11</f>
        <v>8001742</v>
      </c>
      <c r="BC11" s="5">
        <f>'nyers adatok'!BC11-'Korrigált adatok'!$D11</f>
        <v>37261312</v>
      </c>
      <c r="BD11" s="5">
        <f>'nyers adatok'!BD11-'Korrigált adatok'!$E11</f>
        <v>10293606.523</v>
      </c>
    </row>
    <row r="12" spans="1:56" x14ac:dyDescent="0.3">
      <c r="A12">
        <v>100000</v>
      </c>
      <c r="B12" s="5">
        <f>'nyers adatok'!B12*'Segédtábla a korrigáláshoz'!$B$2</f>
        <v>17.165099999999999</v>
      </c>
      <c r="C12" s="5">
        <f>'nyers adatok'!C12*'Segédtábla a korrigáláshoz'!$B$2</f>
        <v>1716510</v>
      </c>
      <c r="D12" s="5">
        <f>'nyers adatok'!D12*'Segédtábla a korrigáláshoz'!$B$2</f>
        <v>1716510</v>
      </c>
      <c r="E12" s="5">
        <f>'nyers adatok'!E12*'Segédtábla a korrigáláshoz'!$B$2</f>
        <v>2776163.1182999997</v>
      </c>
      <c r="F12" s="5"/>
      <c r="H12" s="5">
        <f>'nyers adatok'!H12-'Korrigált adatok'!$B12</f>
        <v>91002711.834900007</v>
      </c>
      <c r="I12" s="5">
        <f>'nyers adatok'!I12-'Korrigált adatok'!$C12</f>
        <v>16234449</v>
      </c>
      <c r="J12" s="5">
        <f>'nyers adatok'!J12-'Korrigált adatok'!$D12</f>
        <v>60169778</v>
      </c>
      <c r="K12" s="5">
        <f>'nyers adatok'!K12-'Korrigált adatok'!$E12</f>
        <v>14271125.8817</v>
      </c>
      <c r="M12" s="5">
        <f>'nyers adatok'!M12-'Korrigált adatok'!$B12</f>
        <v>73639852.834900007</v>
      </c>
      <c r="N12" s="5">
        <f>'nyers adatok'!N12-'Korrigált adatok'!$C12</f>
        <v>13986980</v>
      </c>
      <c r="O12" s="5">
        <f>'nyers adatok'!O12-'Korrigált adatok'!$D12</f>
        <v>47525690</v>
      </c>
      <c r="P12" s="5">
        <f>'nyers adatok'!P12-'Korrigált adatok'!$E12</f>
        <v>10265796.8817</v>
      </c>
      <c r="R12" s="5">
        <f>'nyers adatok'!R12-'Korrigált adatok'!$B12</f>
        <v>77088962.834900007</v>
      </c>
      <c r="S12" s="5">
        <f>'nyers adatok'!S12-'Korrigált adatok'!$C12</f>
        <v>13262840</v>
      </c>
      <c r="T12" s="5">
        <f>'nyers adatok'!T12-'Korrigált adatok'!$D12</f>
        <v>53123420</v>
      </c>
      <c r="U12" s="5">
        <f>'nyers adatok'!U12-'Korrigált adatok'!$E12</f>
        <v>8645316.8816999998</v>
      </c>
      <c r="W12" s="5">
        <f>'nyers adatok'!W12-'Korrigált adatok'!$B12</f>
        <v>121070720.83490001</v>
      </c>
      <c r="X12" s="5">
        <f>'nyers adatok'!X12-'Korrigált adatok'!$C12</f>
        <v>8018910</v>
      </c>
      <c r="Y12" s="5">
        <f>'nyers adatok'!Y12-'Korrigált adatok'!$D12</f>
        <v>87099670</v>
      </c>
      <c r="Z12" s="5">
        <f>'nyers adatok'!Z12-'Korrigált adatok'!$E12</f>
        <v>11363176.8817</v>
      </c>
      <c r="AB12" s="5">
        <f>'nyers adatok'!AB12-'Korrigált adatok'!$B12</f>
        <v>158225839.83489999</v>
      </c>
      <c r="AC12" s="5">
        <f>'nyers adatok'!AC12-'Korrigált adatok'!$C12</f>
        <v>8442640</v>
      </c>
      <c r="AD12" s="5">
        <f>'nyers adatok'!AD12-'Korrigált adatok'!$D12</f>
        <v>138295649</v>
      </c>
      <c r="AE12" s="5">
        <f>'nyers adatok'!AE12-'Korrigált adatok'!$E12</f>
        <v>12898196.8817</v>
      </c>
      <c r="AG12" s="5">
        <f>'nyers adatok'!AG12-'Korrigált adatok'!$B12</f>
        <v>33973590.834899999</v>
      </c>
      <c r="AH12" s="5">
        <f>'nyers adatok'!AH12-'Korrigált adatok'!$C12</f>
        <v>9248465</v>
      </c>
      <c r="AI12" s="5">
        <f>'nyers adatok'!AI12-'Korrigált adatok'!$D12</f>
        <v>9732690</v>
      </c>
      <c r="AJ12" s="5">
        <f>'nyers adatok'!AJ12-'Korrigált adatok'!$E12</f>
        <v>11738315.8817</v>
      </c>
      <c r="AL12" s="5">
        <f>'nyers adatok'!AL12-'Korrigált adatok'!$B12</f>
        <v>71815431.834900007</v>
      </c>
      <c r="AM12" s="5">
        <f>'nyers adatok'!AM12-'Korrigált adatok'!$C12</f>
        <v>10869729</v>
      </c>
      <c r="AN12" s="5">
        <f>'nyers adatok'!AN12-'Korrigált adatok'!$D12</f>
        <v>45657059</v>
      </c>
      <c r="AO12" s="5">
        <f>'nyers adatok'!AO12-'Korrigált adatok'!$E12</f>
        <v>12383345.8817</v>
      </c>
      <c r="AQ12" s="5">
        <f>'nyers adatok'!AQ12-'Korrigált adatok'!$B12</f>
        <v>71210132.834900007</v>
      </c>
      <c r="AR12" s="5">
        <f>'nyers adatok'!AR12-'Korrigált adatok'!$C12</f>
        <v>11680600</v>
      </c>
      <c r="AS12" s="5">
        <f>'nyers adatok'!AS12-'Korrigált adatok'!$D12</f>
        <v>45939991</v>
      </c>
      <c r="AT12" s="5">
        <f>'nyers adatok'!AT12-'Korrigált adatok'!$E12</f>
        <v>12486076.8817</v>
      </c>
      <c r="AV12" s="5">
        <f>'nyers adatok'!AV12-'Korrigált adatok'!$B12</f>
        <v>69809611.834900007</v>
      </c>
      <c r="AW12" s="5">
        <f>'nyers adatok'!AW12-'Korrigált adatok'!$C12</f>
        <v>10183719</v>
      </c>
      <c r="AX12" s="5">
        <f>'nyers adatok'!AX12-'Korrigált adatok'!$D12</f>
        <v>40463789</v>
      </c>
      <c r="AY12" s="5">
        <f>'nyers adatok'!AY12-'Korrigált adatok'!$E12</f>
        <v>16791886.881700002</v>
      </c>
      <c r="BA12" s="5">
        <f>'nyers adatok'!BA12-'Korrigált adatok'!$B12</f>
        <v>72028392.834900007</v>
      </c>
      <c r="BB12" s="5">
        <f>'nyers adatok'!BB12-'Korrigált adatok'!$C12</f>
        <v>11069419</v>
      </c>
      <c r="BC12" s="5">
        <f>'nyers adatok'!BC12-'Korrigált adatok'!$D12</f>
        <v>46335029</v>
      </c>
      <c r="BD12" s="5">
        <f>'nyers adatok'!BD12-'Korrigált adatok'!$E12</f>
        <v>12637766.8817</v>
      </c>
    </row>
    <row r="14" spans="1:56" x14ac:dyDescent="0.3">
      <c r="A14" t="str">
        <f>'nyers adatok'!A14</f>
        <v>random, m=nlogn, C=2n</v>
      </c>
      <c r="B14" s="4" t="s">
        <v>29</v>
      </c>
      <c r="C14" s="4"/>
      <c r="D14" s="4"/>
      <c r="E14" s="4"/>
      <c r="F14" s="3"/>
      <c r="H14" s="4" t="s">
        <v>10</v>
      </c>
      <c r="I14" s="4"/>
      <c r="J14" s="4"/>
      <c r="K14" s="4"/>
      <c r="M14" s="4" t="s">
        <v>11</v>
      </c>
      <c r="N14" s="4"/>
      <c r="O14" s="4"/>
      <c r="P14" s="4"/>
      <c r="R14" s="4" t="s">
        <v>12</v>
      </c>
      <c r="S14" s="4"/>
      <c r="T14" s="4"/>
      <c r="U14" s="4"/>
      <c r="W14" s="4" t="s">
        <v>21</v>
      </c>
      <c r="X14" s="4"/>
      <c r="Y14" s="4"/>
      <c r="Z14" s="4"/>
      <c r="AB14" s="4" t="s">
        <v>22</v>
      </c>
      <c r="AC14" s="4"/>
      <c r="AD14" s="4"/>
      <c r="AE14" s="4"/>
      <c r="AG14" s="4" t="s">
        <v>23</v>
      </c>
      <c r="AH14" s="4"/>
      <c r="AI14" s="4"/>
      <c r="AJ14" s="4"/>
      <c r="AL14" s="4" t="s">
        <v>24</v>
      </c>
      <c r="AM14" s="4"/>
      <c r="AN14" s="4"/>
      <c r="AO14" s="4"/>
      <c r="AQ14" s="4" t="s">
        <v>25</v>
      </c>
      <c r="AR14" s="4"/>
      <c r="AS14" s="4"/>
      <c r="AT14" s="4"/>
      <c r="AV14" s="4" t="s">
        <v>26</v>
      </c>
      <c r="AW14" s="4"/>
      <c r="AX14" s="4"/>
      <c r="AY14" s="4"/>
      <c r="BA14" s="4" t="s">
        <v>27</v>
      </c>
      <c r="BB14" s="4"/>
      <c r="BC14" s="4"/>
      <c r="BD14" s="4"/>
    </row>
    <row r="15" spans="1:56" x14ac:dyDescent="0.3">
      <c r="A15" t="s">
        <v>8</v>
      </c>
      <c r="B15" t="s">
        <v>4</v>
      </c>
      <c r="C15" t="s">
        <v>5</v>
      </c>
      <c r="D15" t="s">
        <v>6</v>
      </c>
      <c r="E15" t="s">
        <v>7</v>
      </c>
      <c r="H15" t="s">
        <v>4</v>
      </c>
      <c r="I15" t="s">
        <v>5</v>
      </c>
      <c r="J15" t="s">
        <v>6</v>
      </c>
      <c r="K15" t="s">
        <v>7</v>
      </c>
      <c r="M15" t="s">
        <v>4</v>
      </c>
      <c r="N15" t="s">
        <v>5</v>
      </c>
      <c r="O15" t="s">
        <v>6</v>
      </c>
      <c r="P15" t="s">
        <v>7</v>
      </c>
      <c r="R15" t="s">
        <v>4</v>
      </c>
      <c r="S15" t="s">
        <v>5</v>
      </c>
      <c r="T15" t="s">
        <v>6</v>
      </c>
      <c r="U15" t="s">
        <v>7</v>
      </c>
      <c r="W15" t="s">
        <v>4</v>
      </c>
      <c r="X15" t="s">
        <v>5</v>
      </c>
      <c r="Y15" t="s">
        <v>6</v>
      </c>
      <c r="Z15" t="s">
        <v>7</v>
      </c>
      <c r="AB15" t="s">
        <v>4</v>
      </c>
      <c r="AC15" t="s">
        <v>5</v>
      </c>
      <c r="AD15" t="s">
        <v>6</v>
      </c>
      <c r="AE15" t="s">
        <v>7</v>
      </c>
      <c r="AG15" t="s">
        <v>4</v>
      </c>
      <c r="AH15" t="s">
        <v>5</v>
      </c>
      <c r="AI15" t="s">
        <v>6</v>
      </c>
      <c r="AJ15" t="s">
        <v>7</v>
      </c>
      <c r="AL15" t="s">
        <v>4</v>
      </c>
      <c r="AM15" t="s">
        <v>5</v>
      </c>
      <c r="AN15" t="s">
        <v>6</v>
      </c>
      <c r="AO15" t="s">
        <v>7</v>
      </c>
      <c r="AQ15" t="s">
        <v>4</v>
      </c>
      <c r="AR15" t="s">
        <v>5</v>
      </c>
      <c r="AS15" t="s">
        <v>6</v>
      </c>
      <c r="AT15" t="s">
        <v>7</v>
      </c>
      <c r="AV15" t="s">
        <v>4</v>
      </c>
      <c r="AW15" t="s">
        <v>5</v>
      </c>
      <c r="AX15" t="s">
        <v>6</v>
      </c>
      <c r="AY15" t="s">
        <v>7</v>
      </c>
      <c r="BA15" t="s">
        <v>4</v>
      </c>
      <c r="BB15" t="s">
        <v>5</v>
      </c>
      <c r="BC15" t="s">
        <v>6</v>
      </c>
      <c r="BD15" t="s">
        <v>7</v>
      </c>
    </row>
    <row r="16" spans="1:56" x14ac:dyDescent="0.3">
      <c r="A16">
        <v>2000</v>
      </c>
      <c r="B16" s="5">
        <f>'nyers adatok'!B16*'Segédtábla a korrigáláshoz'!$B$2</f>
        <v>17.165099999999999</v>
      </c>
      <c r="C16" s="5">
        <f>'nyers adatok'!C16*'Segédtábla a korrigáláshoz'!$B$2</f>
        <v>34330.199999999997</v>
      </c>
      <c r="D16" s="5">
        <f>'nyers adatok'!D16*'Segédtábla a korrigáláshoz'!$B$2</f>
        <v>34330.199999999997</v>
      </c>
      <c r="E16" s="5">
        <f>'nyers adatok'!E16*'Segédtábla a korrigáláshoz'!$B$2</f>
        <v>59202.429899999996</v>
      </c>
      <c r="F16" s="5"/>
      <c r="H16" s="5">
        <f>'nyers adatok'!H16-'Korrigált adatok'!$B16</f>
        <v>1125872.8348999999</v>
      </c>
      <c r="I16" s="5">
        <f>'nyers adatok'!I16-'Korrigált adatok'!$C16</f>
        <v>247749.8</v>
      </c>
      <c r="J16" s="5">
        <f>'nyers adatok'!J16-'Korrigált adatok'!$D16</f>
        <v>609619.80000000005</v>
      </c>
      <c r="K16" s="5">
        <f>'nyers adatok'!K16-'Korrigált adatok'!$E16</f>
        <v>198937.57010000001</v>
      </c>
      <c r="M16" s="5">
        <f>'nyers adatok'!M16-'Korrigált adatok'!$B16</f>
        <v>954492.83490000002</v>
      </c>
      <c r="N16" s="5">
        <f>'nyers adatok'!N16-'Korrigált adatok'!$C16</f>
        <v>227359.8</v>
      </c>
      <c r="O16" s="5">
        <f>'nyers adatok'!O16-'Korrigált adatok'!$D16</f>
        <v>553899.80000000005</v>
      </c>
      <c r="P16" s="5">
        <f>'nyers adatok'!P16-'Korrigált adatok'!$E16</f>
        <v>145777.57010000001</v>
      </c>
      <c r="R16" s="5">
        <f>'nyers adatok'!R16-'Korrigált adatok'!$B16</f>
        <v>1068352.8348999999</v>
      </c>
      <c r="S16" s="5">
        <f>'nyers adatok'!S16-'Korrigált adatok'!$B16</f>
        <v>243672.83489999999</v>
      </c>
      <c r="T16" s="5">
        <f>'nyers adatok'!T16-'Korrigált adatok'!$B16</f>
        <v>691951.83490000002</v>
      </c>
      <c r="U16" s="5">
        <f>'nyers adatok'!U16-'Korrigált adatok'!$B16</f>
        <v>190051.83489999999</v>
      </c>
      <c r="W16" s="5">
        <f>'nyers adatok'!W16-'Korrigált adatok'!$B16</f>
        <v>1480802.8348999999</v>
      </c>
      <c r="X16" s="5">
        <f>'nyers adatok'!X16-'Korrigált adatok'!$C16</f>
        <v>137749.79999999999</v>
      </c>
      <c r="Y16" s="5">
        <f>'nyers adatok'!Y16-'Korrigált adatok'!$D16</f>
        <v>1164749.8</v>
      </c>
      <c r="Z16" s="5">
        <f>'nyers adatok'!Z16-'Korrigált adatok'!$E16</f>
        <v>162207.57010000001</v>
      </c>
      <c r="AB16" s="5">
        <f>'nyers adatok'!AB16-'Korrigált adatok'!$B16</f>
        <v>2153852.8349000001</v>
      </c>
      <c r="AC16" s="5">
        <f>'nyers adatok'!AC16-'Korrigált adatok'!$C16</f>
        <v>145618.79999999999</v>
      </c>
      <c r="AD16" s="5">
        <f>'nyers adatok'!AD16-'Korrigált adatok'!$D16</f>
        <v>1858787.8</v>
      </c>
      <c r="AE16" s="5">
        <f>'nyers adatok'!AE16-'Korrigált adatok'!$E16</f>
        <v>160184.57010000001</v>
      </c>
      <c r="AG16" s="5">
        <f>'nyers adatok'!AG16-'Korrigált adatok'!$B16</f>
        <v>621522.83490000002</v>
      </c>
      <c r="AH16" s="5">
        <f>'nyers adatok'!AH16-'Korrigált adatok'!$C16</f>
        <v>146899.79999999999</v>
      </c>
      <c r="AI16" s="5">
        <f>'nyers adatok'!AI16-'Korrigált adatok'!$D16</f>
        <v>225119.8</v>
      </c>
      <c r="AJ16" s="5">
        <f>'nyers adatok'!AJ16-'Korrigált adatok'!$E16</f>
        <v>193817.57010000001</v>
      </c>
      <c r="AL16" s="5">
        <f>'nyers adatok'!AL16-'Korrigált adatok'!$B16</f>
        <v>1269832.8348999999</v>
      </c>
      <c r="AM16" s="5">
        <f>'nyers adatok'!AM16-'Korrigált adatok'!$C16</f>
        <v>172609.8</v>
      </c>
      <c r="AN16" s="5">
        <f>'nyers adatok'!AN16-'Korrigált adatok'!$D16</f>
        <v>860669.8</v>
      </c>
      <c r="AO16" s="5">
        <f>'nyers adatok'!AO16-'Korrigált adatok'!$E16</f>
        <v>182317.57010000001</v>
      </c>
      <c r="AQ16" s="5">
        <f>'nyers adatok'!AQ16-'Korrigált adatok'!$B16</f>
        <v>1314842.8348999999</v>
      </c>
      <c r="AR16" s="5">
        <f>'nyers adatok'!AR16-'Korrigált adatok'!$C16</f>
        <v>176329.8</v>
      </c>
      <c r="AS16" s="5">
        <f>'nyers adatok'!AS16-'Korrigált adatok'!$D16</f>
        <v>858659.8</v>
      </c>
      <c r="AT16" s="5">
        <f>'nyers adatok'!AT16-'Korrigált adatok'!$E16</f>
        <v>180867.57010000001</v>
      </c>
      <c r="AV16" s="5">
        <f>'nyers adatok'!AV16-'Korrigált adatok'!$B16</f>
        <v>1136052.8348999999</v>
      </c>
      <c r="AW16" s="5">
        <f>'nyers adatok'!AW16-'Korrigált adatok'!$C16</f>
        <v>157849.79999999999</v>
      </c>
      <c r="AX16" s="5">
        <f>'nyers adatok'!AX16-'Korrigált adatok'!$D16</f>
        <v>723329.8</v>
      </c>
      <c r="AY16" s="5">
        <f>'nyers adatok'!AY16-'Korrigált adatok'!$E16</f>
        <v>246537.57010000001</v>
      </c>
      <c r="BA16" s="5">
        <f>'nyers adatok'!BA16-'Korrigált adatok'!$B16</f>
        <v>1324852.8348999999</v>
      </c>
      <c r="BB16" s="5">
        <f>'nyers adatok'!BB16-'Korrigált adatok'!$C16</f>
        <v>174109.8</v>
      </c>
      <c r="BC16" s="5">
        <f>'nyers adatok'!BC16-'Korrigált adatok'!$D16</f>
        <v>880699.8</v>
      </c>
      <c r="BD16" s="5">
        <f>'nyers adatok'!BD16-'Korrigált adatok'!$E16</f>
        <v>190147.57010000001</v>
      </c>
    </row>
    <row r="17" spans="1:56" x14ac:dyDescent="0.3">
      <c r="A17">
        <v>4000</v>
      </c>
      <c r="B17" s="5">
        <f>'nyers adatok'!B17*'Segédtábla a korrigáláshoz'!$B$2</f>
        <v>17.165099999999999</v>
      </c>
      <c r="C17" s="5">
        <f>'nyers adatok'!C17*'Segédtábla a korrigáláshoz'!$B$2</f>
        <v>68660.399999999994</v>
      </c>
      <c r="D17" s="5">
        <f>'nyers adatok'!D17*'Segédtábla a korrigáláshoz'!$B$2</f>
        <v>68660.399999999994</v>
      </c>
      <c r="E17" s="5">
        <f>'nyers adatok'!E17*'Segédtábla a korrigáláshoz'!$B$2</f>
        <v>124189.49849999999</v>
      </c>
      <c r="F17" s="5"/>
      <c r="H17" s="5">
        <f>'nyers adatok'!H17-'Korrigált adatok'!$B17</f>
        <v>2389812.8349000001</v>
      </c>
      <c r="I17" s="5">
        <f>'nyers adatok'!I17-'Korrigált adatok'!$C17</f>
        <v>513399.6</v>
      </c>
      <c r="J17" s="5">
        <f>'nyers adatok'!J17-'Korrigált adatok'!$D17</f>
        <v>1377249.6</v>
      </c>
      <c r="K17" s="5">
        <f>'nyers adatok'!K17-'Korrigált adatok'!$E17</f>
        <v>431340.50150000001</v>
      </c>
      <c r="M17" s="5">
        <f>'nyers adatok'!M17-'Korrigált adatok'!$B17</f>
        <v>2007352.8348999999</v>
      </c>
      <c r="N17" s="5">
        <f>'nyers adatok'!N17-'Korrigált adatok'!$C17</f>
        <v>456169.6</v>
      </c>
      <c r="O17" s="5">
        <f>'nyers adatok'!O17-'Korrigált adatok'!$D17</f>
        <v>1219759.6000000001</v>
      </c>
      <c r="P17" s="5">
        <f>'nyers adatok'!P17-'Korrigált adatok'!$E17</f>
        <v>307800.50150000001</v>
      </c>
      <c r="R17" s="5">
        <f>'nyers adatok'!R17-'Korrigált adatok'!$B17</f>
        <v>2340432.8349000001</v>
      </c>
      <c r="S17" s="5">
        <f>'nyers adatok'!S17-'Korrigált adatok'!$B17</f>
        <v>487741.83490000002</v>
      </c>
      <c r="T17" s="5">
        <f>'nyers adatok'!T17-'Korrigált adatok'!$B17</f>
        <v>1590221.8348999999</v>
      </c>
      <c r="U17" s="5">
        <f>'nyers adatok'!U17-'Korrigált adatok'!$B17</f>
        <v>388312.83490000002</v>
      </c>
      <c r="W17" s="5">
        <f>'nyers adatok'!W17-'Korrigált adatok'!$B17</f>
        <v>3200032.8349000001</v>
      </c>
      <c r="X17" s="5">
        <f>'nyers adatok'!X17-'Korrigált adatok'!$C17</f>
        <v>273129.59999999998</v>
      </c>
      <c r="Y17" s="5">
        <f>'nyers adatok'!Y17-'Korrigált adatok'!$D17</f>
        <v>2570459.6</v>
      </c>
      <c r="Z17" s="5">
        <f>'nyers adatok'!Z17-'Korrigált adatok'!$E17</f>
        <v>354390.50150000001</v>
      </c>
      <c r="AB17" s="5">
        <f>'nyers adatok'!AB17-'Korrigált adatok'!$B17</f>
        <v>4583932.8349000001</v>
      </c>
      <c r="AC17" s="5">
        <f>'nyers adatok'!AC17-'Korrigált adatok'!$C17</f>
        <v>288938.59999999998</v>
      </c>
      <c r="AD17" s="5">
        <f>'nyers adatok'!AD17-'Korrigált adatok'!$D17</f>
        <v>3955529.6</v>
      </c>
      <c r="AE17" s="5">
        <f>'nyers adatok'!AE17-'Korrigált adatok'!$E17</f>
        <v>347730.50150000001</v>
      </c>
      <c r="AG17" s="5">
        <f>'nyers adatok'!AG17-'Korrigált adatok'!$B17</f>
        <v>1303992.8348999999</v>
      </c>
      <c r="AH17" s="5">
        <f>'nyers adatok'!AH17-'Korrigált adatok'!$C17</f>
        <v>296209.59999999998</v>
      </c>
      <c r="AI17" s="5">
        <f>'nyers adatok'!AI17-'Korrigált adatok'!$D17</f>
        <v>458029.6</v>
      </c>
      <c r="AJ17" s="5">
        <f>'nyers adatok'!AJ17-'Korrigált adatok'!$E17</f>
        <v>415379.50150000001</v>
      </c>
      <c r="AL17" s="5">
        <f>'nyers adatok'!AL17-'Korrigált adatok'!$B17</f>
        <v>2582732.8349000001</v>
      </c>
      <c r="AM17" s="5">
        <f>'nyers adatok'!AM17-'Korrigált adatok'!$C17</f>
        <v>342749.6</v>
      </c>
      <c r="AN17" s="5">
        <f>'nyers adatok'!AN17-'Korrigált adatok'!$D17</f>
        <v>1833979.6</v>
      </c>
      <c r="AO17" s="5">
        <f>'nyers adatok'!AO17-'Korrigált adatok'!$E17</f>
        <v>384930.50150000001</v>
      </c>
      <c r="AQ17" s="5">
        <f>'nyers adatok'!AQ17-'Korrigált adatok'!$B17</f>
        <v>2692803.8349000001</v>
      </c>
      <c r="AR17" s="5">
        <f>'nyers adatok'!AR17-'Korrigált adatok'!$C17</f>
        <v>359869.6</v>
      </c>
      <c r="AS17" s="5">
        <f>'nyers adatok'!AS17-'Korrigált adatok'!$D17</f>
        <v>1806679.6</v>
      </c>
      <c r="AT17" s="5">
        <f>'nyers adatok'!AT17-'Korrigált adatok'!$E17</f>
        <v>380560.50150000001</v>
      </c>
      <c r="AV17" s="5">
        <f>'nyers adatok'!AV17-'Korrigált adatok'!$B17</f>
        <v>2421062.8349000001</v>
      </c>
      <c r="AW17" s="5">
        <f>'nyers adatok'!AW17-'Korrigált adatok'!$C17</f>
        <v>311298.59999999998</v>
      </c>
      <c r="AX17" s="5">
        <f>'nyers adatok'!AX17-'Korrigált adatok'!$D17</f>
        <v>1508778.6</v>
      </c>
      <c r="AY17" s="5">
        <f>'nyers adatok'!AY17-'Korrigált adatok'!$E17</f>
        <v>519389.50150000001</v>
      </c>
      <c r="BA17" s="5">
        <f>'nyers adatok'!BA17-'Korrigált adatok'!$B17</f>
        <v>2686792.8349000001</v>
      </c>
      <c r="BB17" s="5">
        <f>'nyers adatok'!BB17-'Korrigált adatok'!$C17</f>
        <v>348439.6</v>
      </c>
      <c r="BC17" s="5">
        <f>'nyers adatok'!BC17-'Korrigált adatok'!$D17</f>
        <v>1918349.6</v>
      </c>
      <c r="BD17" s="5">
        <f>'nyers adatok'!BD17-'Korrigált adatok'!$E17</f>
        <v>403830.50150000001</v>
      </c>
    </row>
    <row r="18" spans="1:56" x14ac:dyDescent="0.3">
      <c r="A18">
        <v>6000</v>
      </c>
      <c r="B18" s="5">
        <f>'nyers adatok'!B18*'Segédtábla a korrigáláshoz'!$B$2</f>
        <v>17.165099999999999</v>
      </c>
      <c r="C18" s="5">
        <f>'nyers adatok'!C18*'Segédtábla a korrigáláshoz'!$B$2</f>
        <v>102990.59999999999</v>
      </c>
      <c r="D18" s="5">
        <f>'nyers adatok'!D18*'Segédtábla a korrigáláshoz'!$B$2</f>
        <v>102990.59999999999</v>
      </c>
      <c r="E18" s="5">
        <f>'nyers adatok'!E18*'Segédtábla a korrigáláshoz'!$B$2</f>
        <v>189193.7322</v>
      </c>
      <c r="F18" s="5"/>
      <c r="H18" s="5">
        <f>'nyers adatok'!H18-'Korrigált adatok'!$B18</f>
        <v>3818502.8349000001</v>
      </c>
      <c r="I18" s="5">
        <f>'nyers adatok'!I18-'Korrigált adatok'!$C18</f>
        <v>799929.4</v>
      </c>
      <c r="J18" s="5">
        <f>'nyers adatok'!J18-'Korrigált adatok'!$D18</f>
        <v>2165069.4</v>
      </c>
      <c r="K18" s="5">
        <f>'nyers adatok'!K18-'Korrigált adatok'!$E18</f>
        <v>660236.26780000003</v>
      </c>
      <c r="M18" s="5">
        <f>'nyers adatok'!M18-'Korrigált adatok'!$B18</f>
        <v>3215405.8349000001</v>
      </c>
      <c r="N18" s="5">
        <f>'nyers adatok'!N18-'Korrigált adatok'!$C18</f>
        <v>723889.4</v>
      </c>
      <c r="O18" s="5">
        <f>'nyers adatok'!O18-'Korrigált adatok'!$D18</f>
        <v>1907409.4</v>
      </c>
      <c r="P18" s="5">
        <f>'nyers adatok'!P18-'Korrigált adatok'!$E18</f>
        <v>482566.26780000003</v>
      </c>
      <c r="R18" s="5">
        <f>'nyers adatok'!R18-'Korrigált adatok'!$B18</f>
        <v>3807062.8349000001</v>
      </c>
      <c r="S18" s="5">
        <f>'nyers adatok'!S18-'Korrigált adatok'!$B18</f>
        <v>750351.83490000002</v>
      </c>
      <c r="T18" s="5">
        <f>'nyers adatok'!T18-'Korrigált adatok'!$B18</f>
        <v>2664811.8349000001</v>
      </c>
      <c r="U18" s="5">
        <f>'nyers adatok'!U18-'Korrigált adatok'!$B18</f>
        <v>606221.83490000002</v>
      </c>
      <c r="W18" s="5">
        <f>'nyers adatok'!W18-'Korrigált adatok'!$B18</f>
        <v>5067792.8349000001</v>
      </c>
      <c r="X18" s="5">
        <f>'nyers adatok'!X18-'Korrigált adatok'!$C18</f>
        <v>423389.4</v>
      </c>
      <c r="Y18" s="5">
        <f>'nyers adatok'!Y18-'Korrigált adatok'!$D18</f>
        <v>4063741.4</v>
      </c>
      <c r="Z18" s="5">
        <f>'nyers adatok'!Z18-'Korrigált adatok'!$E18</f>
        <v>540596.26780000003</v>
      </c>
      <c r="AB18" s="5">
        <f>'nyers adatok'!AB18-'Korrigált adatok'!$B18</f>
        <v>7154152.8349000001</v>
      </c>
      <c r="AC18" s="5">
        <f>'nyers adatok'!AC18-'Korrigált adatok'!$C18</f>
        <v>466949.4</v>
      </c>
      <c r="AD18" s="5">
        <f>'nyers adatok'!AD18-'Korrigált adatok'!$D18</f>
        <v>6142408.4000000004</v>
      </c>
      <c r="AE18" s="5">
        <f>'nyers adatok'!AE18-'Korrigált adatok'!$E18</f>
        <v>530146.26780000003</v>
      </c>
      <c r="AG18" s="5">
        <f>'nyers adatok'!AG18-'Korrigált adatok'!$B18</f>
        <v>1956152.8348999999</v>
      </c>
      <c r="AH18" s="5">
        <f>'nyers adatok'!AH18-'Korrigált adatok'!$C18</f>
        <v>477148.4</v>
      </c>
      <c r="AI18" s="5">
        <f>'nyers adatok'!AI18-'Korrigált adatok'!$D18</f>
        <v>689618.4</v>
      </c>
      <c r="AJ18" s="5">
        <f>'nyers adatok'!AJ18-'Korrigált adatok'!$E18</f>
        <v>638826.26780000003</v>
      </c>
      <c r="AL18" s="5">
        <f>'nyers adatok'!AL18-'Korrigált adatok'!$B18</f>
        <v>4039332.8349000001</v>
      </c>
      <c r="AM18" s="5">
        <f>'nyers adatok'!AM18-'Korrigált adatok'!$C18</f>
        <v>545059.4</v>
      </c>
      <c r="AN18" s="5">
        <f>'nyers adatok'!AN18-'Korrigált adatok'!$D18</f>
        <v>2856150.4</v>
      </c>
      <c r="AO18" s="5">
        <f>'nyers adatok'!AO18-'Korrigált adatok'!$E18</f>
        <v>575076.26780000003</v>
      </c>
      <c r="AQ18" s="5">
        <f>'nyers adatok'!AQ18-'Korrigált adatok'!$B18</f>
        <v>4052343.8349000001</v>
      </c>
      <c r="AR18" s="5">
        <f>'nyers adatok'!AR18-'Korrigált adatok'!$C18</f>
        <v>564069.4</v>
      </c>
      <c r="AS18" s="5">
        <f>'nyers adatok'!AS18-'Korrigált adatok'!$D18</f>
        <v>2841759.4</v>
      </c>
      <c r="AT18" s="5">
        <f>'nyers adatok'!AT18-'Korrigált adatok'!$E18</f>
        <v>570676.26780000003</v>
      </c>
      <c r="AV18" s="5">
        <f>'nyers adatok'!AV18-'Korrigált adatok'!$B18</f>
        <v>3694812.8349000001</v>
      </c>
      <c r="AW18" s="5">
        <f>'nyers adatok'!AW18-'Korrigált adatok'!$C18</f>
        <v>488408.4</v>
      </c>
      <c r="AX18" s="5">
        <f>'nyers adatok'!AX18-'Korrigált adatok'!$D18</f>
        <v>2329688.4</v>
      </c>
      <c r="AY18" s="5">
        <f>'nyers adatok'!AY18-'Korrigált adatok'!$E18</f>
        <v>787835.26780000003</v>
      </c>
      <c r="BA18" s="5">
        <f>'nyers adatok'!BA18-'Korrigált adatok'!$B18</f>
        <v>4180231.8349000001</v>
      </c>
      <c r="BB18" s="5">
        <f>'nyers adatok'!BB18-'Korrigált adatok'!$C18</f>
        <v>564069.4</v>
      </c>
      <c r="BC18" s="5">
        <f>'nyers adatok'!BC18-'Korrigált adatok'!$D18</f>
        <v>2983689.4</v>
      </c>
      <c r="BD18" s="5">
        <f>'nyers adatok'!BD18-'Korrigált adatok'!$E18</f>
        <v>610236.26780000003</v>
      </c>
    </row>
    <row r="19" spans="1:56" x14ac:dyDescent="0.3">
      <c r="A19">
        <v>8000</v>
      </c>
      <c r="B19" s="5">
        <f>'nyers adatok'!B19*'Segédtábla a korrigáláshoz'!$B$2</f>
        <v>17.165099999999999</v>
      </c>
      <c r="C19" s="5">
        <f>'nyers adatok'!C19*'Segédtábla a korrigáláshoz'!$B$2</f>
        <v>137320.79999999999</v>
      </c>
      <c r="D19" s="5">
        <f>'nyers adatok'!D19*'Segédtábla a korrigáláshoz'!$B$2</f>
        <v>137320.79999999999</v>
      </c>
      <c r="E19" s="5">
        <f>'nyers adatok'!E19*'Segédtábla a korrigáláshoz'!$B$2</f>
        <v>256377.93359999999</v>
      </c>
      <c r="F19" s="5"/>
      <c r="H19" s="5">
        <f>'nyers adatok'!H19-'Korrigált adatok'!$B19</f>
        <v>5122112.8349000001</v>
      </c>
      <c r="I19" s="5">
        <f>'nyers adatok'!I19-'Korrigált adatok'!$C19</f>
        <v>1006599.2</v>
      </c>
      <c r="J19" s="5">
        <f>'nyers adatok'!J19-'Korrigált adatok'!$D19</f>
        <v>2973219.2</v>
      </c>
      <c r="K19" s="5">
        <f>'nyers adatok'!K19-'Korrigált adatok'!$E19</f>
        <v>885592.06640000001</v>
      </c>
      <c r="M19" s="5">
        <f>'nyers adatok'!M19-'Korrigált adatok'!$B19</f>
        <v>4452061.8349000001</v>
      </c>
      <c r="N19" s="5">
        <f>'nyers adatok'!N19-'Korrigált adatok'!$C19</f>
        <v>911478.2</v>
      </c>
      <c r="O19" s="5">
        <f>'nyers adatok'!O19-'Korrigált adatok'!$D19</f>
        <v>2644789.2000000002</v>
      </c>
      <c r="P19" s="5">
        <f>'nyers adatok'!P19-'Korrigált adatok'!$E19</f>
        <v>647732.06640000001</v>
      </c>
      <c r="R19" s="5">
        <f>'nyers adatok'!R19-'Korrigált adatok'!$B19</f>
        <v>5162192.8349000001</v>
      </c>
      <c r="S19" s="5">
        <f>'nyers adatok'!S19-'Korrigált adatok'!$B19</f>
        <v>974052.83490000002</v>
      </c>
      <c r="T19" s="5">
        <f>'nyers adatok'!T19-'Korrigált adatok'!$B19</f>
        <v>3649962.8349000001</v>
      </c>
      <c r="U19" s="5">
        <f>'nyers adatok'!U19-'Korrigált adatok'!$B19</f>
        <v>826971.83490000002</v>
      </c>
      <c r="W19" s="5">
        <f>'nyers adatok'!W19-'Korrigált adatok'!$B19</f>
        <v>6982752.8349000001</v>
      </c>
      <c r="X19" s="5">
        <f>'nyers adatok'!X19-'Korrigált adatok'!$C19</f>
        <v>527249.19999999995</v>
      </c>
      <c r="Y19" s="5">
        <f>'nyers adatok'!Y19-'Korrigált adatok'!$D19</f>
        <v>5619989.2000000002</v>
      </c>
      <c r="Z19" s="5">
        <f>'nyers adatok'!Z19-'Korrigált adatok'!$E19</f>
        <v>770022.06640000001</v>
      </c>
      <c r="AB19" s="5">
        <f>'nyers adatok'!AB19-'Korrigált adatok'!$B19</f>
        <v>9909442.8348999992</v>
      </c>
      <c r="AC19" s="5">
        <f>'nyers adatok'!AC19-'Korrigált adatok'!$C19</f>
        <v>554259.19999999995</v>
      </c>
      <c r="AD19" s="5">
        <f>'nyers adatok'!AD19-'Korrigált adatok'!$D19</f>
        <v>8473068.1999999993</v>
      </c>
      <c r="AE19" s="5">
        <f>'nyers adatok'!AE19-'Korrigált adatok'!$E19</f>
        <v>764802.06640000001</v>
      </c>
      <c r="AG19" s="5">
        <f>'nyers adatok'!AG19-'Korrigált adatok'!$B19</f>
        <v>2570732.8349000001</v>
      </c>
      <c r="AH19" s="5">
        <f>'nyers adatok'!AH19-'Korrigált adatok'!$C19</f>
        <v>593495.19999999995</v>
      </c>
      <c r="AI19" s="5">
        <f>'nyers adatok'!AI19-'Korrigált adatok'!$D19</f>
        <v>919393.2</v>
      </c>
      <c r="AJ19" s="5">
        <f>'nyers adatok'!AJ19-'Korrigált adatok'!$E19</f>
        <v>873277.06640000001</v>
      </c>
      <c r="AL19" s="5">
        <f>'nyers adatok'!AL19-'Korrigált adatok'!$B19</f>
        <v>5450142.8349000001</v>
      </c>
      <c r="AM19" s="5">
        <f>'nyers adatok'!AM19-'Korrigált adatok'!$C19</f>
        <v>677658.2</v>
      </c>
      <c r="AN19" s="5">
        <f>'nyers adatok'!AN19-'Korrigált adatok'!$D19</f>
        <v>3861676.2</v>
      </c>
      <c r="AO19" s="5">
        <f>'nyers adatok'!AO19-'Korrigált adatok'!$E19</f>
        <v>819571.06640000001</v>
      </c>
      <c r="AQ19" s="5">
        <f>'nyers adatok'!AQ19-'Korrigált adatok'!$B19</f>
        <v>5529340.8349000001</v>
      </c>
      <c r="AR19" s="5">
        <f>'nyers adatok'!AR19-'Korrigált adatok'!$C19</f>
        <v>695619.2</v>
      </c>
      <c r="AS19" s="5">
        <f>'nyers adatok'!AS19-'Korrigált adatok'!$D19</f>
        <v>3867889.2</v>
      </c>
      <c r="AT19" s="5">
        <f>'nyers adatok'!AT19-'Korrigált adatok'!$E19</f>
        <v>815422.06640000001</v>
      </c>
      <c r="AV19" s="5">
        <f>'nyers adatok'!AV19-'Korrigált adatok'!$B19</f>
        <v>5155582.8349000001</v>
      </c>
      <c r="AW19" s="5">
        <f>'nyers adatok'!AW19-'Korrigált adatok'!$C19</f>
        <v>620179.19999999995</v>
      </c>
      <c r="AX19" s="5">
        <f>'nyers adatok'!AX19-'Korrigált adatok'!$D19</f>
        <v>3221349.2</v>
      </c>
      <c r="AY19" s="5">
        <f>'nyers adatok'!AY19-'Korrigált adatok'!$E19</f>
        <v>1088582.0663999999</v>
      </c>
      <c r="BA19" s="5">
        <f>'nyers adatok'!BA19-'Korrigált adatok'!$B19</f>
        <v>5667302.8349000001</v>
      </c>
      <c r="BB19" s="5">
        <f>'nyers adatok'!BB19-'Korrigált adatok'!$C19</f>
        <v>687699.2</v>
      </c>
      <c r="BC19" s="5">
        <f>'nyers adatok'!BC19-'Korrigált adatok'!$D19</f>
        <v>3992249.2</v>
      </c>
      <c r="BD19" s="5">
        <f>'nyers adatok'!BD19-'Korrigált adatok'!$E19</f>
        <v>843052.06640000001</v>
      </c>
    </row>
    <row r="20" spans="1:56" x14ac:dyDescent="0.3">
      <c r="A20">
        <v>10000</v>
      </c>
      <c r="B20" s="5">
        <f>'nyers adatok'!B20*'Segédtábla a korrigáláshoz'!$B$2</f>
        <v>17.165099999999999</v>
      </c>
      <c r="C20" s="5">
        <f>'nyers adatok'!C20*'Segédtábla a korrigáláshoz'!$B$2</f>
        <v>171651</v>
      </c>
      <c r="D20" s="5">
        <f>'nyers adatok'!D20*'Segédtábla a korrigáláshoz'!$B$2</f>
        <v>171651</v>
      </c>
      <c r="E20" s="5">
        <f>'nyers adatok'!E20*'Segédtábla a korrigáláshoz'!$B$2</f>
        <v>324780.85709999996</v>
      </c>
      <c r="F20" s="5"/>
      <c r="H20" s="5">
        <f>'nyers adatok'!H20-'Korrigált adatok'!$B20</f>
        <v>6667812.8349000001</v>
      </c>
      <c r="I20" s="5">
        <f>'nyers adatok'!I20-'Korrigált adatok'!$C20</f>
        <v>1371899</v>
      </c>
      <c r="J20" s="5">
        <f>'nyers adatok'!J20-'Korrigált adatok'!$D20</f>
        <v>3874889</v>
      </c>
      <c r="K20" s="5">
        <f>'nyers adatok'!K20-'Korrigált adatok'!$E20</f>
        <v>1152799.1429000001</v>
      </c>
      <c r="M20" s="5">
        <f>'nyers adatok'!M20-'Korrigált adatok'!$B20</f>
        <v>5726333.8349000001</v>
      </c>
      <c r="N20" s="5">
        <f>'nyers adatok'!N20-'Korrigált adatok'!$C20</f>
        <v>1255879</v>
      </c>
      <c r="O20" s="5">
        <f>'nyers adatok'!O20-'Korrigált adatok'!$D20</f>
        <v>3442449</v>
      </c>
      <c r="P20" s="5">
        <f>'nyers adatok'!P20-'Korrigált adatok'!$E20</f>
        <v>831919.14290000009</v>
      </c>
      <c r="R20" s="5">
        <f>'nyers adatok'!R20-'Korrigált adatok'!$B20</f>
        <v>6964862.8349000001</v>
      </c>
      <c r="S20" s="5">
        <f>'nyers adatok'!S20-'Korrigált adatok'!$B20</f>
        <v>1310971.8348999999</v>
      </c>
      <c r="T20" s="5">
        <f>'nyers adatok'!T20-'Korrigált adatok'!$B20</f>
        <v>4947181.8349000001</v>
      </c>
      <c r="U20" s="5">
        <f>'nyers adatok'!U20-'Korrigált adatok'!$B20</f>
        <v>1040191.8349</v>
      </c>
      <c r="W20" s="5">
        <f>'nyers adatok'!W20-'Korrigált adatok'!$B20</f>
        <v>9032732.8348999992</v>
      </c>
      <c r="X20" s="5">
        <f>'nyers adatok'!X20-'Korrigált adatok'!$C20</f>
        <v>768239</v>
      </c>
      <c r="Y20" s="5">
        <f>'nyers adatok'!Y20-'Korrigált adatok'!$D20</f>
        <v>7184739</v>
      </c>
      <c r="Z20" s="5">
        <f>'nyers adatok'!Z20-'Korrigált adatok'!$E20</f>
        <v>964819.14290000009</v>
      </c>
      <c r="AB20" s="5">
        <f>'nyers adatok'!AB20-'Korrigált adatok'!$B20</f>
        <v>12908062.834899999</v>
      </c>
      <c r="AC20" s="5">
        <f>'nyers adatok'!AC20-'Korrigált adatok'!$C20</f>
        <v>832309</v>
      </c>
      <c r="AD20" s="5">
        <f>'nyers adatok'!AD20-'Korrigált adatok'!$D20</f>
        <v>10910969</v>
      </c>
      <c r="AE20" s="5">
        <f>'nyers adatok'!AE20-'Korrigált adatok'!$E20</f>
        <v>1037829.1429000001</v>
      </c>
      <c r="AG20" s="5">
        <f>'nyers adatok'!AG20-'Korrigált adatok'!$B20</f>
        <v>3377662.8349000001</v>
      </c>
      <c r="AH20" s="5">
        <f>'nyers adatok'!AH20-'Korrigált adatok'!$C20</f>
        <v>853527</v>
      </c>
      <c r="AI20" s="5">
        <f>'nyers adatok'!AI20-'Korrigált adatok'!$D20</f>
        <v>1151556</v>
      </c>
      <c r="AJ20" s="5">
        <f>'nyers adatok'!AJ20-'Korrigált adatok'!$E20</f>
        <v>1139486.1429000001</v>
      </c>
      <c r="AL20" s="5">
        <f>'nyers adatok'!AL20-'Korrigált adatok'!$B20</f>
        <v>7024302.8349000001</v>
      </c>
      <c r="AM20" s="5">
        <f>'nyers adatok'!AM20-'Korrigált adatok'!$C20</f>
        <v>971759</v>
      </c>
      <c r="AN20" s="5">
        <f>'nyers adatok'!AN20-'Korrigált adatok'!$D20</f>
        <v>4886849</v>
      </c>
      <c r="AO20" s="5">
        <f>'nyers adatok'!AO20-'Korrigált adatok'!$E20</f>
        <v>1007189.1429000001</v>
      </c>
      <c r="AQ20" s="5">
        <f>'nyers adatok'!AQ20-'Korrigált adatok'!$B20</f>
        <v>7097591.8349000001</v>
      </c>
      <c r="AR20" s="5">
        <f>'nyers adatok'!AR20-'Korrigált adatok'!$C20</f>
        <v>1005359</v>
      </c>
      <c r="AS20" s="5">
        <f>'nyers adatok'!AS20-'Korrigált adatok'!$D20</f>
        <v>4880939</v>
      </c>
      <c r="AT20" s="5">
        <f>'nyers adatok'!AT20-'Korrigált adatok'!$E20</f>
        <v>1012439.1429000001</v>
      </c>
      <c r="AV20" s="5">
        <f>'nyers adatok'!AV20-'Korrigált adatok'!$B20</f>
        <v>6441042.8349000001</v>
      </c>
      <c r="AW20" s="5">
        <f>'nyers adatok'!AW20-'Korrigált adatok'!$C20</f>
        <v>866489</v>
      </c>
      <c r="AX20" s="5">
        <f>'nyers adatok'!AX20-'Korrigált adatok'!$D20</f>
        <v>4057689</v>
      </c>
      <c r="AY20" s="5">
        <f>'nyers adatok'!AY20-'Korrigált adatok'!$E20</f>
        <v>1391299.1429000001</v>
      </c>
      <c r="BA20" s="5">
        <f>'nyers adatok'!BA20-'Korrigált adatok'!$B20</f>
        <v>7328751.8349000001</v>
      </c>
      <c r="BB20" s="5">
        <f>'nyers adatok'!BB20-'Korrigált adatok'!$C20</f>
        <v>996149</v>
      </c>
      <c r="BC20" s="5">
        <f>'nyers adatok'!BC20-'Korrigált adatok'!$D20</f>
        <v>5126769</v>
      </c>
      <c r="BD20" s="5">
        <f>'nyers adatok'!BD20-'Korrigált adatok'!$E20</f>
        <v>1075249.1429000001</v>
      </c>
    </row>
    <row r="21" spans="1:56" x14ac:dyDescent="0.3">
      <c r="A21">
        <v>20000</v>
      </c>
      <c r="B21" s="5">
        <f>'nyers adatok'!B21*'Segédtábla a korrigáláshoz'!$B$2</f>
        <v>17.165099999999999</v>
      </c>
      <c r="C21" s="5">
        <f>'nyers adatok'!C21*'Segédtábla a korrigáláshoz'!$B$2</f>
        <v>343302</v>
      </c>
      <c r="D21" s="5">
        <f>'nyers adatok'!D21*'Segédtábla a korrigáláshoz'!$B$2</f>
        <v>343302</v>
      </c>
      <c r="E21" s="5">
        <f>'nyers adatok'!E21*'Segédtábla a korrigáláshoz'!$B$2</f>
        <v>675669.83129999996</v>
      </c>
      <c r="F21" s="5"/>
      <c r="H21" s="5">
        <f>'nyers adatok'!H21-'Korrigált adatok'!$B21</f>
        <v>14311021.834899999</v>
      </c>
      <c r="I21" s="5">
        <f>'nyers adatok'!I21-'Korrigált adatok'!$C21</f>
        <v>2780958</v>
      </c>
      <c r="J21" s="5">
        <f>'nyers adatok'!J21-'Korrigált adatok'!$D21</f>
        <v>8434038</v>
      </c>
      <c r="K21" s="5">
        <f>'nyers adatok'!K21-'Korrigált adatok'!$E21</f>
        <v>2498030.1687000003</v>
      </c>
      <c r="M21" s="5">
        <f>'nyers adatok'!M21-'Korrigált adatok'!$B21</f>
        <v>12249643.834899999</v>
      </c>
      <c r="N21" s="5">
        <f>'nyers adatok'!N21-'Korrigált adatok'!$C21</f>
        <v>2534578</v>
      </c>
      <c r="O21" s="5">
        <f>'nyers adatok'!O21-'Korrigált adatok'!$D21</f>
        <v>7441418</v>
      </c>
      <c r="P21" s="5">
        <f>'nyers adatok'!P21-'Korrigált adatok'!$E21</f>
        <v>1810430.1687</v>
      </c>
      <c r="R21" s="5">
        <f>'nyers adatok'!R21-'Korrigált adatok'!$B21</f>
        <v>15167893.834899999</v>
      </c>
      <c r="S21" s="5">
        <f>'nyers adatok'!S21-'Korrigált adatok'!$B21</f>
        <v>2659671.8349000001</v>
      </c>
      <c r="T21" s="5">
        <f>'nyers adatok'!T21-'Korrigált adatok'!$B21</f>
        <v>11026901.834899999</v>
      </c>
      <c r="U21" s="5">
        <f>'nyers adatok'!U21-'Korrigált adatok'!$B21</f>
        <v>2211082.8349000001</v>
      </c>
      <c r="W21" s="5">
        <f>'nyers adatok'!W21-'Korrigált adatok'!$B21</f>
        <v>19721841.834899999</v>
      </c>
      <c r="X21" s="5">
        <f>'nyers adatok'!X21-'Korrigált adatok'!$C21</f>
        <v>1544988</v>
      </c>
      <c r="Y21" s="5">
        <f>'nyers adatok'!Y21-'Korrigált adatok'!$D21</f>
        <v>15711397</v>
      </c>
      <c r="Z21" s="5">
        <f>'nyers adatok'!Z21-'Korrigált adatok'!$E21</f>
        <v>2301700.1687000003</v>
      </c>
      <c r="AB21" s="5">
        <f>'nyers adatok'!AB21-'Korrigált adatok'!$B21</f>
        <v>27613581.834899999</v>
      </c>
      <c r="AC21" s="5">
        <f>'nyers adatok'!AC21-'Korrigált adatok'!$C21</f>
        <v>1658068</v>
      </c>
      <c r="AD21" s="5">
        <f>'nyers adatok'!AD21-'Korrigált adatok'!$D21</f>
        <v>23646780</v>
      </c>
      <c r="AE21" s="5">
        <f>'nyers adatok'!AE21-'Korrigált adatok'!$E21</f>
        <v>2372090.1687000003</v>
      </c>
      <c r="AG21" s="5">
        <f>'nyers adatok'!AG21-'Korrigált adatok'!$B21</f>
        <v>7100402.8349000001</v>
      </c>
      <c r="AH21" s="5">
        <f>'nyers adatok'!AH21-'Korrigált adatok'!$C21</f>
        <v>1760740</v>
      </c>
      <c r="AI21" s="5">
        <f>'nyers adatok'!AI21-'Korrigált adatok'!$D21</f>
        <v>2366511</v>
      </c>
      <c r="AJ21" s="5">
        <f>'nyers adatok'!AJ21-'Korrigált adatok'!$E21</f>
        <v>2674364.1687000003</v>
      </c>
      <c r="AL21" s="5">
        <f>'nyers adatok'!AL21-'Korrigált adatok'!$B21</f>
        <v>15170773.834899999</v>
      </c>
      <c r="AM21" s="5">
        <f>'nyers adatok'!AM21-'Korrigált adatok'!$C21</f>
        <v>1928548</v>
      </c>
      <c r="AN21" s="5">
        <f>'nyers adatok'!AN21-'Korrigált adatok'!$D21</f>
        <v>10569208</v>
      </c>
      <c r="AO21" s="5">
        <f>'nyers adatok'!AO21-'Korrigált adatok'!$E21</f>
        <v>2281450.1687000003</v>
      </c>
      <c r="AQ21" s="5">
        <f>'nyers adatok'!AQ21-'Korrigált adatok'!$B21</f>
        <v>15103700.834899999</v>
      </c>
      <c r="AR21" s="5">
        <f>'nyers adatok'!AR21-'Korrigált adatok'!$C21</f>
        <v>2006828</v>
      </c>
      <c r="AS21" s="5">
        <f>'nyers adatok'!AS21-'Korrigált adatok'!$D21</f>
        <v>10505517</v>
      </c>
      <c r="AT21" s="5">
        <f>'nyers adatok'!AT21-'Korrigált adatok'!$E21</f>
        <v>2280860.1687000003</v>
      </c>
      <c r="AV21" s="5">
        <f>'nyers adatok'!AV21-'Korrigált adatok'!$B21</f>
        <v>13984262.834899999</v>
      </c>
      <c r="AW21" s="5">
        <f>'nyers adatok'!AW21-'Korrigált adatok'!$C21</f>
        <v>1783597</v>
      </c>
      <c r="AX21" s="5">
        <f>'nyers adatok'!AX21-'Korrigált adatok'!$D21</f>
        <v>8792637</v>
      </c>
      <c r="AY21" s="5">
        <f>'nyers adatok'!AY21-'Korrigált adatok'!$E21</f>
        <v>3107109.1687000003</v>
      </c>
      <c r="BA21" s="5">
        <f>'nyers adatok'!BA21-'Korrigált adatok'!$B21</f>
        <v>15600141.834899999</v>
      </c>
      <c r="BB21" s="5">
        <f>'nyers adatok'!BB21-'Korrigált adatok'!$C21</f>
        <v>1952808</v>
      </c>
      <c r="BC21" s="5">
        <f>'nyers adatok'!BC21-'Korrigált adatok'!$D21</f>
        <v>11005058</v>
      </c>
      <c r="BD21" s="5">
        <f>'nyers adatok'!BD21-'Korrigált adatok'!$E21</f>
        <v>2389370.1687000003</v>
      </c>
    </row>
    <row r="22" spans="1:56" x14ac:dyDescent="0.3">
      <c r="A22">
        <v>40000</v>
      </c>
      <c r="B22" s="5">
        <f>'nyers adatok'!B22*'Segédtábla a korrigáláshoz'!$B$2</f>
        <v>17.165099999999999</v>
      </c>
      <c r="C22" s="5">
        <f>'nyers adatok'!C22*'Segédtábla a korrigáláshoz'!$B$2</f>
        <v>686604</v>
      </c>
      <c r="D22" s="5">
        <f>'nyers adatok'!D22*'Segédtábla a korrigáláshoz'!$B$2</f>
        <v>686604</v>
      </c>
      <c r="E22" s="5">
        <f>'nyers adatok'!E22*'Segédtábla a korrigáláshoz'!$B$2</f>
        <v>1393703.1294</v>
      </c>
      <c r="F22" s="5"/>
      <c r="H22" s="5">
        <f>'nyers adatok'!H22-'Korrigált adatok'!$B22</f>
        <v>30718151.834899999</v>
      </c>
      <c r="I22" s="5">
        <f>'nyers adatok'!I22-'Korrigált adatok'!$C22</f>
        <v>5614176</v>
      </c>
      <c r="J22" s="5">
        <f>'nyers adatok'!J22-'Korrigált adatok'!$D22</f>
        <v>18506936</v>
      </c>
      <c r="K22" s="5">
        <f>'nyers adatok'!K22-'Korrigált adatok'!$E22</f>
        <v>5495786.8706</v>
      </c>
      <c r="M22" s="5">
        <f>'nyers adatok'!M22-'Korrigált adatok'!$B22</f>
        <v>26088222.834899999</v>
      </c>
      <c r="N22" s="5">
        <f>'nyers adatok'!N22-'Korrigált adatok'!$C22</f>
        <v>5078366</v>
      </c>
      <c r="O22" s="5">
        <f>'nyers adatok'!O22-'Korrigált adatok'!$D22</f>
        <v>15999056</v>
      </c>
      <c r="P22" s="5">
        <f>'nyers adatok'!P22-'Korrigált adatok'!$E22</f>
        <v>3967175.8706</v>
      </c>
      <c r="R22" s="5">
        <f>'nyers adatok'!R22-'Korrigált adatok'!$B22</f>
        <v>33030393.834899999</v>
      </c>
      <c r="S22" s="5">
        <f>'nyers adatok'!S22-'Korrigált adatok'!$B22</f>
        <v>5383762.8349000001</v>
      </c>
      <c r="T22" s="5">
        <f>'nyers adatok'!T22-'Korrigált adatok'!$B22</f>
        <v>24379734.834899999</v>
      </c>
      <c r="U22" s="5">
        <f>'nyers adatok'!U22-'Korrigált adatok'!$B22</f>
        <v>4877712.8349000001</v>
      </c>
      <c r="W22" s="5">
        <f>'nyers adatok'!W22-'Korrigált adatok'!$B22</f>
        <v>43078552.834899999</v>
      </c>
      <c r="X22" s="5">
        <f>'nyers adatok'!X22-'Korrigált adatok'!$C22</f>
        <v>3128676</v>
      </c>
      <c r="Y22" s="5">
        <f>'nyers adatok'!Y22-'Korrigált adatok'!$D22</f>
        <v>34334855</v>
      </c>
      <c r="Z22" s="5">
        <f>'nyers adatok'!Z22-'Korrigált adatok'!$E22</f>
        <v>5366625.8706</v>
      </c>
      <c r="AB22" s="5">
        <f>'nyers adatok'!AB22-'Korrigált adatok'!$B22</f>
        <v>60378892.834899999</v>
      </c>
      <c r="AC22" s="5">
        <f>'nyers adatok'!AC22-'Korrigált adatok'!$C22</f>
        <v>3416365</v>
      </c>
      <c r="AD22" s="5">
        <f>'nyers adatok'!AD22-'Korrigált adatok'!$D22</f>
        <v>51338622</v>
      </c>
      <c r="AE22" s="5">
        <f>'nyers adatok'!AE22-'Korrigált adatok'!$E22</f>
        <v>5361635.8706</v>
      </c>
      <c r="AG22" s="5">
        <f>'nyers adatok'!AG22-'Korrigált adatok'!$B22</f>
        <v>15004692.834899999</v>
      </c>
      <c r="AH22" s="5">
        <f>'nyers adatok'!AH22-'Korrigált adatok'!$C22</f>
        <v>3603384</v>
      </c>
      <c r="AI22" s="5">
        <f>'nyers adatok'!AI22-'Korrigált adatok'!$D22</f>
        <v>4714226</v>
      </c>
      <c r="AJ22" s="5">
        <f>'nyers adatok'!AJ22-'Korrigált adatok'!$E22</f>
        <v>5893490.8706</v>
      </c>
      <c r="AL22" s="5">
        <f>'nyers adatok'!AL22-'Korrigált adatok'!$B22</f>
        <v>32068232.834899999</v>
      </c>
      <c r="AM22" s="5">
        <f>'nyers adatok'!AM22-'Korrigált adatok'!$C22</f>
        <v>3939216</v>
      </c>
      <c r="AN22" s="5">
        <f>'nyers adatok'!AN22-'Korrigált adatok'!$D22</f>
        <v>22583335</v>
      </c>
      <c r="AO22" s="5">
        <f>'nyers adatok'!AO22-'Korrigált adatok'!$E22</f>
        <v>5348985.8706</v>
      </c>
      <c r="AQ22" s="5">
        <f>'nyers adatok'!AQ22-'Korrigált adatok'!$B22</f>
        <v>32589110.834899999</v>
      </c>
      <c r="AR22" s="5">
        <f>'nyers adatok'!AR22-'Korrigált adatok'!$C22</f>
        <v>4098626</v>
      </c>
      <c r="AS22" s="5">
        <f>'nyers adatok'!AS22-'Korrigált adatok'!$D22</f>
        <v>22288886</v>
      </c>
      <c r="AT22" s="5">
        <f>'nyers adatok'!AT22-'Korrigált adatok'!$E22</f>
        <v>5209716.8706</v>
      </c>
      <c r="AV22" s="5">
        <f>'nyers adatok'!AV22-'Korrigált adatok'!$B22</f>
        <v>30481631.834899999</v>
      </c>
      <c r="AW22" s="5">
        <f>'nyers adatok'!AW22-'Korrigált adatok'!$C22</f>
        <v>3620346</v>
      </c>
      <c r="AX22" s="5">
        <f>'nyers adatok'!AX22-'Korrigált adatok'!$D22</f>
        <v>18673655</v>
      </c>
      <c r="AY22" s="5">
        <f>'nyers adatok'!AY22-'Korrigált adatok'!$E22</f>
        <v>6831735.8706</v>
      </c>
      <c r="BA22" s="5">
        <f>'nyers adatok'!BA22-'Korrigált adatok'!$B22</f>
        <v>33439262.834899999</v>
      </c>
      <c r="BB22" s="5">
        <f>'nyers adatok'!BB22-'Korrigált adatok'!$C22</f>
        <v>3997456</v>
      </c>
      <c r="BC22" s="5">
        <f>'nyers adatok'!BC22-'Korrigált adatok'!$D22</f>
        <v>23373076</v>
      </c>
      <c r="BD22" s="5">
        <f>'nyers adatok'!BD22-'Korrigált adatok'!$E22</f>
        <v>5444806.8706</v>
      </c>
    </row>
    <row r="23" spans="1:56" x14ac:dyDescent="0.3">
      <c r="A23">
        <v>60000</v>
      </c>
      <c r="B23" s="5">
        <f>'nyers adatok'!B23*'Segédtábla a korrigáláshoz'!$B$2</f>
        <v>17.165099999999999</v>
      </c>
      <c r="C23" s="5">
        <f>'nyers adatok'!C23*'Segédtábla a korrigáláshoz'!$B$2</f>
        <v>1029905.9999999999</v>
      </c>
      <c r="D23" s="5">
        <f>'nyers adatok'!D23*'Segédtábla a korrigáláshoz'!$B$2</f>
        <v>1029905.9999999999</v>
      </c>
      <c r="E23" s="5">
        <f>'nyers adatok'!E23*'Segédtábla a korrigáláshoz'!$B$2</f>
        <v>2128146.2630999996</v>
      </c>
      <c r="F23" s="5"/>
      <c r="H23" s="5">
        <f>'nyers adatok'!H23-'Korrigált adatok'!$B23</f>
        <v>47550272.834899999</v>
      </c>
      <c r="I23" s="5">
        <f>'nyers adatok'!I23-'Korrigált adatok'!$C23</f>
        <v>7903274</v>
      </c>
      <c r="J23" s="5">
        <f>'nyers adatok'!J23-'Korrigált adatok'!$D23</f>
        <v>29456294</v>
      </c>
      <c r="K23" s="5">
        <f>'nyers adatok'!K23-'Korrigált adatok'!$E23</f>
        <v>8885832.7368999999</v>
      </c>
      <c r="M23" s="5">
        <f>'nyers adatok'!M23-'Korrigált adatok'!$B23</f>
        <v>40712611.834899999</v>
      </c>
      <c r="N23" s="5">
        <f>'nyers adatok'!N23-'Korrigált adatok'!$C23</f>
        <v>7082554</v>
      </c>
      <c r="O23" s="5">
        <f>'nyers adatok'!O23-'Korrigált adatok'!$D23</f>
        <v>25384913</v>
      </c>
      <c r="P23" s="5">
        <f>'nyers adatok'!P23-'Korrigált adatok'!$E23</f>
        <v>6329363.7368999999</v>
      </c>
      <c r="R23" s="5">
        <f>'nyers adatok'!R23-'Korrigált adatok'!$B23</f>
        <v>51068212.834899999</v>
      </c>
      <c r="S23" s="5">
        <f>'nyers adatok'!S23-'Korrigált adatok'!$B23</f>
        <v>7609881.8349000001</v>
      </c>
      <c r="T23" s="5">
        <f>'nyers adatok'!T23-'Korrigált adatok'!$B23</f>
        <v>38564141.834899999</v>
      </c>
      <c r="U23" s="5">
        <f>'nyers adatok'!U23-'Korrigált adatok'!$B23</f>
        <v>7838721.8349000001</v>
      </c>
      <c r="W23" s="5">
        <f>'nyers adatok'!W23-'Korrigált adatok'!$B23</f>
        <v>66899551.834899999</v>
      </c>
      <c r="X23" s="5">
        <f>'nyers adatok'!X23-'Korrigált adatok'!$C23</f>
        <v>4229164</v>
      </c>
      <c r="Y23" s="5">
        <f>'nyers adatok'!Y23-'Korrigált adatok'!$D23</f>
        <v>54038153</v>
      </c>
      <c r="Z23" s="5">
        <f>'nyers adatok'!Z23-'Korrigált adatok'!$E23</f>
        <v>8491742.7368999999</v>
      </c>
      <c r="AB23" s="5">
        <f>'nyers adatok'!AB23-'Korrigált adatok'!$B23</f>
        <v>93747381.834900007</v>
      </c>
      <c r="AC23" s="5">
        <f>'nyers adatok'!AC23-'Korrigált adatok'!$C23</f>
        <v>4551083</v>
      </c>
      <c r="AD23" s="5">
        <f>'nyers adatok'!AD23-'Korrigált adatok'!$D23</f>
        <v>80139518</v>
      </c>
      <c r="AE23" s="5">
        <f>'nyers adatok'!AE23-'Korrigált adatok'!$E23</f>
        <v>8454412.7368999999</v>
      </c>
      <c r="AG23" s="5">
        <f>'nyers adatok'!AG23-'Korrigált adatok'!$B23</f>
        <v>23015302.834899999</v>
      </c>
      <c r="AH23" s="5">
        <f>'nyers adatok'!AH23-'Korrigált adatok'!$C23</f>
        <v>4917624</v>
      </c>
      <c r="AI23" s="5">
        <f>'nyers adatok'!AI23-'Korrigált adatok'!$D23</f>
        <v>7191419</v>
      </c>
      <c r="AJ23" s="5">
        <f>'nyers adatok'!AJ23-'Korrigált adatok'!$E23</f>
        <v>9757627.7368999999</v>
      </c>
      <c r="AL23" s="5">
        <f>'nyers adatok'!AL23-'Korrigált adatok'!$B23</f>
        <v>49999278.834899999</v>
      </c>
      <c r="AM23" s="5">
        <f>'nyers adatok'!AM23-'Korrigált adatok'!$C23</f>
        <v>5219224</v>
      </c>
      <c r="AN23" s="5">
        <f>'nyers adatok'!AN23-'Korrigált adatok'!$D23</f>
        <v>35925814</v>
      </c>
      <c r="AO23" s="5">
        <f>'nyers adatok'!AO23-'Korrigált adatok'!$E23</f>
        <v>8708403.7368999999</v>
      </c>
      <c r="AQ23" s="5">
        <f>'nyers adatok'!AQ23-'Korrigált adatok'!$B23</f>
        <v>51858682.834899999</v>
      </c>
      <c r="AR23" s="5">
        <f>'nyers adatok'!AR23-'Korrigált adatok'!$C23</f>
        <v>5431084</v>
      </c>
      <c r="AS23" s="5">
        <f>'nyers adatok'!AS23-'Korrigált adatok'!$D23</f>
        <v>35651134</v>
      </c>
      <c r="AT23" s="5">
        <f>'nyers adatok'!AT23-'Korrigált adatok'!$E23</f>
        <v>8313683.7368999999</v>
      </c>
      <c r="AV23" s="5">
        <f>'nyers adatok'!AV23-'Korrigált adatok'!$B23</f>
        <v>46029190.834899999</v>
      </c>
      <c r="AW23" s="5">
        <f>'nyers adatok'!AW23-'Korrigált adatok'!$C23</f>
        <v>4828294</v>
      </c>
      <c r="AX23" s="5">
        <f>'nyers adatok'!AX23-'Korrigált adatok'!$D23</f>
        <v>29778984</v>
      </c>
      <c r="AY23" s="5">
        <f>'nyers adatok'!AY23-'Korrigált adatok'!$E23</f>
        <v>10709403.7369</v>
      </c>
      <c r="BA23" s="5">
        <f>'nyers adatok'!BA23-'Korrigált adatok'!$B23</f>
        <v>52073153.834899999</v>
      </c>
      <c r="BB23" s="5">
        <f>'nyers adatok'!BB23-'Korrigált adatok'!$C23</f>
        <v>5315054</v>
      </c>
      <c r="BC23" s="5">
        <f>'nyers adatok'!BC23-'Korrigált adatok'!$D23</f>
        <v>37233603</v>
      </c>
      <c r="BD23" s="5">
        <f>'nyers adatok'!BD23-'Korrigált adatok'!$E23</f>
        <v>8747983.7368999999</v>
      </c>
    </row>
    <row r="24" spans="1:56" x14ac:dyDescent="0.3">
      <c r="A24">
        <v>80000</v>
      </c>
      <c r="B24" s="5">
        <f>'nyers adatok'!B24*'Segédtábla a korrigáláshoz'!$B$2</f>
        <v>17.165099999999999</v>
      </c>
      <c r="C24" s="5">
        <f>'nyers adatok'!C24*'Segédtábla a korrigáláshoz'!$B$2</f>
        <v>1373208</v>
      </c>
      <c r="D24" s="5">
        <f>'nyers adatok'!D24*'Segédtábla a korrigáláshoz'!$B$2</f>
        <v>1373208</v>
      </c>
      <c r="E24" s="5">
        <f>'nyers adatok'!E24*'Segédtábla a korrigáláshoz'!$B$2</f>
        <v>2872682.4756</v>
      </c>
      <c r="F24" s="5"/>
      <c r="H24" s="5">
        <f>'nyers adatok'!H24-'Korrigált adatok'!$B24</f>
        <v>66430732.834899999</v>
      </c>
      <c r="I24" s="5">
        <f>'nyers adatok'!I24-'Korrigált adatok'!$C24</f>
        <v>11396481</v>
      </c>
      <c r="J24" s="5">
        <f>'nyers adatok'!J24-'Korrigált adatok'!$D24</f>
        <v>40820382</v>
      </c>
      <c r="K24" s="5">
        <f>'nyers adatok'!K24-'Korrigált adatok'!$E24</f>
        <v>12358177.5244</v>
      </c>
      <c r="M24" s="5">
        <f>'nyers adatok'!M24-'Korrigált adatok'!$B24</f>
        <v>56436262.834899999</v>
      </c>
      <c r="N24" s="5">
        <f>'nyers adatok'!N24-'Korrigált adatok'!$C24</f>
        <v>10156142</v>
      </c>
      <c r="O24" s="5">
        <f>'nyers adatok'!O24-'Korrigált adatok'!$D24</f>
        <v>35351621</v>
      </c>
      <c r="P24" s="5">
        <f>'nyers adatok'!P24-'Korrigált adatok'!$E24</f>
        <v>9000026.5243999995</v>
      </c>
      <c r="R24" s="5">
        <f>'nyers adatok'!R24-'Korrigált adatok'!$B24</f>
        <v>71461880.834900007</v>
      </c>
      <c r="S24" s="5">
        <f>'nyers adatok'!S24-'Korrigált adatok'!$B24</f>
        <v>11004527.834899999</v>
      </c>
      <c r="T24" s="5">
        <f>'nyers adatok'!T24-'Korrigált adatok'!$B24</f>
        <v>53683151.834899999</v>
      </c>
      <c r="U24" s="5">
        <f>'nyers adatok'!U24-'Korrigált adatok'!$B24</f>
        <v>10760368.834899999</v>
      </c>
      <c r="W24" s="5">
        <f>'nyers adatok'!W24-'Korrigált adatok'!$B24</f>
        <v>93527421.834900007</v>
      </c>
      <c r="X24" s="5">
        <f>'nyers adatok'!X24-'Korrigált adatok'!$C24</f>
        <v>6400692</v>
      </c>
      <c r="Y24" s="5">
        <f>'nyers adatok'!Y24-'Korrigált adatok'!$D24</f>
        <v>74911523</v>
      </c>
      <c r="Z24" s="5">
        <f>'nyers adatok'!Z24-'Korrigált adatok'!$E24</f>
        <v>11830417.5244</v>
      </c>
      <c r="AB24" s="5">
        <f>'nyers adatok'!AB24-'Korrigált adatok'!$B24</f>
        <v>131238061.83490001</v>
      </c>
      <c r="AC24" s="5">
        <f>'nyers adatok'!AC24-'Korrigált adatok'!$C24</f>
        <v>6875882</v>
      </c>
      <c r="AD24" s="5">
        <f>'nyers adatok'!AD24-'Korrigált adatok'!$D24</f>
        <v>111123785</v>
      </c>
      <c r="AE24" s="5">
        <f>'nyers adatok'!AE24-'Korrigált adatok'!$E24</f>
        <v>12079377.5244</v>
      </c>
      <c r="AG24" s="5">
        <f>'nyers adatok'!AG24-'Korrigált adatok'!$B24</f>
        <v>32423221.834899999</v>
      </c>
      <c r="AH24" s="5">
        <f>'nyers adatok'!AH24-'Korrigált adatok'!$C24</f>
        <v>7440771</v>
      </c>
      <c r="AI24" s="5">
        <f>'nyers adatok'!AI24-'Korrigált adatok'!$D24</f>
        <v>9592031</v>
      </c>
      <c r="AJ24" s="5">
        <f>'nyers adatok'!AJ24-'Korrigált adatok'!$E24</f>
        <v>13482216.5244</v>
      </c>
      <c r="AL24" s="5">
        <f>'nyers adatok'!AL24-'Korrigált adatok'!$B24</f>
        <v>69105992.834900007</v>
      </c>
      <c r="AM24" s="5">
        <f>'nyers adatok'!AM24-'Korrigált adatok'!$C24</f>
        <v>7965801</v>
      </c>
      <c r="AN24" s="5">
        <f>'nyers adatok'!AN24-'Korrigált adatok'!$D24</f>
        <v>48651890</v>
      </c>
      <c r="AO24" s="5">
        <f>'nyers adatok'!AO24-'Korrigált adatok'!$E24</f>
        <v>12067006.5244</v>
      </c>
      <c r="AQ24" s="5">
        <f>'nyers adatok'!AQ24-'Korrigált adatok'!$B24</f>
        <v>69601093.834900007</v>
      </c>
      <c r="AR24" s="5">
        <f>'nyers adatok'!AR24-'Korrigált adatok'!$C24</f>
        <v>8277591</v>
      </c>
      <c r="AS24" s="5">
        <f>'nyers adatok'!AS24-'Korrigált adatok'!$D24</f>
        <v>48240131</v>
      </c>
      <c r="AT24" s="5">
        <f>'nyers adatok'!AT24-'Korrigált adatok'!$E24</f>
        <v>11489606.5244</v>
      </c>
      <c r="AV24" s="5">
        <f>'nyers adatok'!AV24-'Korrigált adatok'!$B24</f>
        <v>63023272.834899999</v>
      </c>
      <c r="AW24" s="5">
        <f>'nyers adatok'!AW24-'Korrigált adatok'!$C24</f>
        <v>7224872</v>
      </c>
      <c r="AX24" s="5">
        <f>'nyers adatok'!AX24-'Korrigált adatok'!$D24</f>
        <v>40448051</v>
      </c>
      <c r="AY24" s="5">
        <f>'nyers adatok'!AY24-'Korrigált adatok'!$E24</f>
        <v>14645546.5244</v>
      </c>
      <c r="BA24" s="5">
        <f>'nyers adatok'!BA24-'Korrigált adatok'!$B24</f>
        <v>71915951.834900007</v>
      </c>
      <c r="BB24" s="5">
        <f>'nyers adatok'!BB24-'Korrigált adatok'!$C24</f>
        <v>8034142</v>
      </c>
      <c r="BC24" s="5">
        <f>'nyers adatok'!BC24-'Korrigált adatok'!$D24</f>
        <v>50660142</v>
      </c>
      <c r="BD24" s="5">
        <f>'nyers adatok'!BD24-'Korrigált adatok'!$E24</f>
        <v>12135497.5244</v>
      </c>
    </row>
    <row r="25" spans="1:56" x14ac:dyDescent="0.3">
      <c r="A25">
        <v>100000</v>
      </c>
      <c r="B25" s="5">
        <f>'nyers adatok'!B25*'Segédtábla a korrigáláshoz'!$B$2</f>
        <v>17.165099999999999</v>
      </c>
      <c r="C25" s="5">
        <f>'nyers adatok'!C25*'Segédtábla a korrigáláshoz'!$B$2</f>
        <v>1716510</v>
      </c>
      <c r="D25" s="5">
        <f>'nyers adatok'!D25*'Segédtábla a korrigáláshoz'!$B$2</f>
        <v>1716510</v>
      </c>
      <c r="E25" s="5">
        <f>'nyers adatok'!E25*'Segédtábla a korrigáláshoz'!$B$2</f>
        <v>3624084.7280999999</v>
      </c>
      <c r="F25" s="5"/>
      <c r="H25" s="5">
        <f>'nyers adatok'!H25-'Korrigált adatok'!$B25</f>
        <v>89946002.834900007</v>
      </c>
      <c r="I25" s="5">
        <f>'nyers adatok'!I25-'Korrigált adatok'!$C25</f>
        <v>13763140</v>
      </c>
      <c r="J25" s="5">
        <f>'nyers adatok'!J25-'Korrigált adatok'!$D25</f>
        <v>52599500</v>
      </c>
      <c r="K25" s="5">
        <f>'nyers adatok'!K25-'Korrigált adatok'!$E25</f>
        <v>15953185.2719</v>
      </c>
      <c r="M25" s="5">
        <f>'nyers adatok'!M25-'Korrigált adatok'!$B25</f>
        <v>71063632.834900007</v>
      </c>
      <c r="N25" s="5">
        <f>'nyers adatok'!N25-'Korrigált adatok'!$C25</f>
        <v>12785080</v>
      </c>
      <c r="O25" s="5">
        <f>'nyers adatok'!O25-'Korrigált adatok'!$D25</f>
        <v>46822660</v>
      </c>
      <c r="P25" s="5">
        <f>'nyers adatok'!P25-'Korrigált adatok'!$E25</f>
        <v>12175135.2719</v>
      </c>
      <c r="R25" s="5">
        <f>'nyers adatok'!R25-'Korrigált adatok'!$B25</f>
        <v>95017958.834900007</v>
      </c>
      <c r="S25" s="5">
        <f>'nyers adatok'!S25-'Korrigált adatok'!$B25</f>
        <v>13575870.834899999</v>
      </c>
      <c r="T25" s="5">
        <f>'nyers adatok'!T25-'Korrigált adatok'!$B25</f>
        <v>72209308.834900007</v>
      </c>
      <c r="U25" s="5">
        <f>'nyers adatok'!U25-'Korrigált adatok'!$B25</f>
        <v>14449441.834899999</v>
      </c>
      <c r="W25" s="5">
        <f>'nyers adatok'!W25-'Korrigált adatok'!$B25</f>
        <v>118605754.83490001</v>
      </c>
      <c r="X25" s="5">
        <f>'nyers adatok'!X25-'Korrigált adatok'!$C25</f>
        <v>7583360</v>
      </c>
      <c r="Y25" s="5">
        <f>'nyers adatok'!Y25-'Korrigált adatok'!$D25</f>
        <v>95515630</v>
      </c>
      <c r="Z25" s="5">
        <f>'nyers adatok'!Z25-'Korrigált adatok'!$E25</f>
        <v>15037665.2719</v>
      </c>
      <c r="AB25" s="5">
        <f>'nyers adatok'!AB25-'Korrigált adatok'!$B25</f>
        <v>165707722.83489999</v>
      </c>
      <c r="AC25" s="5">
        <f>'nyers adatok'!AC25-'Korrigált adatok'!$C25</f>
        <v>8037820</v>
      </c>
      <c r="AD25" s="5">
        <f>'nyers adatok'!AD25-'Korrigált adatok'!$D25</f>
        <v>141632173</v>
      </c>
      <c r="AE25" s="5">
        <f>'nyers adatok'!AE25-'Korrigált adatok'!$E25</f>
        <v>15684455.2719</v>
      </c>
      <c r="AG25" s="5">
        <f>'nyers adatok'!AG25-'Korrigált adatok'!$B25</f>
        <v>40325618.834899999</v>
      </c>
      <c r="AH25" s="5">
        <f>'nyers adatok'!AH25-'Korrigált adatok'!$C25</f>
        <v>8736119</v>
      </c>
      <c r="AI25" s="5">
        <f>'nyers adatok'!AI25-'Korrigált adatok'!$D25</f>
        <v>12004879</v>
      </c>
      <c r="AJ25" s="5">
        <f>'nyers adatok'!AJ25-'Korrigált adatok'!$E25</f>
        <v>16999803.271899998</v>
      </c>
      <c r="AL25" s="5">
        <f>'nyers adatok'!AL25-'Korrigált adatok'!$B25</f>
        <v>87428533.834900007</v>
      </c>
      <c r="AM25" s="5">
        <f>'nyers adatok'!AM25-'Korrigált adatok'!$C25</f>
        <v>9178260</v>
      </c>
      <c r="AN25" s="5">
        <f>'nyers adatok'!AN25-'Korrigált adatok'!$D25</f>
        <v>63143330</v>
      </c>
      <c r="AO25" s="5">
        <f>'nyers adatok'!AO25-'Korrigált adatok'!$E25</f>
        <v>14824345.2719</v>
      </c>
      <c r="AQ25" s="5">
        <f>'nyers adatok'!AQ25-'Korrigált adatok'!$B25</f>
        <v>88455160.834900007</v>
      </c>
      <c r="AR25" s="5">
        <f>'nyers adatok'!AR25-'Korrigált adatok'!$C25</f>
        <v>9462148</v>
      </c>
      <c r="AS25" s="5">
        <f>'nyers adatok'!AS25-'Korrigált adatok'!$D25</f>
        <v>62762195</v>
      </c>
      <c r="AT25" s="5">
        <f>'nyers adatok'!AT25-'Korrigált adatok'!$E25</f>
        <v>14188693.2719</v>
      </c>
      <c r="AV25" s="5">
        <f>'nyers adatok'!AV25-'Korrigált adatok'!$B25</f>
        <v>80140443.834900007</v>
      </c>
      <c r="AW25" s="5">
        <f>'nyers adatok'!AW25-'Korrigált adatok'!$C25</f>
        <v>8526050</v>
      </c>
      <c r="AX25" s="5">
        <f>'nyers adatok'!AX25-'Korrigált adatok'!$D25</f>
        <v>52352930</v>
      </c>
      <c r="AY25" s="5">
        <f>'nyers adatok'!AY25-'Korrigált adatok'!$E25</f>
        <v>18617205.271899998</v>
      </c>
      <c r="BA25" s="5">
        <f>'nyers adatok'!BA25-'Korrigált adatok'!$B25</f>
        <v>91249601.834900007</v>
      </c>
      <c r="BB25" s="5">
        <f>'nyers adatok'!BB25-'Korrigált adatok'!$C25</f>
        <v>9296760</v>
      </c>
      <c r="BC25" s="5">
        <f>'nyers adatok'!BC25-'Korrigált adatok'!$D25</f>
        <v>65647859</v>
      </c>
      <c r="BD25" s="5">
        <f>'nyers adatok'!BD25-'Korrigált adatok'!$E25</f>
        <v>14877134.2719</v>
      </c>
    </row>
    <row r="27" spans="1:56" x14ac:dyDescent="0.3">
      <c r="A27" t="str">
        <f>'nyers adatok'!A27</f>
        <v>random, m=nlogn, C=2n_100</v>
      </c>
      <c r="B27" s="4" t="s">
        <v>29</v>
      </c>
      <c r="C27" s="4"/>
      <c r="D27" s="4"/>
      <c r="E27" s="4"/>
      <c r="F27" s="3"/>
      <c r="AG27" s="4" t="s">
        <v>23</v>
      </c>
      <c r="AH27" s="4"/>
      <c r="AI27" s="4"/>
      <c r="AJ27" s="4"/>
      <c r="AL27" s="4" t="s">
        <v>24</v>
      </c>
      <c r="AM27" s="4"/>
      <c r="AN27" s="4"/>
      <c r="AO27" s="4"/>
      <c r="AQ27" s="4" t="s">
        <v>25</v>
      </c>
      <c r="AR27" s="4"/>
      <c r="AS27" s="4"/>
      <c r="AT27" s="4"/>
      <c r="AV27" s="4" t="s">
        <v>26</v>
      </c>
      <c r="AW27" s="4"/>
      <c r="AX27" s="4"/>
      <c r="AY27" s="4"/>
      <c r="BA27" s="4" t="s">
        <v>27</v>
      </c>
      <c r="BB27" s="4"/>
      <c r="BC27" s="4"/>
      <c r="BD27" s="4"/>
    </row>
    <row r="28" spans="1:56" x14ac:dyDescent="0.3">
      <c r="A28" t="s">
        <v>8</v>
      </c>
      <c r="B28" t="s">
        <v>4</v>
      </c>
      <c r="C28" t="s">
        <v>5</v>
      </c>
      <c r="D28" t="s">
        <v>6</v>
      </c>
      <c r="E28" t="s">
        <v>7</v>
      </c>
      <c r="AG28" t="s">
        <v>4</v>
      </c>
      <c r="AH28" t="s">
        <v>5</v>
      </c>
      <c r="AI28" t="s">
        <v>6</v>
      </c>
      <c r="AJ28" t="s">
        <v>7</v>
      </c>
      <c r="AL28" t="s">
        <v>4</v>
      </c>
      <c r="AM28" t="s">
        <v>5</v>
      </c>
      <c r="AN28" t="s">
        <v>6</v>
      </c>
      <c r="AO28" t="s">
        <v>7</v>
      </c>
      <c r="AQ28" t="s">
        <v>4</v>
      </c>
      <c r="AR28" t="s">
        <v>5</v>
      </c>
      <c r="AS28" t="s">
        <v>6</v>
      </c>
      <c r="AT28" t="s">
        <v>7</v>
      </c>
      <c r="AV28" t="s">
        <v>4</v>
      </c>
      <c r="AW28" t="s">
        <v>5</v>
      </c>
      <c r="AX28" t="s">
        <v>6</v>
      </c>
      <c r="AY28" t="s">
        <v>7</v>
      </c>
      <c r="BA28" t="s">
        <v>4</v>
      </c>
      <c r="BB28" t="s">
        <v>5</v>
      </c>
      <c r="BC28" t="s">
        <v>6</v>
      </c>
      <c r="BD28" t="s">
        <v>7</v>
      </c>
    </row>
    <row r="29" spans="1:56" x14ac:dyDescent="0.3">
      <c r="A29">
        <v>2000</v>
      </c>
      <c r="B29" s="5">
        <f>'nyers adatok'!B29*'Segédtábla a korrigáláshoz'!$B$2</f>
        <v>17.165099999999999</v>
      </c>
      <c r="C29" s="5">
        <f>'nyers adatok'!C29*'Segédtábla a korrigáláshoz'!$B$2</f>
        <v>34330.199999999997</v>
      </c>
      <c r="D29" s="5">
        <f>'nyers adatok'!D29*'Segédtábla a korrigáláshoz'!$B$2</f>
        <v>34330.199999999997</v>
      </c>
      <c r="E29" s="5">
        <f>'nyers adatok'!E29*'Segédtábla a korrigáláshoz'!$B$2</f>
        <v>59202.429899999996</v>
      </c>
      <c r="F29" s="5"/>
      <c r="AG29" s="5">
        <f>'nyers adatok'!AG29-'Korrigált adatok'!$B29</f>
        <v>3274392.8349000001</v>
      </c>
      <c r="AH29" s="5">
        <f>'nyers adatok'!AH29-'Korrigált adatok'!$C29</f>
        <v>158379.79999999999</v>
      </c>
      <c r="AI29" s="5">
        <f>'nyers adatok'!AI29-'Korrigált adatok'!$D29</f>
        <v>2848249.8</v>
      </c>
      <c r="AJ29" s="5">
        <f>'nyers adatok'!AJ29-'Korrigált adatok'!$E29</f>
        <v>206637.57010000001</v>
      </c>
      <c r="AL29" s="5">
        <f>'nyers adatok'!AL29-'Korrigált adatok'!$B29</f>
        <v>1307282.8348999999</v>
      </c>
      <c r="AM29" s="5">
        <f>'nyers adatok'!AM29-'Korrigált adatok'!$C29</f>
        <v>176129.8</v>
      </c>
      <c r="AN29" s="5">
        <f>'nyers adatok'!AN29-'Korrigált adatok'!$D29</f>
        <v>943269.8</v>
      </c>
      <c r="AO29" s="5">
        <f>'nyers adatok'!AO29-'Korrigált adatok'!$E29</f>
        <v>178457.57010000001</v>
      </c>
      <c r="AQ29" s="5">
        <f>'nyers adatok'!AQ29-'Korrigált adatok'!$B29</f>
        <v>1327722.8348999999</v>
      </c>
      <c r="AR29" s="5">
        <f>'nyers adatok'!AR29-'Korrigált adatok'!$C29</f>
        <v>181369.8</v>
      </c>
      <c r="AS29" s="5">
        <f>'nyers adatok'!AS29-'Korrigált adatok'!$D29</f>
        <v>933609.8</v>
      </c>
      <c r="AT29" s="5">
        <f>'nyers adatok'!AT29-'Korrigált adatok'!$E29</f>
        <v>177447.57010000001</v>
      </c>
      <c r="AV29" s="5">
        <f>'nyers adatok'!AV29-'Korrigált adatok'!$B29</f>
        <v>1165482.8348999999</v>
      </c>
      <c r="AW29" s="5">
        <f>'nyers adatok'!AW29-'Korrigált adatok'!$C29</f>
        <v>155759.79999999999</v>
      </c>
      <c r="AX29" s="5">
        <f>'nyers adatok'!AX29-'Korrigált adatok'!$D29</f>
        <v>731949.8</v>
      </c>
      <c r="AY29" s="5">
        <f>'nyers adatok'!AY29-'Korrigált adatok'!$E29</f>
        <v>245917.57010000001</v>
      </c>
      <c r="BA29" s="5">
        <f>'nyers adatok'!BA29-'Korrigált adatok'!$B29</f>
        <v>1406952.8348999999</v>
      </c>
      <c r="BB29" s="5">
        <f>'nyers adatok'!BB29-'Korrigált adatok'!$C29</f>
        <v>178369.8</v>
      </c>
      <c r="BC29" s="5">
        <f>'nyers adatok'!BC29-'Korrigált adatok'!$D29</f>
        <v>951159.8</v>
      </c>
      <c r="BD29" s="5">
        <f>'nyers adatok'!BD29-'Korrigált adatok'!$E29</f>
        <v>183637.57010000001</v>
      </c>
    </row>
    <row r="30" spans="1:56" x14ac:dyDescent="0.3">
      <c r="A30">
        <v>4000</v>
      </c>
      <c r="B30" s="5">
        <f>'nyers adatok'!B30*'Segédtábla a korrigáláshoz'!$B$2</f>
        <v>17.165099999999999</v>
      </c>
      <c r="C30" s="5">
        <f>'nyers adatok'!C30*'Segédtábla a korrigáláshoz'!$B$2</f>
        <v>68660.399999999994</v>
      </c>
      <c r="D30" s="5">
        <f>'nyers adatok'!D30*'Segédtábla a korrigáláshoz'!$B$2</f>
        <v>68660.399999999994</v>
      </c>
      <c r="E30" s="5">
        <f>'nyers adatok'!E30*'Segédtábla a korrigáláshoz'!$B$2</f>
        <v>124189.49849999999</v>
      </c>
      <c r="F30" s="5"/>
      <c r="AG30" s="5">
        <f>'nyers adatok'!AG30-'Korrigált adatok'!$B30</f>
        <v>7214342.8349000001</v>
      </c>
      <c r="AH30" s="5">
        <f>'nyers adatok'!AH30-'Korrigált adatok'!$C30</f>
        <v>308889.59999999998</v>
      </c>
      <c r="AI30" s="5">
        <f>'nyers adatok'!AI30-'Korrigált adatok'!$D30</f>
        <v>6315689.5999999996</v>
      </c>
      <c r="AJ30" s="5">
        <f>'nyers adatok'!AJ30-'Korrigált adatok'!$E30</f>
        <v>443260.50150000001</v>
      </c>
      <c r="AL30" s="5">
        <f>'nyers adatok'!AL30-'Korrigált adatok'!$B30</f>
        <v>2733781.8349000001</v>
      </c>
      <c r="AM30" s="5">
        <f>'nyers adatok'!AM30-'Korrigált adatok'!$C30</f>
        <v>343069.6</v>
      </c>
      <c r="AN30" s="5">
        <f>'nyers adatok'!AN30-'Korrigált adatok'!$D30</f>
        <v>1987289.6</v>
      </c>
      <c r="AO30" s="5">
        <f>'nyers adatok'!AO30-'Korrigált adatok'!$E30</f>
        <v>378170.50150000001</v>
      </c>
      <c r="AQ30" s="5">
        <f>'nyers adatok'!AQ30-'Korrigált adatok'!$B30</f>
        <v>2811922.8349000001</v>
      </c>
      <c r="AR30" s="5">
        <f>'nyers adatok'!AR30-'Korrigált adatok'!$C30</f>
        <v>356549.6</v>
      </c>
      <c r="AS30" s="5">
        <f>'nyers adatok'!AS30-'Korrigált adatok'!$D30</f>
        <v>1982469.6</v>
      </c>
      <c r="AT30" s="5">
        <f>'nyers adatok'!AT30-'Korrigált adatok'!$E30</f>
        <v>370740.50150000001</v>
      </c>
      <c r="AV30" s="5">
        <f>'nyers adatok'!AV30-'Korrigált adatok'!$B30</f>
        <v>2416932.8349000001</v>
      </c>
      <c r="AW30" s="5">
        <f>'nyers adatok'!AW30-'Korrigált adatok'!$C30</f>
        <v>305749.59999999998</v>
      </c>
      <c r="AX30" s="5">
        <f>'nyers adatok'!AX30-'Korrigált adatok'!$D30</f>
        <v>1547389.6</v>
      </c>
      <c r="AY30" s="5">
        <f>'nyers adatok'!AY30-'Korrigált adatok'!$E30</f>
        <v>518380.50150000001</v>
      </c>
      <c r="BA30" s="5">
        <f>'nyers adatok'!BA30-'Korrigált adatok'!$B30</f>
        <v>2875762.8349000001</v>
      </c>
      <c r="BB30" s="5">
        <f>'nyers adatok'!BB30-'Korrigált adatok'!$C30</f>
        <v>350609.6</v>
      </c>
      <c r="BC30" s="5">
        <f>'nyers adatok'!BC30-'Korrigált adatok'!$D30</f>
        <v>2045099.6</v>
      </c>
      <c r="BD30" s="5">
        <f>'nyers adatok'!BD30-'Korrigált adatok'!$E30</f>
        <v>403240.50150000001</v>
      </c>
    </row>
    <row r="31" spans="1:56" x14ac:dyDescent="0.3">
      <c r="A31">
        <v>6000</v>
      </c>
      <c r="B31" s="5">
        <f>'nyers adatok'!B31*'Segédtábla a korrigáláshoz'!$B$2</f>
        <v>17.165099999999999</v>
      </c>
      <c r="C31" s="5">
        <f>'nyers adatok'!C31*'Segédtábla a korrigáláshoz'!$B$2</f>
        <v>102990.59999999999</v>
      </c>
      <c r="D31" s="5">
        <f>'nyers adatok'!D31*'Segédtábla a korrigáláshoz'!$B$2</f>
        <v>102990.59999999999</v>
      </c>
      <c r="E31" s="5">
        <f>'nyers adatok'!E31*'Segédtábla a korrigáláshoz'!$B$2</f>
        <v>189193.7322</v>
      </c>
      <c r="F31" s="5"/>
      <c r="AG31" s="5">
        <f>'nyers adatok'!AG31-'Korrigált adatok'!$B31</f>
        <v>10393972.834899999</v>
      </c>
      <c r="AH31" s="5">
        <f>'nyers adatok'!AH31-'Korrigált adatok'!$C31</f>
        <v>499639.4</v>
      </c>
      <c r="AI31" s="5">
        <f>'nyers adatok'!AI31-'Korrigált adatok'!$D31</f>
        <v>9016069.4000000004</v>
      </c>
      <c r="AJ31" s="5">
        <f>'nyers adatok'!AJ31-'Korrigált adatok'!$E31</f>
        <v>692886.26780000003</v>
      </c>
      <c r="AL31" s="5">
        <f>'nyers adatok'!AL31-'Korrigált adatok'!$B31</f>
        <v>4256892.8349000001</v>
      </c>
      <c r="AM31" s="5">
        <f>'nyers adatok'!AM31-'Korrigált adatok'!$C31</f>
        <v>553669.4</v>
      </c>
      <c r="AN31" s="5">
        <f>'nyers adatok'!AN31-'Korrigált adatok'!$D31</f>
        <v>3038629.4</v>
      </c>
      <c r="AO31" s="5">
        <f>'nyers adatok'!AO31-'Korrigált adatok'!$E31</f>
        <v>595036.26780000003</v>
      </c>
      <c r="AQ31" s="5">
        <f>'nyers adatok'!AQ31-'Korrigált adatok'!$B31</f>
        <v>4234662.8349000001</v>
      </c>
      <c r="AR31" s="5">
        <f>'nyers adatok'!AR31-'Korrigált adatok'!$C31</f>
        <v>575969.4</v>
      </c>
      <c r="AS31" s="5">
        <f>'nyers adatok'!AS31-'Korrigált adatok'!$D31</f>
        <v>3018149.4</v>
      </c>
      <c r="AT31" s="5">
        <f>'nyers adatok'!AT31-'Korrigált adatok'!$E31</f>
        <v>587286.26780000003</v>
      </c>
      <c r="AV31" s="5">
        <f>'nyers adatok'!AV31-'Korrigált adatok'!$B31</f>
        <v>3705442.8349000001</v>
      </c>
      <c r="AW31" s="5">
        <f>'nyers adatok'!AW31-'Korrigált adatok'!$C31</f>
        <v>496689.4</v>
      </c>
      <c r="AX31" s="5">
        <f>'nyers adatok'!AX31-'Korrigált adatok'!$D31</f>
        <v>2364759.4</v>
      </c>
      <c r="AY31" s="5">
        <f>'nyers adatok'!AY31-'Korrigált adatok'!$E31</f>
        <v>788126.26780000003</v>
      </c>
      <c r="BA31" s="5">
        <f>'nyers adatok'!BA31-'Korrigált adatok'!$B31</f>
        <v>4351572.8349000001</v>
      </c>
      <c r="BB31" s="5">
        <f>'nyers adatok'!BB31-'Korrigált adatok'!$C31</f>
        <v>560579.4</v>
      </c>
      <c r="BC31" s="5">
        <f>'nyers adatok'!BC31-'Korrigált adatok'!$D31</f>
        <v>3085479.4</v>
      </c>
      <c r="BD31" s="5">
        <f>'nyers adatok'!BD31-'Korrigált adatok'!$E31</f>
        <v>613206.26780000003</v>
      </c>
    </row>
    <row r="32" spans="1:56" x14ac:dyDescent="0.3">
      <c r="A32">
        <v>8000</v>
      </c>
      <c r="B32" s="5">
        <f>'nyers adatok'!B32*'Segédtábla a korrigáláshoz'!$B$2</f>
        <v>17.165099999999999</v>
      </c>
      <c r="C32" s="5">
        <f>'nyers adatok'!C32*'Segédtábla a korrigáláshoz'!$B$2</f>
        <v>137320.79999999999</v>
      </c>
      <c r="D32" s="5">
        <f>'nyers adatok'!D32*'Segédtábla a korrigáláshoz'!$B$2</f>
        <v>137320.79999999999</v>
      </c>
      <c r="E32" s="5">
        <f>'nyers adatok'!E32*'Segédtábla a korrigáláshoz'!$B$2</f>
        <v>256377.93359999999</v>
      </c>
      <c r="F32" s="5"/>
      <c r="AG32" s="5">
        <f>'nyers adatok'!AG32-'Korrigált adatok'!$B32</f>
        <v>14043172.834899999</v>
      </c>
      <c r="AH32" s="5">
        <f>'nyers adatok'!AH32-'Korrigált adatok'!$C32</f>
        <v>629169.19999999995</v>
      </c>
      <c r="AI32" s="5">
        <f>'nyers adatok'!AI32-'Korrigált adatok'!$D32</f>
        <v>12100018.199999999</v>
      </c>
      <c r="AJ32" s="5">
        <f>'nyers adatok'!AJ32-'Korrigált adatok'!$E32</f>
        <v>1003312.0664</v>
      </c>
      <c r="AL32" s="5">
        <f>'nyers adatok'!AL32-'Korrigált adatok'!$B32</f>
        <v>5710522.8349000001</v>
      </c>
      <c r="AM32" s="5">
        <f>'nyers adatok'!AM32-'Korrigált adatok'!$C32</f>
        <v>676119.2</v>
      </c>
      <c r="AN32" s="5">
        <f>'nyers adatok'!AN32-'Korrigált adatok'!$D32</f>
        <v>4196839.2</v>
      </c>
      <c r="AO32" s="5">
        <f>'nyers adatok'!AO32-'Korrigált adatok'!$E32</f>
        <v>778632.06640000001</v>
      </c>
      <c r="AQ32" s="5">
        <f>'nyers adatok'!AQ32-'Korrigált adatok'!$B32</f>
        <v>5813992.8349000001</v>
      </c>
      <c r="AR32" s="5">
        <f>'nyers adatok'!AR32-'Korrigált adatok'!$C32</f>
        <v>700179.2</v>
      </c>
      <c r="AS32" s="5">
        <f>'nyers adatok'!AS32-'Korrigált adatok'!$D32</f>
        <v>4184589.2</v>
      </c>
      <c r="AT32" s="5">
        <f>'nyers adatok'!AT32-'Korrigált adatok'!$E32</f>
        <v>780692.06640000001</v>
      </c>
      <c r="AV32" s="5">
        <f>'nyers adatok'!AV32-'Korrigált adatok'!$B32</f>
        <v>5050822.8349000001</v>
      </c>
      <c r="AW32" s="5">
        <f>'nyers adatok'!AW32-'Korrigált adatok'!$C32</f>
        <v>608559.19999999995</v>
      </c>
      <c r="AX32" s="5">
        <f>'nyers adatok'!AX32-'Korrigált adatok'!$D32</f>
        <v>3246919.2</v>
      </c>
      <c r="AY32" s="5">
        <f>'nyers adatok'!AY32-'Korrigált adatok'!$E32</f>
        <v>1079002.0663999999</v>
      </c>
      <c r="BA32" s="5">
        <f>'nyers adatok'!BA32-'Korrigált adatok'!$B32</f>
        <v>5884412.8349000001</v>
      </c>
      <c r="BB32" s="5">
        <f>'nyers adatok'!BB32-'Korrigált adatok'!$C32</f>
        <v>692299.2</v>
      </c>
      <c r="BC32" s="5">
        <f>'nyers adatok'!BC32-'Korrigált adatok'!$D32</f>
        <v>4299249.2</v>
      </c>
      <c r="BD32" s="5">
        <f>'nyers adatok'!BD32-'Korrigált adatok'!$E32</f>
        <v>816242.06640000001</v>
      </c>
    </row>
    <row r="33" spans="1:61" x14ac:dyDescent="0.3">
      <c r="A33">
        <v>10000</v>
      </c>
      <c r="B33" s="5">
        <f>'nyers adatok'!B33*'Segédtábla a korrigáláshoz'!$B$2</f>
        <v>17.165099999999999</v>
      </c>
      <c r="C33" s="5">
        <f>'nyers adatok'!C33*'Segédtábla a korrigáláshoz'!$B$2</f>
        <v>171651</v>
      </c>
      <c r="D33" s="5">
        <f>'nyers adatok'!D33*'Segédtábla a korrigáláshoz'!$B$2</f>
        <v>171651</v>
      </c>
      <c r="E33" s="5">
        <f>'nyers adatok'!E33*'Segédtábla a korrigáláshoz'!$B$2</f>
        <v>324780.85709999996</v>
      </c>
      <c r="F33" s="5"/>
      <c r="AG33" s="5">
        <f>'nyers adatok'!AG33-'Korrigált adatok'!$B33</f>
        <v>17809362.834899999</v>
      </c>
      <c r="AH33" s="5">
        <f>'nyers adatok'!AH33-'Korrigált adatok'!$C33</f>
        <v>902148</v>
      </c>
      <c r="AI33" s="5">
        <f>'nyers adatok'!AI33-'Korrigált adatok'!$D33</f>
        <v>15091886</v>
      </c>
      <c r="AJ33" s="5">
        <f>'nyers adatok'!AJ33-'Korrigált adatok'!$E33</f>
        <v>1285178.1429000001</v>
      </c>
      <c r="AL33" s="5">
        <f>'nyers adatok'!AL33-'Korrigált adatok'!$B33</f>
        <v>7363103.8349000001</v>
      </c>
      <c r="AM33" s="5">
        <f>'nyers adatok'!AM33-'Korrigált adatok'!$C33</f>
        <v>947049</v>
      </c>
      <c r="AN33" s="5">
        <f>'nyers adatok'!AN33-'Korrigált adatok'!$D33</f>
        <v>5297209</v>
      </c>
      <c r="AO33" s="5">
        <f>'nyers adatok'!AO33-'Korrigált adatok'!$E33</f>
        <v>1038459.1429000001</v>
      </c>
      <c r="AQ33" s="5">
        <f>'nyers adatok'!AQ33-'Korrigált adatok'!$B33</f>
        <v>7449552.8349000001</v>
      </c>
      <c r="AR33" s="5">
        <f>'nyers adatok'!AR33-'Korrigált adatok'!$C33</f>
        <v>982649</v>
      </c>
      <c r="AS33" s="5">
        <f>'nyers adatok'!AS33-'Korrigált adatok'!$D33</f>
        <v>5286059</v>
      </c>
      <c r="AT33" s="5">
        <f>'nyers adatok'!AT33-'Korrigált adatok'!$E33</f>
        <v>1027019.1429000001</v>
      </c>
      <c r="AV33" s="5">
        <f>'nyers adatok'!AV33-'Korrigált adatok'!$B33</f>
        <v>6500222.8349000001</v>
      </c>
      <c r="AW33" s="5">
        <f>'nyers adatok'!AW33-'Korrigált adatok'!$C33</f>
        <v>868669</v>
      </c>
      <c r="AX33" s="5">
        <f>'nyers adatok'!AX33-'Korrigált adatok'!$D33</f>
        <v>4123209</v>
      </c>
      <c r="AY33" s="5">
        <f>'nyers adatok'!AY33-'Korrigált adatok'!$E33</f>
        <v>1365439.1429000001</v>
      </c>
      <c r="BA33" s="5">
        <f>'nyers adatok'!BA33-'Korrigált adatok'!$B33</f>
        <v>7561562.8349000001</v>
      </c>
      <c r="BB33" s="5">
        <f>'nyers adatok'!BB33-'Korrigált adatok'!$C33</f>
        <v>959209</v>
      </c>
      <c r="BC33" s="5">
        <f>'nyers adatok'!BC33-'Korrigált adatok'!$D33</f>
        <v>5426089</v>
      </c>
      <c r="BD33" s="5">
        <f>'nyers adatok'!BD33-'Korrigált adatok'!$E33</f>
        <v>1073849.1429000001</v>
      </c>
    </row>
    <row r="34" spans="1:61" x14ac:dyDescent="0.3">
      <c r="A34">
        <v>20000</v>
      </c>
      <c r="B34" s="5">
        <f>'nyers adatok'!B34*'Segédtábla a korrigáláshoz'!$B$2</f>
        <v>17.165099999999999</v>
      </c>
      <c r="C34" s="5">
        <f>'nyers adatok'!C34*'Segédtábla a korrigáláshoz'!$B$2</f>
        <v>343302</v>
      </c>
      <c r="D34" s="5">
        <f>'nyers adatok'!D34*'Segédtábla a korrigáláshoz'!$B$2</f>
        <v>343302</v>
      </c>
      <c r="E34" s="5">
        <f>'nyers adatok'!E34*'Segédtábla a korrigáláshoz'!$B$2</f>
        <v>675669.83129999996</v>
      </c>
      <c r="F34" s="5"/>
      <c r="AG34" s="5">
        <f>'nyers adatok'!AG34-'Korrigált adatok'!$B34</f>
        <v>37233362.834899999</v>
      </c>
      <c r="AH34" s="5">
        <f>'nyers adatok'!AH34-'Korrigált adatok'!$C34</f>
        <v>2022528</v>
      </c>
      <c r="AI34" s="5">
        <f>'nyers adatok'!AI34-'Korrigált adatok'!$D34</f>
        <v>31472179</v>
      </c>
      <c r="AJ34" s="5">
        <f>'nyers adatok'!AJ34-'Korrigált adatok'!$E34</f>
        <v>3097529.1687000003</v>
      </c>
      <c r="AL34" s="5">
        <f>'nyers adatok'!AL34-'Korrigált adatok'!$B34</f>
        <v>15641722.834899999</v>
      </c>
      <c r="AM34" s="5">
        <f>'nyers adatok'!AM34-'Korrigált adatok'!$C34</f>
        <v>1875948</v>
      </c>
      <c r="AN34" s="5">
        <f>'nyers adatok'!AN34-'Korrigált adatok'!$D34</f>
        <v>11133490</v>
      </c>
      <c r="AO34" s="5">
        <f>'nyers adatok'!AO34-'Korrigált adatok'!$E34</f>
        <v>2284990.1687000003</v>
      </c>
      <c r="AQ34" s="5">
        <f>'nyers adatok'!AQ34-'Korrigált adatok'!$B34</f>
        <v>15838482.834899999</v>
      </c>
      <c r="AR34" s="5">
        <f>'nyers adatok'!AR34-'Korrigált adatok'!$C34</f>
        <v>1951048</v>
      </c>
      <c r="AS34" s="5">
        <f>'nyers adatok'!AS34-'Korrigált adatok'!$D34</f>
        <v>11148748</v>
      </c>
      <c r="AT34" s="5">
        <f>'nyers adatok'!AT34-'Korrigált adatok'!$E34</f>
        <v>2262770.1687000003</v>
      </c>
      <c r="AV34" s="5">
        <f>'nyers adatok'!AV34-'Korrigált adatok'!$B34</f>
        <v>13844332.834899999</v>
      </c>
      <c r="AW34" s="5">
        <f>'nyers adatok'!AW34-'Korrigált adatok'!$C34</f>
        <v>1754228</v>
      </c>
      <c r="AX34" s="5">
        <f>'nyers adatok'!AX34-'Korrigált adatok'!$D34</f>
        <v>8856458</v>
      </c>
      <c r="AY34" s="5">
        <f>'nyers adatok'!AY34-'Korrigált adatok'!$E34</f>
        <v>3030820.1687000003</v>
      </c>
      <c r="BA34" s="5">
        <f>'nyers adatok'!BA34-'Korrigált adatok'!$B34</f>
        <v>16164122.834899999</v>
      </c>
      <c r="BB34" s="5">
        <f>'nyers adatok'!BB34-'Korrigált adatok'!$C34</f>
        <v>1921498</v>
      </c>
      <c r="BC34" s="5">
        <f>'nyers adatok'!BC34-'Korrigált adatok'!$D34</f>
        <v>11521568</v>
      </c>
      <c r="BD34" s="5">
        <f>'nyers adatok'!BD34-'Korrigált adatok'!$E34</f>
        <v>2363749.1687000003</v>
      </c>
    </row>
    <row r="35" spans="1:61" x14ac:dyDescent="0.3">
      <c r="A35">
        <v>40000</v>
      </c>
      <c r="B35" s="5">
        <f>'nyers adatok'!B35*'Segédtábla a korrigáláshoz'!$B$2</f>
        <v>17.165099999999999</v>
      </c>
      <c r="C35" s="5">
        <f>'nyers adatok'!C35*'Segédtábla a korrigáláshoz'!$B$2</f>
        <v>686604</v>
      </c>
      <c r="D35" s="5">
        <f>'nyers adatok'!D35*'Segédtábla a korrigáláshoz'!$B$2</f>
        <v>686604</v>
      </c>
      <c r="E35" s="5">
        <f>'nyers adatok'!E35*'Segédtábla a korrigáláshoz'!$B$2</f>
        <v>1393703.1294</v>
      </c>
      <c r="F35" s="5"/>
      <c r="AG35" s="5">
        <f>'nyers adatok'!AG35-'Korrigált adatok'!$B35</f>
        <v>76396081.834900007</v>
      </c>
      <c r="AH35" s="5">
        <f>'nyers adatok'!AH35-'Korrigált adatok'!$C35</f>
        <v>5797416</v>
      </c>
      <c r="AI35" s="5">
        <f>'nyers adatok'!AI35-'Korrigált adatok'!$D35</f>
        <v>61319319</v>
      </c>
      <c r="AJ35" s="5">
        <f>'nyers adatok'!AJ35-'Korrigált adatok'!$E35</f>
        <v>8762016.8706</v>
      </c>
      <c r="AL35" s="5">
        <f>'nyers adatok'!AL35-'Korrigált adatok'!$B35</f>
        <v>33279065.834899999</v>
      </c>
      <c r="AM35" s="5">
        <f>'nyers adatok'!AM35-'Korrigált adatok'!$C35</f>
        <v>3802255</v>
      </c>
      <c r="AN35" s="5">
        <f>'nyers adatok'!AN35-'Korrigált adatok'!$D35</f>
        <v>24008435</v>
      </c>
      <c r="AO35" s="5">
        <f>'nyers adatok'!AO35-'Korrigált adatok'!$E35</f>
        <v>5347275.8706</v>
      </c>
      <c r="AQ35" s="5">
        <f>'nyers adatok'!AQ35-'Korrigált adatok'!$B35</f>
        <v>33737772.834899999</v>
      </c>
      <c r="AR35" s="5">
        <f>'nyers adatok'!AR35-'Korrigált adatok'!$C35</f>
        <v>3963516</v>
      </c>
      <c r="AS35" s="5">
        <f>'nyers adatok'!AS35-'Korrigált adatok'!$D35</f>
        <v>23844636</v>
      </c>
      <c r="AT35" s="5">
        <f>'nyers adatok'!AT35-'Korrigált adatok'!$E35</f>
        <v>5153896.8706</v>
      </c>
      <c r="AV35" s="5">
        <f>'nyers adatok'!AV35-'Korrigált adatok'!$B35</f>
        <v>29403362.834899999</v>
      </c>
      <c r="AW35" s="5">
        <f>'nyers adatok'!AW35-'Korrigált adatok'!$C35</f>
        <v>3582236</v>
      </c>
      <c r="AX35" s="5">
        <f>'nyers adatok'!AX35-'Korrigált adatok'!$D35</f>
        <v>19094986</v>
      </c>
      <c r="AY35" s="5">
        <f>'nyers adatok'!AY35-'Korrigált adatok'!$E35</f>
        <v>6637896.8706</v>
      </c>
      <c r="BA35" s="5">
        <f>'nyers adatok'!BA35-'Korrigált adatok'!$B35</f>
        <v>34432792.834899999</v>
      </c>
      <c r="BB35" s="5">
        <f>'nyers adatok'!BB35-'Korrigált adatok'!$C35</f>
        <v>3883226</v>
      </c>
      <c r="BC35" s="5">
        <f>'nyers adatok'!BC35-'Korrigált adatok'!$D35</f>
        <v>24563516</v>
      </c>
      <c r="BD35" s="5">
        <f>'nyers adatok'!BD35-'Korrigált adatok'!$E35</f>
        <v>5399726.8706</v>
      </c>
    </row>
    <row r="36" spans="1:61" x14ac:dyDescent="0.3">
      <c r="A36">
        <v>60000</v>
      </c>
      <c r="B36" s="5">
        <f>'nyers adatok'!B36*'Segédtábla a korrigáláshoz'!$B$2</f>
        <v>17.165099999999999</v>
      </c>
      <c r="C36" s="5">
        <f>'nyers adatok'!C36*'Segédtábla a korrigáláshoz'!$B$2</f>
        <v>1029905.9999999999</v>
      </c>
      <c r="D36" s="5">
        <f>'nyers adatok'!D36*'Segédtábla a korrigáláshoz'!$B$2</f>
        <v>1029905.9999999999</v>
      </c>
      <c r="E36" s="5">
        <f>'nyers adatok'!E36*'Segédtábla a korrigáláshoz'!$B$2</f>
        <v>2128146.2630999996</v>
      </c>
      <c r="F36" s="5"/>
      <c r="AG36" s="5">
        <f>'nyers adatok'!AG36-'Korrigált adatok'!$B36</f>
        <v>119228432.83490001</v>
      </c>
      <c r="AH36" s="5">
        <f>'nyers adatok'!AH36-'Korrigált adatok'!$C36</f>
        <v>9217433</v>
      </c>
      <c r="AI36" s="5">
        <f>'nyers adatok'!AI36-'Korrigált adatok'!$D36</f>
        <v>93906470</v>
      </c>
      <c r="AJ36" s="5">
        <f>'nyers adatok'!AJ36-'Korrigált adatok'!$E36</f>
        <v>15087872.7369</v>
      </c>
      <c r="AL36" s="5">
        <f>'nyers adatok'!AL36-'Korrigált adatok'!$B36</f>
        <v>50613243.834899999</v>
      </c>
      <c r="AM36" s="5">
        <f>'nyers adatok'!AM36-'Korrigált adatok'!$C36</f>
        <v>5231093</v>
      </c>
      <c r="AN36" s="5">
        <f>'nyers adatok'!AN36-'Korrigált adatok'!$D36</f>
        <v>36938513</v>
      </c>
      <c r="AO36" s="5">
        <f>'nyers adatok'!AO36-'Korrigált adatok'!$E36</f>
        <v>8195502.7368999999</v>
      </c>
      <c r="AQ36" s="5">
        <f>'nyers adatok'!AQ36-'Korrigált adatok'!$B36</f>
        <v>50862062.834899999</v>
      </c>
      <c r="AR36" s="5">
        <f>'nyers adatok'!AR36-'Korrigált adatok'!$C36</f>
        <v>5465714</v>
      </c>
      <c r="AS36" s="5">
        <f>'nyers adatok'!AS36-'Korrigált adatok'!$D36</f>
        <v>36876874</v>
      </c>
      <c r="AT36" s="5">
        <f>'nyers adatok'!AT36-'Korrigált adatok'!$E36</f>
        <v>7814323.7368999999</v>
      </c>
      <c r="AV36" s="5">
        <f>'nyers adatok'!AV36-'Korrigált adatok'!$B36</f>
        <v>44729332.834899999</v>
      </c>
      <c r="AW36" s="5">
        <f>'nyers adatok'!AW36-'Korrigált adatok'!$C36</f>
        <v>4835664</v>
      </c>
      <c r="AX36" s="5">
        <f>'nyers adatok'!AX36-'Korrigált adatok'!$D36</f>
        <v>29395813</v>
      </c>
      <c r="AY36" s="5">
        <f>'nyers adatok'!AY36-'Korrigált adatok'!$E36</f>
        <v>10354413.7369</v>
      </c>
      <c r="BA36" s="5">
        <f>'nyers adatok'!BA36-'Korrigált adatok'!$B36</f>
        <v>52613303.834899999</v>
      </c>
      <c r="BB36" s="5">
        <f>'nyers adatok'!BB36-'Korrigált adatok'!$C36</f>
        <v>5301514</v>
      </c>
      <c r="BC36" s="5">
        <f>'nyers adatok'!BC36-'Korrigált adatok'!$D36</f>
        <v>38101974</v>
      </c>
      <c r="BD36" s="5">
        <f>'nyers adatok'!BD36-'Korrigált adatok'!$E36</f>
        <v>8244263.7368999999</v>
      </c>
    </row>
    <row r="37" spans="1:61" x14ac:dyDescent="0.3">
      <c r="A37">
        <v>80000</v>
      </c>
      <c r="B37" s="5">
        <f>'nyers adatok'!B37*'Segédtábla a korrigáláshoz'!$B$2</f>
        <v>17.165099999999999</v>
      </c>
      <c r="C37" s="5">
        <f>'nyers adatok'!C37*'Segédtábla a korrigáláshoz'!$B$2</f>
        <v>1373208</v>
      </c>
      <c r="D37" s="5">
        <f>'nyers adatok'!D37*'Segédtábla a korrigáláshoz'!$B$2</f>
        <v>1373208</v>
      </c>
      <c r="E37" s="5">
        <f>'nyers adatok'!E37*'Segédtábla a korrigáláshoz'!$B$2</f>
        <v>2872682.4756</v>
      </c>
      <c r="F37" s="5"/>
      <c r="AG37" s="5">
        <f>'nyers adatok'!AG37-'Korrigált adatok'!$B37</f>
        <v>157949390.83489999</v>
      </c>
      <c r="AH37" s="5">
        <f>'nyers adatok'!AH37-'Korrigált adatok'!$C37</f>
        <v>13513672</v>
      </c>
      <c r="AI37" s="5">
        <f>'nyers adatok'!AI37-'Korrigált adatok'!$D37</f>
        <v>121072741</v>
      </c>
      <c r="AJ37" s="5">
        <f>'nyers adatok'!AJ37-'Korrigált adatok'!$E37</f>
        <v>22567996.5244</v>
      </c>
      <c r="AL37" s="5">
        <f>'nyers adatok'!AL37-'Korrigált adatok'!$B37</f>
        <v>71439978.834900007</v>
      </c>
      <c r="AM37" s="5">
        <f>'nyers adatok'!AM37-'Korrigált adatok'!$C37</f>
        <v>7670742</v>
      </c>
      <c r="AN37" s="5">
        <f>'nyers adatok'!AN37-'Korrigált adatok'!$D37</f>
        <v>51217291</v>
      </c>
      <c r="AO37" s="5">
        <f>'nyers adatok'!AO37-'Korrigált adatok'!$E37</f>
        <v>11857327.5244</v>
      </c>
      <c r="AQ37" s="5">
        <f>'nyers adatok'!AQ37-'Korrigált adatok'!$B37</f>
        <v>71514160.834900007</v>
      </c>
      <c r="AR37" s="5">
        <f>'nyers adatok'!AR37-'Korrigált adatok'!$C37</f>
        <v>8002942</v>
      </c>
      <c r="AS37" s="5">
        <f>'nyers adatok'!AS37-'Korrigált adatok'!$D37</f>
        <v>51018381</v>
      </c>
      <c r="AT37" s="5">
        <f>'nyers adatok'!AT37-'Korrigált adatok'!$E37</f>
        <v>11319727.5244</v>
      </c>
      <c r="AV37" s="5">
        <f>'nyers adatok'!AV37-'Korrigált adatok'!$B37</f>
        <v>62509680.834899999</v>
      </c>
      <c r="AW37" s="5">
        <f>'nyers adatok'!AW37-'Korrigált adatok'!$C37</f>
        <v>7215312</v>
      </c>
      <c r="AX37" s="5">
        <f>'nyers adatok'!AX37-'Korrigált adatok'!$D37</f>
        <v>40862321</v>
      </c>
      <c r="AY37" s="5">
        <f>'nyers adatok'!AY37-'Korrigált adatok'!$E37</f>
        <v>14193116.5244</v>
      </c>
      <c r="BA37" s="5">
        <f>'nyers adatok'!BA37-'Korrigált adatok'!$B37</f>
        <v>73774172.834900007</v>
      </c>
      <c r="BB37" s="5">
        <f>'nyers adatok'!BB37-'Korrigált adatok'!$C37</f>
        <v>7726792</v>
      </c>
      <c r="BC37" s="5">
        <f>'nyers adatok'!BC37-'Korrigált adatok'!$D37</f>
        <v>53012412</v>
      </c>
      <c r="BD37" s="5">
        <f>'nyers adatok'!BD37-'Korrigált adatok'!$E37</f>
        <v>11909437.5244</v>
      </c>
    </row>
    <row r="38" spans="1:61" x14ac:dyDescent="0.3">
      <c r="A38">
        <v>100000</v>
      </c>
      <c r="B38" s="5">
        <f>'nyers adatok'!B38*'Segédtábla a korrigáláshoz'!$B$2</f>
        <v>17.165099999999999</v>
      </c>
      <c r="C38" s="5">
        <f>'nyers adatok'!C38*'Segédtábla a korrigáláshoz'!$B$2</f>
        <v>1716510</v>
      </c>
      <c r="D38" s="5">
        <f>'nyers adatok'!D38*'Segédtábla a korrigáláshoz'!$B$2</f>
        <v>1716510</v>
      </c>
      <c r="E38" s="5">
        <f>'nyers adatok'!E38*'Segédtábla a korrigáláshoz'!$B$2</f>
        <v>3624084.7280999999</v>
      </c>
      <c r="F38" s="5"/>
      <c r="AG38" s="5">
        <f>'nyers adatok'!AG38-'Korrigált adatok'!$B38</f>
        <v>205786143.83489999</v>
      </c>
      <c r="AH38" s="5">
        <f>'nyers adatok'!AH38-'Korrigált adatok'!$C38</f>
        <v>16845540</v>
      </c>
      <c r="AI38" s="5">
        <f>'nyers adatok'!AI38-'Korrigált adatok'!$D38</f>
        <v>153343550</v>
      </c>
      <c r="AJ38" s="5">
        <f>'nyers adatok'!AJ38-'Korrigált adatok'!$E38</f>
        <v>29891624.271899998</v>
      </c>
      <c r="AL38" s="5">
        <f>'nyers adatok'!AL38-'Korrigált adatok'!$B38</f>
        <v>88995591.834900007</v>
      </c>
      <c r="AM38" s="5">
        <f>'nyers adatok'!AM38-'Korrigált adatok'!$C38</f>
        <v>9183630</v>
      </c>
      <c r="AN38" s="5">
        <f>'nyers adatok'!AN38-'Korrigált adatok'!$D38</f>
        <v>64728500</v>
      </c>
      <c r="AO38" s="5">
        <f>'nyers adatok'!AO38-'Korrigált adatok'!$E38</f>
        <v>14636285.2719</v>
      </c>
      <c r="AQ38" s="5">
        <f>'nyers adatok'!AQ38-'Korrigált adatok'!$B38</f>
        <v>89450901.834900007</v>
      </c>
      <c r="AR38" s="5">
        <f>'nyers adatok'!AR38-'Korrigált adatok'!$C38</f>
        <v>9732740</v>
      </c>
      <c r="AS38" s="5">
        <f>'nyers adatok'!AS38-'Korrigált adatok'!$D38</f>
        <v>64170610</v>
      </c>
      <c r="AT38" s="5">
        <f>'nyers adatok'!AT38-'Korrigált adatok'!$E38</f>
        <v>13907734.2719</v>
      </c>
      <c r="AV38" s="5">
        <f>'nyers adatok'!AV38-'Korrigált adatok'!$B38</f>
        <v>78290912.834900007</v>
      </c>
      <c r="AW38" s="5">
        <f>'nyers adatok'!AW38-'Korrigált adatok'!$C38</f>
        <v>8497750</v>
      </c>
      <c r="AX38" s="5">
        <f>'nyers adatok'!AX38-'Korrigált adatok'!$D38</f>
        <v>51555809</v>
      </c>
      <c r="AY38" s="5">
        <f>'nyers adatok'!AY38-'Korrigált adatok'!$E38</f>
        <v>17986054.271899998</v>
      </c>
      <c r="BA38" s="5">
        <f>'nyers adatok'!BA38-'Korrigált adatok'!$B38</f>
        <v>92147489.834900007</v>
      </c>
      <c r="BB38" s="5">
        <f>'nyers adatok'!BB38-'Korrigált adatok'!$C38</f>
        <v>9414090</v>
      </c>
      <c r="BC38" s="5">
        <f>'nyers adatok'!BC38-'Korrigált adatok'!$D38</f>
        <v>66593010</v>
      </c>
      <c r="BD38" s="5">
        <f>'nyers adatok'!BD38-'Korrigált adatok'!$E38</f>
        <v>14659815.2719</v>
      </c>
    </row>
    <row r="40" spans="1:61" x14ac:dyDescent="0.3">
      <c r="A40" t="str">
        <f>'nyers adatok'!A40</f>
        <v>random, m=n^(3/2), C=2n</v>
      </c>
      <c r="B40" s="4" t="s">
        <v>29</v>
      </c>
      <c r="C40" s="4"/>
      <c r="D40" s="4"/>
      <c r="E40" s="4"/>
      <c r="F40" s="3"/>
      <c r="H40" s="4" t="s">
        <v>10</v>
      </c>
      <c r="I40" s="4"/>
      <c r="J40" s="4"/>
      <c r="K40" s="4"/>
      <c r="M40" s="4" t="s">
        <v>11</v>
      </c>
      <c r="N40" s="4"/>
      <c r="O40" s="4"/>
      <c r="P40" s="4"/>
      <c r="R40" s="4" t="s">
        <v>12</v>
      </c>
      <c r="S40" s="4"/>
      <c r="T40" s="4"/>
      <c r="U40" s="4"/>
      <c r="W40" s="4" t="s">
        <v>21</v>
      </c>
      <c r="X40" s="4"/>
      <c r="Y40" s="4"/>
      <c r="Z40" s="4"/>
      <c r="AB40" s="4" t="s">
        <v>22</v>
      </c>
      <c r="AC40" s="4"/>
      <c r="AD40" s="4"/>
      <c r="AE40" s="4"/>
      <c r="AG40" s="4" t="s">
        <v>23</v>
      </c>
      <c r="AH40" s="4"/>
      <c r="AI40" s="4"/>
      <c r="AJ40" s="4"/>
      <c r="AL40" s="4" t="s">
        <v>24</v>
      </c>
      <c r="AM40" s="4"/>
      <c r="AN40" s="4"/>
      <c r="AO40" s="4"/>
      <c r="AQ40" s="4" t="s">
        <v>25</v>
      </c>
      <c r="AR40" s="4"/>
      <c r="AS40" s="4"/>
      <c r="AT40" s="4"/>
      <c r="AV40" s="4" t="s">
        <v>26</v>
      </c>
      <c r="AW40" s="4"/>
      <c r="AX40" s="4"/>
      <c r="AY40" s="4"/>
      <c r="BA40" s="4" t="s">
        <v>27</v>
      </c>
      <c r="BB40" s="4"/>
      <c r="BC40" s="4"/>
      <c r="BD40" s="4"/>
      <c r="BF40" s="4" t="s">
        <v>28</v>
      </c>
      <c r="BG40" s="4"/>
      <c r="BH40" s="4"/>
      <c r="BI40" s="4"/>
    </row>
    <row r="41" spans="1:61" x14ac:dyDescent="0.3">
      <c r="A41" t="s">
        <v>8</v>
      </c>
      <c r="B41" t="s">
        <v>4</v>
      </c>
      <c r="C41" t="s">
        <v>5</v>
      </c>
      <c r="D41" t="s">
        <v>6</v>
      </c>
      <c r="E41" t="s">
        <v>7</v>
      </c>
      <c r="H41" t="s">
        <v>4</v>
      </c>
      <c r="I41" t="s">
        <v>5</v>
      </c>
      <c r="J41" t="s">
        <v>6</v>
      </c>
      <c r="K41" t="s">
        <v>7</v>
      </c>
      <c r="M41" t="s">
        <v>4</v>
      </c>
      <c r="N41" t="s">
        <v>5</v>
      </c>
      <c r="O41" t="s">
        <v>6</v>
      </c>
      <c r="P41" t="s">
        <v>7</v>
      </c>
      <c r="R41" t="s">
        <v>4</v>
      </c>
      <c r="S41" t="s">
        <v>5</v>
      </c>
      <c r="T41" t="s">
        <v>6</v>
      </c>
      <c r="U41" t="s">
        <v>7</v>
      </c>
      <c r="W41" t="s">
        <v>4</v>
      </c>
      <c r="X41" t="s">
        <v>5</v>
      </c>
      <c r="Y41" t="s">
        <v>6</v>
      </c>
      <c r="Z41" t="s">
        <v>7</v>
      </c>
      <c r="AB41" t="s">
        <v>4</v>
      </c>
      <c r="AC41" t="s">
        <v>5</v>
      </c>
      <c r="AD41" t="s">
        <v>6</v>
      </c>
      <c r="AE41" t="s">
        <v>7</v>
      </c>
      <c r="AG41" t="s">
        <v>4</v>
      </c>
      <c r="AH41" t="s">
        <v>5</v>
      </c>
      <c r="AI41" t="s">
        <v>6</v>
      </c>
      <c r="AJ41" t="s">
        <v>7</v>
      </c>
      <c r="AL41" t="s">
        <v>4</v>
      </c>
      <c r="AM41" t="s">
        <v>5</v>
      </c>
      <c r="AN41" t="s">
        <v>6</v>
      </c>
      <c r="AO41" t="s">
        <v>7</v>
      </c>
      <c r="AQ41" t="s">
        <v>4</v>
      </c>
      <c r="AR41" t="s">
        <v>5</v>
      </c>
      <c r="AS41" t="s">
        <v>6</v>
      </c>
      <c r="AT41" t="s">
        <v>7</v>
      </c>
      <c r="AV41" t="s">
        <v>4</v>
      </c>
      <c r="AW41" t="s">
        <v>5</v>
      </c>
      <c r="AX41" t="s">
        <v>6</v>
      </c>
      <c r="AY41" t="s">
        <v>7</v>
      </c>
      <c r="BA41" t="s">
        <v>4</v>
      </c>
      <c r="BB41" t="s">
        <v>5</v>
      </c>
      <c r="BC41" t="s">
        <v>6</v>
      </c>
      <c r="BD41" t="s">
        <v>7</v>
      </c>
      <c r="BF41" t="s">
        <v>4</v>
      </c>
      <c r="BG41" t="s">
        <v>5</v>
      </c>
      <c r="BH41" t="s">
        <v>6</v>
      </c>
      <c r="BI41" t="s">
        <v>7</v>
      </c>
    </row>
    <row r="42" spans="1:61" x14ac:dyDescent="0.3">
      <c r="A42">
        <v>2000</v>
      </c>
      <c r="B42" s="5">
        <f>'nyers adatok'!B42*'Segédtábla a korrigáláshoz'!$B$2</f>
        <v>17.165099999999999</v>
      </c>
      <c r="C42" s="5">
        <f>'nyers adatok'!C42*'Segédtábla a korrigáláshoz'!$B$2</f>
        <v>34330.199999999997</v>
      </c>
      <c r="D42" s="5">
        <f>'nyers adatok'!D42*'Segédtábla a korrigáláshoz'!$B$2</f>
        <v>34330.199999999997</v>
      </c>
      <c r="E42" s="5">
        <f>'nyers adatok'!E42*'Segédtábla a korrigáláshoz'!$B$2</f>
        <v>105307.88849999999</v>
      </c>
      <c r="F42" s="5"/>
      <c r="H42" s="5">
        <f>'nyers adatok'!H42-'Korrigált adatok'!$B42</f>
        <v>1276252.8348999999</v>
      </c>
      <c r="I42" s="5">
        <f>'nyers adatok'!I42-'Korrigált adatok'!$C42</f>
        <v>269519.8</v>
      </c>
      <c r="J42" s="5">
        <f>'nyers adatok'!J42-'Korrigált adatok'!$D42</f>
        <v>638949.80000000005</v>
      </c>
      <c r="K42" s="5">
        <f>'nyers adatok'!K42-'Korrigált adatok'!$E42</f>
        <v>354892.1115</v>
      </c>
      <c r="M42" s="5">
        <f>'nyers adatok'!M42-'Korrigált adatok'!$B42</f>
        <v>1145612.8348999999</v>
      </c>
      <c r="N42" s="5">
        <f>'nyers adatok'!N42-'Korrigált adatok'!$C42</f>
        <v>222999.8</v>
      </c>
      <c r="O42" s="5">
        <f>'nyers adatok'!O42-'Korrigált adatok'!$D42</f>
        <v>550199.80000000005</v>
      </c>
      <c r="P42" s="5">
        <f>'nyers adatok'!P42-'Korrigált adatok'!$E42</f>
        <v>240732.1115</v>
      </c>
      <c r="R42" s="5">
        <f>'nyers adatok'!R42-'Korrigált adatok'!$B42</f>
        <v>1802502.8348999999</v>
      </c>
      <c r="S42" s="5">
        <f>'nyers adatok'!S42-'Korrigált adatok'!$B42</f>
        <v>236502.83489999999</v>
      </c>
      <c r="T42" s="5">
        <f>'nyers adatok'!T42-'Korrigált adatok'!$B42</f>
        <v>1380052.8348999999</v>
      </c>
      <c r="U42" s="5">
        <f>'nyers adatok'!U42-'Korrigált adatok'!$B42</f>
        <v>306532.83490000002</v>
      </c>
      <c r="W42" s="5">
        <f>'nyers adatok'!W42-'Korrigált adatok'!$B42</f>
        <v>1659282.8348999999</v>
      </c>
      <c r="X42" s="5">
        <f>'nyers adatok'!X42-'Korrigált adatok'!$C42</f>
        <v>130229.8</v>
      </c>
      <c r="Y42" s="5">
        <f>'nyers adatok'!Y42-'Korrigált adatok'!$D42</f>
        <v>1181999.8</v>
      </c>
      <c r="Z42" s="5">
        <f>'nyers adatok'!Z42-'Korrigált adatok'!$E42</f>
        <v>275432.1115</v>
      </c>
      <c r="AB42" s="5">
        <f>'nyers adatok'!AB42-'Korrigált adatok'!$B42</f>
        <v>2280492.8349000001</v>
      </c>
      <c r="AC42" s="5">
        <f>'nyers adatok'!AC42-'Korrigált adatok'!$C42</f>
        <v>137019.79999999999</v>
      </c>
      <c r="AD42" s="5">
        <f>'nyers adatok'!AD42-'Korrigált adatok'!$D42</f>
        <v>1847589.8</v>
      </c>
      <c r="AE42" s="5">
        <f>'nyers adatok'!AE42-'Korrigált adatok'!$E42</f>
        <v>279192.1115</v>
      </c>
      <c r="AG42" s="5">
        <f>'nyers adatok'!AG42-'Korrigált adatok'!$B42</f>
        <v>775642.83490000002</v>
      </c>
      <c r="AH42" s="5">
        <f>'nyers adatok'!AH42-'Korrigált adatok'!$C42</f>
        <v>151929.79999999999</v>
      </c>
      <c r="AI42" s="5">
        <f>'nyers adatok'!AI42-'Korrigált adatok'!$D42</f>
        <v>204019.8</v>
      </c>
      <c r="AJ42" s="5">
        <f>'nyers adatok'!AJ42-'Korrigált adatok'!$E42</f>
        <v>362322.1115</v>
      </c>
      <c r="AL42" s="5">
        <f>'nyers adatok'!AL42-'Korrigált adatok'!$B42</f>
        <v>1306892.8348999999</v>
      </c>
      <c r="AM42" s="5">
        <f>'nyers adatok'!AM42-'Korrigált adatok'!$C42</f>
        <v>174809.8</v>
      </c>
      <c r="AN42" s="5">
        <f>'nyers adatok'!AN42-'Korrigált adatok'!$D42</f>
        <v>715469.8</v>
      </c>
      <c r="AO42" s="5">
        <f>'nyers adatok'!AO42-'Korrigált adatok'!$E42</f>
        <v>333192.1115</v>
      </c>
      <c r="AQ42" s="5">
        <f>'nyers adatok'!AQ42-'Korrigált adatok'!$B42</f>
        <v>1316352.8348999999</v>
      </c>
      <c r="AR42" s="5">
        <f>'nyers adatok'!AR42-'Korrigált adatok'!$C42</f>
        <v>190879.8</v>
      </c>
      <c r="AS42" s="5">
        <f>'nyers adatok'!AS42-'Korrigált adatok'!$D42</f>
        <v>715589.8</v>
      </c>
      <c r="AT42" s="5">
        <f>'nyers adatok'!AT42-'Korrigált adatok'!$E42</f>
        <v>332272.1115</v>
      </c>
      <c r="AV42" s="5">
        <f>'nyers adatok'!AV42-'Korrigált adatok'!$B42</f>
        <v>1227972.8348999999</v>
      </c>
      <c r="AW42" s="5">
        <f>'nyers adatok'!AW42-'Korrigált adatok'!$C42</f>
        <v>153639.79999999999</v>
      </c>
      <c r="AX42" s="5">
        <f>'nyers adatok'!AX42-'Korrigált adatok'!$D42</f>
        <v>604649.80000000005</v>
      </c>
      <c r="AY42" s="5">
        <f>'nyers adatok'!AY42-'Korrigált adatok'!$E42</f>
        <v>432792.1115</v>
      </c>
      <c r="BA42" s="5">
        <f>'nyers adatok'!BA42-'Korrigált adatok'!$B42</f>
        <v>1348282.8348999999</v>
      </c>
      <c r="BB42" s="5">
        <f>'nyers adatok'!BB42-'Korrigált adatok'!$C42</f>
        <v>180119.8</v>
      </c>
      <c r="BC42" s="5">
        <f>'nyers adatok'!BC42-'Korrigált adatok'!$D42</f>
        <v>747329.8</v>
      </c>
      <c r="BD42" s="5">
        <f>'nyers adatok'!BD42-'Korrigált adatok'!$E42</f>
        <v>351362.1115</v>
      </c>
      <c r="BF42" s="5">
        <f>'nyers adatok'!BF42-'Korrigált adatok'!$B42</f>
        <v>1177162.8348999999</v>
      </c>
      <c r="BG42" s="5">
        <f>'nyers adatok'!BG42-'Korrigált adatok'!$C42</f>
        <v>235169.8</v>
      </c>
      <c r="BH42" s="5">
        <f>'nyers adatok'!BH42-'Korrigált adatok'!$D42</f>
        <v>570728.80000000005</v>
      </c>
      <c r="BI42" s="5">
        <f>'nyers adatok'!BI42-'Korrigált adatok'!$E42</f>
        <v>258192.1115</v>
      </c>
    </row>
    <row r="43" spans="1:61" x14ac:dyDescent="0.3">
      <c r="A43">
        <v>4000</v>
      </c>
      <c r="B43" s="5">
        <f>'nyers adatok'!B43*'Segédtábla a korrigáláshoz'!$B$2</f>
        <v>17.165099999999999</v>
      </c>
      <c r="C43" s="5">
        <f>'nyers adatok'!C43*'Segédtábla a korrigáláshoz'!$B$2</f>
        <v>68660.399999999994</v>
      </c>
      <c r="D43" s="5">
        <f>'nyers adatok'!D43*'Segédtábla a korrigáláshoz'!$B$2</f>
        <v>68660.399999999994</v>
      </c>
      <c r="E43" s="5">
        <f>'nyers adatok'!E43*'Segédtábla a korrigáláshoz'!$B$2</f>
        <v>234475.26599999997</v>
      </c>
      <c r="F43" s="5"/>
      <c r="H43" s="5">
        <f>'nyers adatok'!H43-'Korrigált adatok'!$B43</f>
        <v>2813362.8349000001</v>
      </c>
      <c r="I43" s="5">
        <f>'nyers adatok'!I43-'Korrigált adatok'!$C43</f>
        <v>520899.6</v>
      </c>
      <c r="J43" s="5">
        <f>'nyers adatok'!J43-'Korrigált adatok'!$D43</f>
        <v>1358109.6</v>
      </c>
      <c r="K43" s="5">
        <f>'nyers adatok'!K43-'Korrigált adatok'!$E43</f>
        <v>761024.73400000005</v>
      </c>
      <c r="M43" s="5">
        <f>'nyers adatok'!M43-'Korrigált adatok'!$B43</f>
        <v>2498781.8349000001</v>
      </c>
      <c r="N43" s="5">
        <f>'nyers adatok'!N43-'Korrigált adatok'!$C43</f>
        <v>451469.6</v>
      </c>
      <c r="O43" s="5">
        <f>'nyers adatok'!O43-'Korrigált adatok'!$D43</f>
        <v>1207329.6000000001</v>
      </c>
      <c r="P43" s="5">
        <f>'nyers adatok'!P43-'Korrigált adatok'!$E43</f>
        <v>551914.73400000005</v>
      </c>
      <c r="R43" s="5">
        <f>'nyers adatok'!R43-'Korrigált adatok'!$B43</f>
        <v>4676672.8349000001</v>
      </c>
      <c r="S43" s="5">
        <f>'nyers adatok'!S43-'Korrigált adatok'!$B43</f>
        <v>477352.83490000002</v>
      </c>
      <c r="T43" s="5">
        <f>'nyers adatok'!T43-'Korrigált adatok'!$B43</f>
        <v>3747742.8349000001</v>
      </c>
      <c r="U43" s="5">
        <f>'nyers adatok'!U43-'Korrigált adatok'!$B43</f>
        <v>686942.83490000002</v>
      </c>
      <c r="W43" s="5">
        <f>'nyers adatok'!W43-'Korrigált adatok'!$B43</f>
        <v>3581922.8349000001</v>
      </c>
      <c r="X43" s="5">
        <f>'nyers adatok'!X43-'Korrigált adatok'!$C43</f>
        <v>258219.6</v>
      </c>
      <c r="Y43" s="5">
        <f>'nyers adatok'!Y43-'Korrigált adatok'!$D43</f>
        <v>2610779.6</v>
      </c>
      <c r="Z43" s="5">
        <f>'nyers adatok'!Z43-'Korrigált adatok'!$E43</f>
        <v>627994.73400000005</v>
      </c>
      <c r="AB43" s="5">
        <f>'nyers adatok'!AB43-'Korrigált adatok'!$B43</f>
        <v>5090622.8349000001</v>
      </c>
      <c r="AC43" s="5">
        <f>'nyers adatok'!AC43-'Korrigált adatok'!$C43</f>
        <v>270839.59999999998</v>
      </c>
      <c r="AD43" s="5">
        <f>'nyers adatok'!AD43-'Korrigált adatok'!$D43</f>
        <v>4064059.6</v>
      </c>
      <c r="AE43" s="5">
        <f>'nyers adatok'!AE43-'Korrigált adatok'!$E43</f>
        <v>637614.73400000005</v>
      </c>
      <c r="AG43" s="5">
        <f>'nyers adatok'!AG43-'Korrigált adatok'!$B43</f>
        <v>1688212.8348999999</v>
      </c>
      <c r="AH43" s="5">
        <f>'nyers adatok'!AH43-'Korrigált adatok'!$C43</f>
        <v>288179.59999999998</v>
      </c>
      <c r="AI43" s="5">
        <f>'nyers adatok'!AI43-'Korrigált adatok'!$D43</f>
        <v>387879.6</v>
      </c>
      <c r="AJ43" s="5">
        <f>'nyers adatok'!AJ43-'Korrigált adatok'!$E43</f>
        <v>784994.73400000005</v>
      </c>
      <c r="AL43" s="5">
        <f>'nyers adatok'!AL43-'Korrigált adatok'!$B43</f>
        <v>2632742.8349000001</v>
      </c>
      <c r="AM43" s="5">
        <f>'nyers adatok'!AM43-'Korrigált adatok'!$C43</f>
        <v>350209.6</v>
      </c>
      <c r="AN43" s="5">
        <f>'nyers adatok'!AN43-'Korrigált adatok'!$D43</f>
        <v>1481109.6</v>
      </c>
      <c r="AO43" s="5">
        <f>'nyers adatok'!AO43-'Korrigált adatok'!$E43</f>
        <v>732094.73400000005</v>
      </c>
      <c r="AQ43" s="5">
        <f>'nyers adatok'!AQ43-'Korrigált adatok'!$B43</f>
        <v>2600472.8349000001</v>
      </c>
      <c r="AR43" s="5">
        <f>'nyers adatok'!AR43-'Korrigált adatok'!$C43</f>
        <v>361399.6</v>
      </c>
      <c r="AS43" s="5">
        <f>'nyers adatok'!AS43-'Korrigált adatok'!$D43</f>
        <v>1478439.6</v>
      </c>
      <c r="AT43" s="5">
        <f>'nyers adatok'!AT43-'Korrigált adatok'!$E43</f>
        <v>734844.73400000005</v>
      </c>
      <c r="AV43" s="5">
        <f>'nyers adatok'!AV43-'Korrigált adatok'!$B43</f>
        <v>2560932.8349000001</v>
      </c>
      <c r="AW43" s="5">
        <f>'nyers adatok'!AW43-'Korrigált adatok'!$C43</f>
        <v>307309.59999999998</v>
      </c>
      <c r="AX43" s="5">
        <f>'nyers adatok'!AX43-'Korrigált adatok'!$D43</f>
        <v>1277379.6000000001</v>
      </c>
      <c r="AY43" s="5">
        <f>'nyers adatok'!AY43-'Korrigált adatok'!$E43</f>
        <v>979584.73400000005</v>
      </c>
      <c r="BA43" s="5">
        <f>'nyers adatok'!BA43-'Korrigált adatok'!$B43</f>
        <v>2736841.8349000001</v>
      </c>
      <c r="BB43" s="5">
        <f>'nyers adatok'!BB43-'Korrigált adatok'!$C43</f>
        <v>345189.6</v>
      </c>
      <c r="BC43" s="5">
        <f>'nyers adatok'!BC43-'Korrigált adatok'!$D43</f>
        <v>1532369.6</v>
      </c>
      <c r="BD43" s="5">
        <f>'nyers adatok'!BD43-'Korrigált adatok'!$E43</f>
        <v>751624.73400000005</v>
      </c>
      <c r="BF43" s="5">
        <f>'nyers adatok'!BF43-'Korrigált adatok'!$B43</f>
        <v>2514191.8349000001</v>
      </c>
      <c r="BG43" s="5">
        <f>'nyers adatok'!BG43-'Korrigált adatok'!$C43</f>
        <v>457599.6</v>
      </c>
      <c r="BH43" s="5">
        <f>'nyers adatok'!BH43-'Korrigált adatok'!$D43</f>
        <v>1221959.6000000001</v>
      </c>
      <c r="BI43" s="5">
        <f>'nyers adatok'!BI43-'Korrigált adatok'!$E43</f>
        <v>571394.73400000005</v>
      </c>
    </row>
    <row r="44" spans="1:61" x14ac:dyDescent="0.3">
      <c r="A44">
        <v>6000</v>
      </c>
      <c r="B44" s="5">
        <f>'nyers adatok'!B44*'Segédtábla a korrigáláshoz'!$B$2</f>
        <v>17.165099999999999</v>
      </c>
      <c r="C44" s="5">
        <f>'nyers adatok'!C44*'Segédtábla a korrigáláshoz'!$B$2</f>
        <v>102990.59999999999</v>
      </c>
      <c r="D44" s="5">
        <f>'nyers adatok'!D44*'Segédtábla a korrigáláshoz'!$B$2</f>
        <v>102990.59999999999</v>
      </c>
      <c r="E44" s="5">
        <f>'nyers adatok'!E44*'Segédtábla a korrigáláshoz'!$B$2</f>
        <v>373255.09949999995</v>
      </c>
      <c r="F44" s="5"/>
      <c r="H44" s="5">
        <f>'nyers adatok'!H44-'Korrigált adatok'!$B44</f>
        <v>4431711.8349000001</v>
      </c>
      <c r="I44" s="5">
        <f>'nyers adatok'!I44-'Korrigált adatok'!$C44</f>
        <v>805609.4</v>
      </c>
      <c r="J44" s="5">
        <f>'nyers adatok'!J44-'Korrigált adatok'!$D44</f>
        <v>2182149.4</v>
      </c>
      <c r="K44" s="5">
        <f>'nyers adatok'!K44-'Korrigált adatok'!$E44</f>
        <v>1251904.9005</v>
      </c>
      <c r="M44" s="5">
        <f>'nyers adatok'!M44-'Korrigált adatok'!$B44</f>
        <v>3836941.8349000001</v>
      </c>
      <c r="N44" s="5">
        <f>'nyers adatok'!N44-'Korrigált adatok'!$C44</f>
        <v>716918.4</v>
      </c>
      <c r="O44" s="5">
        <f>'nyers adatok'!O44-'Korrigált adatok'!$D44</f>
        <v>1929598.4</v>
      </c>
      <c r="P44" s="5">
        <f>'nyers adatok'!P44-'Korrigált adatok'!$E44</f>
        <v>902964.90049999999</v>
      </c>
      <c r="R44" s="5">
        <f>'nyers adatok'!R44-'Korrigált adatok'!$B44</f>
        <v>8338842.8349000001</v>
      </c>
      <c r="S44" s="5">
        <f>'nyers adatok'!S44-'Korrigált adatok'!$B44</f>
        <v>759381.83490000002</v>
      </c>
      <c r="T44" s="5">
        <f>'nyers adatok'!T44-'Korrigált adatok'!$B44</f>
        <v>6835151.8349000001</v>
      </c>
      <c r="U44" s="5">
        <f>'nyers adatok'!U44-'Korrigált adatok'!$B44</f>
        <v>1159432.8348999999</v>
      </c>
      <c r="W44" s="5">
        <f>'nyers adatok'!W44-'Korrigált adatok'!$B44</f>
        <v>5723732.8349000001</v>
      </c>
      <c r="X44" s="5">
        <f>'nyers adatok'!X44-'Korrigált adatok'!$C44</f>
        <v>418179.4</v>
      </c>
      <c r="Y44" s="5">
        <f>'nyers adatok'!Y44-'Korrigált adatok'!$D44</f>
        <v>4184059.4</v>
      </c>
      <c r="Z44" s="5">
        <f>'nyers adatok'!Z44-'Korrigált adatok'!$E44</f>
        <v>1048914.9005</v>
      </c>
      <c r="AB44" s="5">
        <f>'nyers adatok'!AB44-'Korrigált adatok'!$B44</f>
        <v>7931232.8349000001</v>
      </c>
      <c r="AC44" s="5">
        <f>'nyers adatok'!AC44-'Korrigált adatok'!$C44</f>
        <v>445759.4</v>
      </c>
      <c r="AD44" s="5">
        <f>'nyers adatok'!AD44-'Korrigált adatok'!$D44</f>
        <v>6390389.4000000004</v>
      </c>
      <c r="AE44" s="5">
        <f>'nyers adatok'!AE44-'Korrigált adatok'!$E44</f>
        <v>1022754.9005</v>
      </c>
      <c r="AG44" s="5">
        <f>'nyers adatok'!AG44-'Korrigált adatok'!$B44</f>
        <v>2543192.8349000001</v>
      </c>
      <c r="AH44" s="5">
        <f>'nyers adatok'!AH44-'Korrigált adatok'!$C44</f>
        <v>485139.4</v>
      </c>
      <c r="AI44" s="5">
        <f>'nyers adatok'!AI44-'Korrigált adatok'!$D44</f>
        <v>580979.4</v>
      </c>
      <c r="AJ44" s="5">
        <f>'nyers adatok'!AJ44-'Korrigált adatok'!$E44</f>
        <v>1315024.9005</v>
      </c>
      <c r="AL44" s="5">
        <f>'nyers adatok'!AL44-'Korrigált adatok'!$B44</f>
        <v>4141692.8349000001</v>
      </c>
      <c r="AM44" s="5">
        <f>'nyers adatok'!AM44-'Korrigált adatok'!$C44</f>
        <v>555639.4</v>
      </c>
      <c r="AN44" s="5">
        <f>'nyers adatok'!AN44-'Korrigált adatok'!$D44</f>
        <v>2197929.4</v>
      </c>
      <c r="AO44" s="5">
        <f>'nyers adatok'!AO44-'Korrigált adatok'!$E44</f>
        <v>1186054.9005</v>
      </c>
      <c r="AQ44" s="5">
        <f>'nyers adatok'!AQ44-'Korrigált adatok'!$B44</f>
        <v>4258801.8349000001</v>
      </c>
      <c r="AR44" s="5">
        <f>'nyers adatok'!AR44-'Korrigált adatok'!$C44</f>
        <v>583629.4</v>
      </c>
      <c r="AS44" s="5">
        <f>'nyers adatok'!AS44-'Korrigált adatok'!$D44</f>
        <v>2204859.4</v>
      </c>
      <c r="AT44" s="5">
        <f>'nyers adatok'!AT44-'Korrigált adatok'!$E44</f>
        <v>1205604.9005</v>
      </c>
      <c r="AV44" s="5">
        <f>'nyers adatok'!AV44-'Korrigált adatok'!$B44</f>
        <v>4056122.8349000001</v>
      </c>
      <c r="AW44" s="5">
        <f>'nyers adatok'!AW44-'Korrigált adatok'!$C44</f>
        <v>487099.4</v>
      </c>
      <c r="AX44" s="5">
        <f>'nyers adatok'!AX44-'Korrigált adatok'!$D44</f>
        <v>1899329.4</v>
      </c>
      <c r="AY44" s="5">
        <f>'nyers adatok'!AY44-'Korrigált adatok'!$E44</f>
        <v>1547864.9005</v>
      </c>
      <c r="BA44" s="5">
        <f>'nyers adatok'!BA44-'Korrigált adatok'!$B44</f>
        <v>4345182.8349000001</v>
      </c>
      <c r="BB44" s="5">
        <f>'nyers adatok'!BB44-'Korrigált adatok'!$C44</f>
        <v>576439.4</v>
      </c>
      <c r="BC44" s="5">
        <f>'nyers adatok'!BC44-'Korrigált adatok'!$D44</f>
        <v>2310529.4</v>
      </c>
      <c r="BD44" s="5">
        <f>'nyers adatok'!BD44-'Korrigált adatok'!$E44</f>
        <v>1277094.9005</v>
      </c>
      <c r="BF44" s="5">
        <f>'nyers adatok'!BF44-'Korrigált adatok'!$B44</f>
        <v>4019291.8349000001</v>
      </c>
      <c r="BG44" s="5">
        <f>'nyers adatok'!BG44-'Korrigált adatok'!$C44</f>
        <v>710109.4</v>
      </c>
      <c r="BH44" s="5">
        <f>'nyers adatok'!BH44-'Korrigált adatok'!$D44</f>
        <v>1908329.4</v>
      </c>
      <c r="BI44" s="5">
        <f>'nyers adatok'!BI44-'Korrigált adatok'!$E44</f>
        <v>857574.90049999999</v>
      </c>
    </row>
    <row r="45" spans="1:61" x14ac:dyDescent="0.3">
      <c r="A45">
        <v>8000</v>
      </c>
      <c r="B45" s="5">
        <f>'nyers adatok'!B45*'Segédtábla a korrigáláshoz'!$B$2</f>
        <v>17.165099999999999</v>
      </c>
      <c r="C45" s="5">
        <f>'nyers adatok'!C45*'Segédtábla a korrigáláshoz'!$B$2</f>
        <v>137320.79999999999</v>
      </c>
      <c r="D45" s="5">
        <f>'nyers adatok'!D45*'Segédtábla a korrigáláshoz'!$B$2</f>
        <v>137320.79999999999</v>
      </c>
      <c r="E45" s="5">
        <f>'nyers adatok'!E45*'Segédtábla a korrigáláshoz'!$B$2</f>
        <v>517098.63749999995</v>
      </c>
      <c r="F45" s="5"/>
      <c r="H45" s="5">
        <f>'nyers adatok'!H45-'Korrigált adatok'!$B45</f>
        <v>6051290.8349000001</v>
      </c>
      <c r="I45" s="5">
        <f>'nyers adatok'!I45-'Korrigált adatok'!$C45</f>
        <v>1059329.2</v>
      </c>
      <c r="J45" s="5">
        <f>'nyers adatok'!J45-'Korrigált adatok'!$D45</f>
        <v>3077709.2</v>
      </c>
      <c r="K45" s="5">
        <f>'nyers adatok'!K45-'Korrigált adatok'!$E45</f>
        <v>1798181.3625</v>
      </c>
      <c r="M45" s="5">
        <f>'nyers adatok'!M45-'Korrigált adatok'!$B45</f>
        <v>5193772.8349000001</v>
      </c>
      <c r="N45" s="5">
        <f>'nyers adatok'!N45-'Korrigált adatok'!$C45</f>
        <v>913768.2</v>
      </c>
      <c r="O45" s="5">
        <f>'nyers adatok'!O45-'Korrigált adatok'!$D45</f>
        <v>2657518.2000000002</v>
      </c>
      <c r="P45" s="5">
        <f>'nyers adatok'!P45-'Korrigált adatok'!$E45</f>
        <v>1269600.3625</v>
      </c>
      <c r="R45" s="5">
        <f>'nyers adatok'!R45-'Korrigált adatok'!$B45</f>
        <v>12571112.834899999</v>
      </c>
      <c r="S45" s="5">
        <f>'nyers adatok'!S45-'Korrigált adatok'!$B45</f>
        <v>966371.83490000002</v>
      </c>
      <c r="T45" s="5">
        <f>'nyers adatok'!T45-'Korrigált adatok'!$B45</f>
        <v>10414580.834899999</v>
      </c>
      <c r="U45" s="5">
        <f>'nyers adatok'!U45-'Korrigált adatok'!$B45</f>
        <v>1597261.8348999999</v>
      </c>
      <c r="W45" s="5">
        <f>'nyers adatok'!W45-'Korrigált adatok'!$B45</f>
        <v>7924182.8349000001</v>
      </c>
      <c r="X45" s="5">
        <f>'nyers adatok'!X45-'Korrigált adatok'!$C45</f>
        <v>507239.2</v>
      </c>
      <c r="Y45" s="5">
        <f>'nyers adatok'!Y45-'Korrigált adatok'!$D45</f>
        <v>5746379.2000000002</v>
      </c>
      <c r="Z45" s="5">
        <f>'nyers adatok'!Z45-'Korrigált adatok'!$E45</f>
        <v>1434591.3625</v>
      </c>
      <c r="AB45" s="5">
        <f>'nyers adatok'!AB45-'Korrigált adatok'!$B45</f>
        <v>10938962.834899999</v>
      </c>
      <c r="AC45" s="5">
        <f>'nyers adatok'!AC45-'Korrigált adatok'!$C45</f>
        <v>532619.19999999995</v>
      </c>
      <c r="AD45" s="5">
        <f>'nyers adatok'!AD45-'Korrigált adatok'!$D45</f>
        <v>8830169.1999999993</v>
      </c>
      <c r="AE45" s="5">
        <f>'nyers adatok'!AE45-'Korrigált adatok'!$E45</f>
        <v>1495331.3625</v>
      </c>
      <c r="AG45" s="5">
        <f>'nyers adatok'!AG45-'Korrigált adatok'!$B45</f>
        <v>3474002.8349000001</v>
      </c>
      <c r="AH45" s="5">
        <f>'nyers adatok'!AH45-'Korrigált adatok'!$C45</f>
        <v>589709.19999999995</v>
      </c>
      <c r="AI45" s="5">
        <f>'nyers adatok'!AI45-'Korrigált adatok'!$D45</f>
        <v>770829.2</v>
      </c>
      <c r="AJ45" s="5">
        <f>'nyers adatok'!AJ45-'Korrigált adatok'!$E45</f>
        <v>1846661.3625</v>
      </c>
      <c r="AL45" s="5">
        <f>'nyers adatok'!AL45-'Korrigált adatok'!$B45</f>
        <v>5589032.8349000001</v>
      </c>
      <c r="AM45" s="5">
        <f>'nyers adatok'!AM45-'Korrigált adatok'!$C45</f>
        <v>692669.2</v>
      </c>
      <c r="AN45" s="5">
        <f>'nyers adatok'!AN45-'Korrigált adatok'!$D45</f>
        <v>3016509.2</v>
      </c>
      <c r="AO45" s="5">
        <f>'nyers adatok'!AO45-'Korrigált adatok'!$E45</f>
        <v>1667081.3625</v>
      </c>
      <c r="AQ45" s="5">
        <f>'nyers adatok'!AQ45-'Korrigált adatok'!$B45</f>
        <v>5549362.8349000001</v>
      </c>
      <c r="AR45" s="5">
        <f>'nyers adatok'!AR45-'Korrigált adatok'!$C45</f>
        <v>715019.2</v>
      </c>
      <c r="AS45" s="5">
        <f>'nyers adatok'!AS45-'Korrigált adatok'!$D45</f>
        <v>2930769.2</v>
      </c>
      <c r="AT45" s="5">
        <f>'nyers adatok'!AT45-'Korrigált adatok'!$E45</f>
        <v>1598901.3625</v>
      </c>
      <c r="AV45" s="5">
        <f>'nyers adatok'!AV45-'Korrigált adatok'!$B45</f>
        <v>5380402.8349000001</v>
      </c>
      <c r="AW45" s="5">
        <f>'nyers adatok'!AW45-'Korrigált adatok'!$C45</f>
        <v>612859.19999999995</v>
      </c>
      <c r="AX45" s="5">
        <f>'nyers adatok'!AX45-'Korrigált adatok'!$D45</f>
        <v>2532489.2000000002</v>
      </c>
      <c r="AY45" s="5">
        <f>'nyers adatok'!AY45-'Korrigált adatok'!$E45</f>
        <v>2156151.3624999998</v>
      </c>
      <c r="BA45" s="5">
        <f>'nyers adatok'!BA45-'Korrigált adatok'!$B45</f>
        <v>5689022.8349000001</v>
      </c>
      <c r="BB45" s="5">
        <f>'nyers adatok'!BB45-'Korrigált adatok'!$C45</f>
        <v>704959.2</v>
      </c>
      <c r="BC45" s="5">
        <f>'nyers adatok'!BC45-'Korrigált adatok'!$D45</f>
        <v>3106698.2</v>
      </c>
      <c r="BD45" s="5">
        <f>'nyers adatok'!BD45-'Korrigált adatok'!$E45</f>
        <v>1732331.3625</v>
      </c>
      <c r="BF45" s="5">
        <f>'nyers adatok'!BF45-'Korrigált adatok'!$B45</f>
        <v>5974171.8349000001</v>
      </c>
      <c r="BG45" s="5">
        <f>'nyers adatok'!BG45-'Korrigált adatok'!$C45</f>
        <v>898969.2</v>
      </c>
      <c r="BH45" s="5">
        <f>'nyers adatok'!BH45-'Korrigált adatok'!$D45</f>
        <v>2643009.2000000002</v>
      </c>
      <c r="BI45" s="5">
        <f>'nyers adatok'!BI45-'Korrigált adatok'!$E45</f>
        <v>1213641.3625</v>
      </c>
    </row>
    <row r="46" spans="1:61" x14ac:dyDescent="0.3">
      <c r="A46">
        <v>10000</v>
      </c>
      <c r="B46" s="5">
        <f>'nyers adatok'!B46*'Segédtábla a korrigáláshoz'!$B$2</f>
        <v>17.165099999999999</v>
      </c>
      <c r="C46" s="5">
        <f>'nyers adatok'!C46*'Segédtábla a korrigáláshoz'!$B$2</f>
        <v>171651</v>
      </c>
      <c r="D46" s="5">
        <f>'nyers adatok'!D46*'Segédtábla a korrigáláshoz'!$B$2</f>
        <v>171651</v>
      </c>
      <c r="E46" s="5">
        <f>'nyers adatok'!E46*'Segédtábla a korrigáláshoz'!$B$2</f>
        <v>666143.20079999999</v>
      </c>
      <c r="F46" s="5"/>
      <c r="H46" s="5">
        <f>'nyers adatok'!H46-'Korrigált adatok'!$B46</f>
        <v>8014718.8349000001</v>
      </c>
      <c r="I46" s="5">
        <f>'nyers adatok'!I46-'Korrigált adatok'!$C46</f>
        <v>1385289</v>
      </c>
      <c r="J46" s="5">
        <f>'nyers adatok'!J46-'Korrigált adatok'!$D46</f>
        <v>3879969</v>
      </c>
      <c r="K46" s="5">
        <f>'nyers adatok'!K46-'Korrigált adatok'!$E46</f>
        <v>2236586.7992000002</v>
      </c>
      <c r="M46" s="5">
        <f>'nyers adatok'!M46-'Korrigált adatok'!$B46</f>
        <v>6815812.8349000001</v>
      </c>
      <c r="N46" s="5">
        <f>'nyers adatok'!N46-'Korrigált adatok'!$C46</f>
        <v>1273298</v>
      </c>
      <c r="O46" s="5">
        <f>'nyers adatok'!O46-'Korrigált adatok'!$D46</f>
        <v>3439488</v>
      </c>
      <c r="P46" s="5">
        <f>'nyers adatok'!P46-'Korrigált adatok'!$E46</f>
        <v>1668415.7992</v>
      </c>
      <c r="R46" s="5">
        <f>'nyers adatok'!R46-'Korrigált adatok'!$B46</f>
        <v>17283192.834899999</v>
      </c>
      <c r="S46" s="5">
        <f>'nyers adatok'!S46-'Korrigált adatok'!$B46</f>
        <v>1304992.8348999999</v>
      </c>
      <c r="T46" s="5">
        <f>'nyers adatok'!T46-'Korrigált adatok'!$B46</f>
        <v>14563472.834899999</v>
      </c>
      <c r="U46" s="5">
        <f>'nyers adatok'!U46-'Korrigált adatok'!$B46</f>
        <v>2036112.8348999999</v>
      </c>
      <c r="W46" s="5">
        <f>'nyers adatok'!W46-'Korrigált adatok'!$B46</f>
        <v>10173742.834899999</v>
      </c>
      <c r="X46" s="5">
        <f>'nyers adatok'!X46-'Korrigált adatok'!$C46</f>
        <v>743079</v>
      </c>
      <c r="Y46" s="5">
        <f>'nyers adatok'!Y46-'Korrigált adatok'!$D46</f>
        <v>7356479</v>
      </c>
      <c r="Z46" s="5">
        <f>'nyers adatok'!Z46-'Korrigált adatok'!$E46</f>
        <v>1886976.7992</v>
      </c>
      <c r="AB46" s="5">
        <f>'nyers adatok'!AB46-'Korrigált adatok'!$B46</f>
        <v>14236492.834899999</v>
      </c>
      <c r="AC46" s="5">
        <f>'nyers adatok'!AC46-'Korrigált adatok'!$C46</f>
        <v>782468</v>
      </c>
      <c r="AD46" s="5">
        <f>'nyers adatok'!AD46-'Korrigált adatok'!$D46</f>
        <v>11166909</v>
      </c>
      <c r="AE46" s="5">
        <f>'nyers adatok'!AE46-'Korrigált adatok'!$E46</f>
        <v>1986766.7992</v>
      </c>
      <c r="AG46" s="5">
        <f>'nyers adatok'!AG46-'Korrigált adatok'!$B46</f>
        <v>4507732.8349000001</v>
      </c>
      <c r="AH46" s="5">
        <f>'nyers adatok'!AH46-'Korrigált adatok'!$C46</f>
        <v>830589</v>
      </c>
      <c r="AI46" s="5">
        <f>'nyers adatok'!AI46-'Korrigált adatok'!$D46</f>
        <v>951109</v>
      </c>
      <c r="AJ46" s="5">
        <f>'nyers adatok'!AJ46-'Korrigált adatok'!$E46</f>
        <v>2338046.7992000002</v>
      </c>
      <c r="AL46" s="5">
        <f>'nyers adatok'!AL46-'Korrigált adatok'!$B46</f>
        <v>7242642.8349000001</v>
      </c>
      <c r="AM46" s="5">
        <f>'nyers adatok'!AM46-'Korrigált adatok'!$C46</f>
        <v>995589</v>
      </c>
      <c r="AN46" s="5">
        <f>'nyers adatok'!AN46-'Korrigált adatok'!$D46</f>
        <v>3820279</v>
      </c>
      <c r="AO46" s="5">
        <f>'nyers adatok'!AO46-'Korrigált adatok'!$E46</f>
        <v>2160136.7992000002</v>
      </c>
      <c r="AQ46" s="5">
        <f>'nyers adatok'!AQ46-'Korrigált adatok'!$B46</f>
        <v>7237862.8349000001</v>
      </c>
      <c r="AR46" s="5">
        <f>'nyers adatok'!AR46-'Korrigált adatok'!$C46</f>
        <v>1025649</v>
      </c>
      <c r="AS46" s="5">
        <f>'nyers adatok'!AS46-'Korrigált adatok'!$D46</f>
        <v>3795359</v>
      </c>
      <c r="AT46" s="5">
        <f>'nyers adatok'!AT46-'Korrigált adatok'!$E46</f>
        <v>2130956.7992000002</v>
      </c>
      <c r="AV46" s="5">
        <f>'nyers adatok'!AV46-'Korrigált adatok'!$B46</f>
        <v>7087232.8349000001</v>
      </c>
      <c r="AW46" s="5">
        <f>'nyers adatok'!AW46-'Korrigált adatok'!$C46</f>
        <v>897259</v>
      </c>
      <c r="AX46" s="5">
        <f>'nyers adatok'!AX46-'Korrigált adatok'!$D46</f>
        <v>3263689</v>
      </c>
      <c r="AY46" s="5">
        <f>'nyers adatok'!AY46-'Korrigált adatok'!$E46</f>
        <v>2857606.7992000002</v>
      </c>
      <c r="BA46" s="5">
        <f>'nyers adatok'!BA46-'Korrigált adatok'!$B46</f>
        <v>7410152.8349000001</v>
      </c>
      <c r="BB46" s="5">
        <f>'nyers adatok'!BB46-'Korrigált adatok'!$C46</f>
        <v>1008969</v>
      </c>
      <c r="BC46" s="5">
        <f>'nyers adatok'!BC46-'Korrigált adatok'!$D46</f>
        <v>3926699</v>
      </c>
      <c r="BD46" s="5">
        <f>'nyers adatok'!BD46-'Korrigált adatok'!$E46</f>
        <v>2202146.7992000002</v>
      </c>
      <c r="BF46" s="5">
        <f>'nyers adatok'!BF46-'Korrigált adatok'!$B46</f>
        <v>7618631.8349000001</v>
      </c>
      <c r="BG46" s="5">
        <f>'nyers adatok'!BG46-'Korrigált adatok'!$C46</f>
        <v>1243179</v>
      </c>
      <c r="BH46" s="5">
        <f>'nyers adatok'!BH46-'Korrigált adatok'!$D46</f>
        <v>3399489</v>
      </c>
      <c r="BI46" s="5">
        <f>'nyers adatok'!BI46-'Korrigált adatok'!$E46</f>
        <v>1577046.7992</v>
      </c>
    </row>
    <row r="47" spans="1:61" x14ac:dyDescent="0.3">
      <c r="A47">
        <v>20000</v>
      </c>
      <c r="B47" s="5">
        <f>'nyers adatok'!B47*'Segédtábla a korrigáláshoz'!$B$2</f>
        <v>17.165099999999999</v>
      </c>
      <c r="C47" s="5">
        <f>'nyers adatok'!C47*'Segédtábla a korrigáláshoz'!$B$2</f>
        <v>343302</v>
      </c>
      <c r="D47" s="5">
        <f>'nyers adatok'!D47*'Segédtábla a korrigáláshoz'!$B$2</f>
        <v>343302</v>
      </c>
      <c r="E47" s="5">
        <f>'nyers adatok'!E47*'Segédtábla a korrigáláshoz'!$B$2</f>
        <v>1450347.9593999998</v>
      </c>
      <c r="F47" s="5"/>
      <c r="H47" s="5">
        <f>'nyers adatok'!H47-'Korrigált adatok'!$B47</f>
        <v>16917362.834899999</v>
      </c>
      <c r="I47" s="5">
        <f>'nyers adatok'!I47-'Korrigált adatok'!$C47</f>
        <v>2811858</v>
      </c>
      <c r="J47" s="5">
        <f>'nyers adatok'!J47-'Korrigált adatok'!$D47</f>
        <v>8447037</v>
      </c>
      <c r="K47" s="5">
        <f>'nyers adatok'!K47-'Korrigált adatok'!$E47</f>
        <v>5059402.0405999999</v>
      </c>
      <c r="M47" s="5">
        <f>'nyers adatok'!M47-'Korrigált adatok'!$B47</f>
        <v>14206321.834899999</v>
      </c>
      <c r="N47" s="5">
        <f>'nyers adatok'!N47-'Korrigált adatok'!$C47</f>
        <v>2503478</v>
      </c>
      <c r="O47" s="5">
        <f>'nyers adatok'!O47-'Korrigált adatok'!$D47</f>
        <v>7423577</v>
      </c>
      <c r="P47" s="5">
        <f>'nyers adatok'!P47-'Korrigált adatok'!$E47</f>
        <v>3620121.0405999999</v>
      </c>
      <c r="R47" s="5">
        <f>'nyers adatok'!R47-'Korrigált adatok'!$B47</f>
        <v>47185321.834899999</v>
      </c>
      <c r="S47" s="5">
        <f>'nyers adatok'!S47-'Korrigált adatok'!$B47</f>
        <v>2663612.8349000001</v>
      </c>
      <c r="T47" s="5">
        <f>'nyers adatok'!T47-'Korrigált adatok'!$B47</f>
        <v>40904684.834899999</v>
      </c>
      <c r="U47" s="5">
        <f>'nyers adatok'!U47-'Korrigált adatok'!$B47</f>
        <v>4565302.8349000001</v>
      </c>
      <c r="W47" s="5">
        <f>'nyers adatok'!W47-'Korrigált adatok'!$B47</f>
        <v>22277462.834899999</v>
      </c>
      <c r="X47" s="5">
        <f>'nyers adatok'!X47-'Korrigált adatok'!$C47</f>
        <v>1504118</v>
      </c>
      <c r="Y47" s="5">
        <f>'nyers adatok'!Y47-'Korrigált adatok'!$D47</f>
        <v>16058248</v>
      </c>
      <c r="Z47" s="5">
        <f>'nyers adatok'!Z47-'Korrigált adatok'!$E47</f>
        <v>4595562.0405999999</v>
      </c>
      <c r="AB47" s="5">
        <f>'nyers adatok'!AB47-'Korrigált adatok'!$B47</f>
        <v>30806932.834899999</v>
      </c>
      <c r="AC47" s="5">
        <f>'nyers adatok'!AC47-'Korrigált adatok'!$C47</f>
        <v>1593648</v>
      </c>
      <c r="AD47" s="5">
        <f>'nyers adatok'!AD47-'Korrigált adatok'!$D47</f>
        <v>24288297</v>
      </c>
      <c r="AE47" s="5">
        <f>'nyers adatok'!AE47-'Korrigált adatok'!$E47</f>
        <v>4857781.0405999999</v>
      </c>
      <c r="AG47" s="5">
        <f>'nyers adatok'!AG47-'Korrigált adatok'!$B47</f>
        <v>9928432.8348999992</v>
      </c>
      <c r="AH47" s="5">
        <f>'nyers adatok'!AH47-'Korrigált adatok'!$C47</f>
        <v>1748297</v>
      </c>
      <c r="AI47" s="5">
        <f>'nyers adatok'!AI47-'Korrigált adatok'!$D47</f>
        <v>1909537</v>
      </c>
      <c r="AJ47" s="5">
        <f>'nyers adatok'!AJ47-'Korrigált adatok'!$E47</f>
        <v>5628181.0405999999</v>
      </c>
      <c r="AL47" s="5">
        <f>'nyers adatok'!AL47-'Korrigált adatok'!$B47</f>
        <v>15609272.834899999</v>
      </c>
      <c r="AM47" s="5">
        <f>'nyers adatok'!AM47-'Korrigált adatok'!$C47</f>
        <v>1973837</v>
      </c>
      <c r="AN47" s="5">
        <f>'nyers adatok'!AN47-'Korrigált adatok'!$D47</f>
        <v>8084688</v>
      </c>
      <c r="AO47" s="5">
        <f>'nyers adatok'!AO47-'Korrigált adatok'!$E47</f>
        <v>5148422.0405999999</v>
      </c>
      <c r="AQ47" s="5">
        <f>'nyers adatok'!AQ47-'Korrigált adatok'!$B47</f>
        <v>15734901.834899999</v>
      </c>
      <c r="AR47" s="5">
        <f>'nyers adatok'!AR47-'Korrigált adatok'!$C47</f>
        <v>2055218</v>
      </c>
      <c r="AS47" s="5">
        <f>'nyers adatok'!AS47-'Korrigált adatok'!$D47</f>
        <v>7979888</v>
      </c>
      <c r="AT47" s="5">
        <f>'nyers adatok'!AT47-'Korrigált adatok'!$E47</f>
        <v>5022431.0405999999</v>
      </c>
      <c r="AV47" s="5">
        <f>'nyers adatok'!AV47-'Korrigált adatok'!$B47</f>
        <v>15175832.834899999</v>
      </c>
      <c r="AW47" s="5">
        <f>'nyers adatok'!AW47-'Korrigált adatok'!$C47</f>
        <v>1745108</v>
      </c>
      <c r="AX47" s="5">
        <f>'nyers adatok'!AX47-'Korrigált adatok'!$D47</f>
        <v>6889748</v>
      </c>
      <c r="AY47" s="5">
        <f>'nyers adatok'!AY47-'Korrigált adatok'!$E47</f>
        <v>6421092.0405999999</v>
      </c>
      <c r="BA47" s="5">
        <f>'nyers adatok'!BA47-'Korrigált adatok'!$B47</f>
        <v>16279722.834899999</v>
      </c>
      <c r="BB47" s="5">
        <f>'nyers adatok'!BB47-'Korrigált adatok'!$C47</f>
        <v>2012908</v>
      </c>
      <c r="BC47" s="5">
        <f>'nyers adatok'!BC47-'Korrigált adatok'!$D47</f>
        <v>8357438</v>
      </c>
      <c r="BD47" s="5">
        <f>'nyers adatok'!BD47-'Korrigált adatok'!$E47</f>
        <v>5360682.0405999999</v>
      </c>
      <c r="BF47" s="5">
        <f>'nyers adatok'!BF47-'Korrigált adatok'!$B47</f>
        <v>16046840.834899999</v>
      </c>
      <c r="BG47" s="5">
        <f>'nyers adatok'!BG47-'Korrigált adatok'!$C47</f>
        <v>2544178</v>
      </c>
      <c r="BH47" s="5">
        <f>'nyers adatok'!BH47-'Korrigált adatok'!$D47</f>
        <v>7441858</v>
      </c>
      <c r="BI47" s="5">
        <f>'nyers adatok'!BI47-'Korrigált adatok'!$E47</f>
        <v>3590652.0405999999</v>
      </c>
    </row>
    <row r="48" spans="1:61" x14ac:dyDescent="0.3">
      <c r="A48">
        <v>40000</v>
      </c>
      <c r="B48" s="5">
        <f>'nyers adatok'!B48*'Segédtábla a korrigáláshoz'!$B$2</f>
        <v>17.165099999999999</v>
      </c>
      <c r="C48" s="5">
        <f>'nyers adatok'!C48*'Segédtábla a korrigáláshoz'!$B$2</f>
        <v>686604</v>
      </c>
      <c r="D48" s="5">
        <f>'nyers adatok'!D48*'Segédtábla a korrigáláshoz'!$B$2</f>
        <v>686604</v>
      </c>
      <c r="E48" s="5">
        <f>'nyers adatok'!E48*'Segédtábla a korrigáláshoz'!$B$2</f>
        <v>3137574.2988</v>
      </c>
      <c r="F48" s="5"/>
      <c r="H48" s="5">
        <f>'nyers adatok'!H48-'Korrigált adatok'!$B48</f>
        <v>37043445.834899999</v>
      </c>
      <c r="I48" s="5">
        <f>'nyers adatok'!I48-'Korrigált adatok'!$C48</f>
        <v>5671346</v>
      </c>
      <c r="J48" s="5">
        <f>'nyers adatok'!J48-'Korrigált adatok'!$D48</f>
        <v>18532926</v>
      </c>
      <c r="K48" s="5">
        <f>'nyers adatok'!K48-'Korrigált adatok'!$E48</f>
        <v>11662975.701200001</v>
      </c>
      <c r="M48" s="5">
        <f>'nyers adatok'!M48-'Korrigált adatok'!$B48</f>
        <v>30987832.834899999</v>
      </c>
      <c r="N48" s="5">
        <f>'nyers adatok'!N48-'Korrigált adatok'!$C48</f>
        <v>5037166</v>
      </c>
      <c r="O48" s="5">
        <f>'nyers adatok'!O48-'Korrigált adatok'!$D48</f>
        <v>16119866</v>
      </c>
      <c r="P48" s="5">
        <f>'nyers adatok'!P48-'Korrigált adatok'!$E48</f>
        <v>8469725.7012000009</v>
      </c>
      <c r="R48" s="5">
        <f>'nyers adatok'!R48-'Korrigált adatok'!$B48</f>
        <v>129849881.83490001</v>
      </c>
      <c r="S48" s="5">
        <f>'nyers adatok'!S48-'Korrigált adatok'!$B48</f>
        <v>5278291.8349000001</v>
      </c>
      <c r="T48" s="5">
        <f>'nyers adatok'!T48-'Korrigált adatok'!$B48</f>
        <v>116753729.83490001</v>
      </c>
      <c r="U48" s="5">
        <f>'nyers adatok'!U48-'Korrigált adatok'!$B48</f>
        <v>10496771.834899999</v>
      </c>
      <c r="W48" s="5">
        <f>'nyers adatok'!W48-'Korrigált adatok'!$B48</f>
        <v>48649451.834899999</v>
      </c>
      <c r="X48" s="5">
        <f>'nyers adatok'!X48-'Korrigált adatok'!$C48</f>
        <v>3068296</v>
      </c>
      <c r="Y48" s="5">
        <f>'nyers adatok'!Y48-'Korrigált adatok'!$D48</f>
        <v>34639725</v>
      </c>
      <c r="Z48" s="5">
        <f>'nyers adatok'!Z48-'Korrigált adatok'!$E48</f>
        <v>11294495.701200001</v>
      </c>
      <c r="AB48" s="5">
        <f>'nyers adatok'!AB48-'Korrigált adatok'!$B48</f>
        <v>67482752.834900007</v>
      </c>
      <c r="AC48" s="5">
        <f>'nyers adatok'!AC48-'Korrigált adatok'!$C48</f>
        <v>3243626</v>
      </c>
      <c r="AD48" s="5">
        <f>'nyers adatok'!AD48-'Korrigált adatok'!$D48</f>
        <v>52378075</v>
      </c>
      <c r="AE48" s="5">
        <f>'nyers adatok'!AE48-'Korrigált adatok'!$E48</f>
        <v>11314664.701200001</v>
      </c>
      <c r="AG48" s="5">
        <f>'nyers adatok'!AG48-'Korrigált adatok'!$B48</f>
        <v>21774312.834899999</v>
      </c>
      <c r="AH48" s="5">
        <f>'nyers adatok'!AH48-'Korrigált adatok'!$C48</f>
        <v>3574955</v>
      </c>
      <c r="AI48" s="5">
        <f>'nyers adatok'!AI48-'Korrigált adatok'!$D48</f>
        <v>3779875</v>
      </c>
      <c r="AJ48" s="5">
        <f>'nyers adatok'!AJ48-'Korrigált adatok'!$E48</f>
        <v>13220224.701200001</v>
      </c>
      <c r="AL48" s="5">
        <f>'nyers adatok'!AL48-'Korrigált adatok'!$B48</f>
        <v>33639782.834899999</v>
      </c>
      <c r="AM48" s="5">
        <f>'nyers adatok'!AM48-'Korrigált adatok'!$C48</f>
        <v>4012535</v>
      </c>
      <c r="AN48" s="5">
        <f>'nyers adatok'!AN48-'Korrigált adatok'!$D48</f>
        <v>17113105</v>
      </c>
      <c r="AO48" s="5">
        <f>'nyers adatok'!AO48-'Korrigált adatok'!$E48</f>
        <v>12324324.701200001</v>
      </c>
      <c r="AQ48" s="5">
        <f>'nyers adatok'!AQ48-'Korrigált adatok'!$B48</f>
        <v>33650642.834899999</v>
      </c>
      <c r="AR48" s="5">
        <f>'nyers adatok'!AR48-'Korrigált adatok'!$C48</f>
        <v>4142556</v>
      </c>
      <c r="AS48" s="5">
        <f>'nyers adatok'!AS48-'Korrigált adatok'!$D48</f>
        <v>16810475</v>
      </c>
      <c r="AT48" s="5">
        <f>'nyers adatok'!AT48-'Korrigált adatok'!$E48</f>
        <v>11697085.701200001</v>
      </c>
      <c r="AV48" s="5">
        <f>'nyers adatok'!AV48-'Korrigált adatok'!$B48</f>
        <v>32746202.834899999</v>
      </c>
      <c r="AW48" s="5">
        <f>'nyers adatok'!AW48-'Korrigált adatok'!$C48</f>
        <v>3516696</v>
      </c>
      <c r="AX48" s="5">
        <f>'nyers adatok'!AX48-'Korrigált adatok'!$D48</f>
        <v>14378795</v>
      </c>
      <c r="AY48" s="5">
        <f>'nyers adatok'!AY48-'Korrigált adatok'!$E48</f>
        <v>14563544.701200001</v>
      </c>
      <c r="BA48" s="5">
        <f>'nyers adatok'!BA48-'Korrigált adatok'!$B48</f>
        <v>35056722.834899999</v>
      </c>
      <c r="BB48" s="5">
        <f>'nyers adatok'!BB48-'Korrigált adatok'!$C48</f>
        <v>4001876</v>
      </c>
      <c r="BC48" s="5">
        <f>'nyers adatok'!BC48-'Korrigált adatok'!$D48</f>
        <v>17652926</v>
      </c>
      <c r="BD48" s="5">
        <f>'nyers adatok'!BD48-'Korrigált adatok'!$E48</f>
        <v>12434604.701200001</v>
      </c>
      <c r="BF48" s="5">
        <f>'nyers adatok'!BF48-'Korrigált adatok'!$B48</f>
        <v>38152061.834899999</v>
      </c>
      <c r="BG48" s="5">
        <f>'nyers adatok'!BG48-'Korrigált adatok'!$C48</f>
        <v>5839695</v>
      </c>
      <c r="BH48" s="5">
        <f>'nyers adatok'!BH48-'Korrigált adatok'!$D48</f>
        <v>18110025</v>
      </c>
      <c r="BI48" s="5">
        <f>'nyers adatok'!BI48-'Korrigált adatok'!$E48</f>
        <v>9834175.7012000009</v>
      </c>
    </row>
    <row r="49" spans="1:61" x14ac:dyDescent="0.3">
      <c r="A49">
        <v>60000</v>
      </c>
      <c r="B49" s="5">
        <f>'nyers adatok'!B49*'Segédtábla a korrigáláshoz'!$B$2</f>
        <v>17.165099999999999</v>
      </c>
      <c r="C49" s="5">
        <f>'nyers adatok'!C49*'Segédtábla a korrigáláshoz'!$B$2</f>
        <v>1029905.9999999999</v>
      </c>
      <c r="D49" s="5">
        <f>'nyers adatok'!D49*'Segédtábla a korrigáláshoz'!$B$2</f>
        <v>1029905.9999999999</v>
      </c>
      <c r="E49" s="5">
        <f>'nyers adatok'!E49*'Segédtábla a korrigáláshoz'!$B$2</f>
        <v>4917663.8291999996</v>
      </c>
      <c r="F49" s="5"/>
      <c r="H49" s="5">
        <f>'nyers adatok'!H49-'Korrigált adatok'!$B49</f>
        <v>58511524.834899999</v>
      </c>
      <c r="I49" s="5">
        <f>'nyers adatok'!I49-'Korrigált adatok'!$C49</f>
        <v>7932354</v>
      </c>
      <c r="J49" s="5">
        <f>'nyers adatok'!J49-'Korrigált adatok'!$D49</f>
        <v>29010674</v>
      </c>
      <c r="K49" s="5">
        <f>'nyers adatok'!K49-'Korrigált adatok'!$E49</f>
        <v>19101396.1708</v>
      </c>
      <c r="M49" s="5">
        <f>'nyers adatok'!M49-'Korrigált adatok'!$B49</f>
        <v>48038084.834899999</v>
      </c>
      <c r="N49" s="5">
        <f>'nyers adatok'!N49-'Korrigált adatok'!$C49</f>
        <v>7013234</v>
      </c>
      <c r="O49" s="5">
        <f>'nyers adatok'!O49-'Korrigált adatok'!$D49</f>
        <v>25239454</v>
      </c>
      <c r="P49" s="5">
        <f>'nyers adatok'!P49-'Korrigált adatok'!$E49</f>
        <v>13792406.1708</v>
      </c>
      <c r="R49" s="5">
        <f>'nyers adatok'!R49-'Korrigált adatok'!$B49</f>
        <v>234363200.83489999</v>
      </c>
      <c r="S49" s="5">
        <f>'nyers adatok'!S49-'Korrigált adatok'!$B49</f>
        <v>7670011.8349000001</v>
      </c>
      <c r="T49" s="5">
        <f>'nyers adatok'!T49-'Korrigált adatok'!$B49</f>
        <v>213683931.83489999</v>
      </c>
      <c r="U49" s="5">
        <f>'nyers adatok'!U49-'Korrigált adatok'!$B49</f>
        <v>17193701.834899999</v>
      </c>
      <c r="W49" s="5">
        <f>'nyers adatok'!W49-'Korrigált adatok'!$B49</f>
        <v>76144542.834900007</v>
      </c>
      <c r="X49" s="5">
        <f>'nyers adatok'!X49-'Korrigált adatok'!$C49</f>
        <v>4059924</v>
      </c>
      <c r="Y49" s="5">
        <f>'nyers adatok'!Y49-'Korrigált adatok'!$D49</f>
        <v>54358854</v>
      </c>
      <c r="Z49" s="5">
        <f>'nyers adatok'!Z49-'Korrigált adatok'!$E49</f>
        <v>18245396.1708</v>
      </c>
      <c r="AB49" s="5">
        <f>'nyers adatok'!AB49-'Korrigált adatok'!$B49</f>
        <v>105152971.83490001</v>
      </c>
      <c r="AC49" s="5">
        <f>'nyers adatok'!AC49-'Korrigált adatok'!$C49</f>
        <v>4268233</v>
      </c>
      <c r="AD49" s="5">
        <f>'nyers adatok'!AD49-'Korrigált adatok'!$D49</f>
        <v>83338954</v>
      </c>
      <c r="AE49" s="5">
        <f>'nyers adatok'!AE49-'Korrigált adatok'!$E49</f>
        <v>18039906.1708</v>
      </c>
      <c r="AG49" s="5">
        <f>'nyers adatok'!AG49-'Korrigált adatok'!$B49</f>
        <v>34527691.834899999</v>
      </c>
      <c r="AH49" s="5">
        <f>'nyers adatok'!AH49-'Korrigált adatok'!$C49</f>
        <v>4819914</v>
      </c>
      <c r="AI49" s="5">
        <f>'nyers adatok'!AI49-'Korrigált adatok'!$D49</f>
        <v>5587453</v>
      </c>
      <c r="AJ49" s="5">
        <f>'nyers adatok'!AJ49-'Korrigált adatok'!$E49</f>
        <v>21291504.1708</v>
      </c>
      <c r="AL49" s="5">
        <f>'nyers adatok'!AL49-'Korrigált adatok'!$B49</f>
        <v>52837352.834899999</v>
      </c>
      <c r="AM49" s="5">
        <f>'nyers adatok'!AM49-'Korrigált adatok'!$C49</f>
        <v>5384523</v>
      </c>
      <c r="AN49" s="5">
        <f>'nyers adatok'!AN49-'Korrigált adatok'!$D49</f>
        <v>26539212</v>
      </c>
      <c r="AO49" s="5">
        <f>'nyers adatok'!AO49-'Korrigált adatok'!$E49</f>
        <v>20266195.1708</v>
      </c>
      <c r="AQ49" s="5">
        <f>'nyers adatok'!AQ49-'Korrigált adatok'!$B49</f>
        <v>52426661.834899999</v>
      </c>
      <c r="AR49" s="5">
        <f>'nyers adatok'!AR49-'Korrigált adatok'!$C49</f>
        <v>5624583</v>
      </c>
      <c r="AS49" s="5">
        <f>'nyers adatok'!AS49-'Korrigált adatok'!$D49</f>
        <v>26466283</v>
      </c>
      <c r="AT49" s="5">
        <f>'nyers adatok'!AT49-'Korrigált adatok'!$E49</f>
        <v>19206675.1708</v>
      </c>
      <c r="AV49" s="5">
        <f>'nyers adatok'!AV49-'Korrigált adatok'!$B49</f>
        <v>50563832.834899999</v>
      </c>
      <c r="AW49" s="5">
        <f>'nyers adatok'!AW49-'Korrigált adatok'!$C49</f>
        <v>4720744</v>
      </c>
      <c r="AX49" s="5">
        <f>'nyers adatok'!AX49-'Korrigált adatok'!$D49</f>
        <v>22423684</v>
      </c>
      <c r="AY49" s="5">
        <f>'nyers adatok'!AY49-'Korrigált adatok'!$E49</f>
        <v>23186626.1708</v>
      </c>
      <c r="BA49" s="5">
        <f>'nyers adatok'!BA49-'Korrigált adatok'!$B49</f>
        <v>55073762.834899999</v>
      </c>
      <c r="BB49" s="5">
        <f>'nyers adatok'!BB49-'Korrigált adatok'!$C49</f>
        <v>5415504</v>
      </c>
      <c r="BC49" s="5">
        <f>'nyers adatok'!BC49-'Korrigált adatok'!$D49</f>
        <v>27395614</v>
      </c>
      <c r="BD49" s="5">
        <f>'nyers adatok'!BD49-'Korrigált adatok'!$E49</f>
        <v>20468236.1708</v>
      </c>
      <c r="BF49" s="5">
        <f>'nyers adatok'!BF49-'Korrigált adatok'!$B49</f>
        <v>56893793.834899999</v>
      </c>
      <c r="BG49" s="5">
        <f>'nyers adatok'!BG49-'Korrigált adatok'!$C49</f>
        <v>8620763</v>
      </c>
      <c r="BH49" s="5">
        <f>'nyers adatok'!BH49-'Korrigált adatok'!$D49</f>
        <v>32292131</v>
      </c>
      <c r="BI49" s="5">
        <f>'nyers adatok'!BI49-'Korrigált adatok'!$E49</f>
        <v>17924514.1708</v>
      </c>
    </row>
    <row r="50" spans="1:61" x14ac:dyDescent="0.3">
      <c r="A50">
        <v>80000</v>
      </c>
      <c r="B50" s="5">
        <f>'nyers adatok'!B50*'Segédtábla a korrigáláshoz'!$B$2</f>
        <v>17.165099999999999</v>
      </c>
      <c r="C50" s="5">
        <f>'nyers adatok'!C50*'Segédtábla a korrigáláshoz'!$B$2</f>
        <v>1373208</v>
      </c>
      <c r="D50" s="5">
        <f>'nyers adatok'!D50*'Segédtábla a korrigáláshoz'!$B$2</f>
        <v>1373208</v>
      </c>
      <c r="E50" s="5">
        <f>'nyers adatok'!E50*'Segédtábla a korrigáláshoz'!$B$2</f>
        <v>6750862.1789999995</v>
      </c>
      <c r="F50" s="5"/>
      <c r="H50" s="5">
        <f>'nyers adatok'!H50-'Korrigált adatok'!$B50</f>
        <v>81008722.834900007</v>
      </c>
      <c r="I50" s="5">
        <f>'nyers adatok'!I50-'Korrigált adatok'!$C50</f>
        <v>11510402</v>
      </c>
      <c r="J50" s="5">
        <f>'nyers adatok'!J50-'Korrigált adatok'!$D50</f>
        <v>39897921</v>
      </c>
      <c r="K50" s="5">
        <f>'nyers adatok'!K50-'Korrigált adatok'!$E50</f>
        <v>26940926.821000002</v>
      </c>
      <c r="M50" s="5">
        <f>'nyers adatok'!M50-'Korrigált adatok'!$B50</f>
        <v>66983348.834899999</v>
      </c>
      <c r="N50" s="5">
        <f>'nyers adatok'!N50-'Korrigált adatok'!$C50</f>
        <v>10137852</v>
      </c>
      <c r="O50" s="5">
        <f>'nyers adatok'!O50-'Korrigált adatok'!$D50</f>
        <v>34538830</v>
      </c>
      <c r="P50" s="5">
        <f>'nyers adatok'!P50-'Korrigált adatok'!$E50</f>
        <v>19535996.821000002</v>
      </c>
      <c r="R50" s="5">
        <f>'nyers adatok'!R50-'Korrigált adatok'!$B50</f>
        <v>359974926.83490002</v>
      </c>
      <c r="S50" s="5">
        <f>'nyers adatok'!S50-'Korrigált adatok'!$B50</f>
        <v>10730322.834899999</v>
      </c>
      <c r="T50" s="5">
        <f>'nyers adatok'!T50-'Korrigált adatok'!$B50</f>
        <v>329841551.83490002</v>
      </c>
      <c r="U50" s="5">
        <f>'nyers adatok'!U50-'Korrigált adatok'!$B50</f>
        <v>24393082.834899999</v>
      </c>
      <c r="W50" s="5">
        <f>'nyers adatok'!W50-'Korrigált adatok'!$B50</f>
        <v>105591846.83490001</v>
      </c>
      <c r="X50" s="5">
        <f>'nyers adatok'!X50-'Korrigált adatok'!$C50</f>
        <v>6253131</v>
      </c>
      <c r="Y50" s="5">
        <f>'nyers adatok'!Y50-'Korrigált adatok'!$D50</f>
        <v>75458291</v>
      </c>
      <c r="Z50" s="5">
        <f>'nyers adatok'!Z50-'Korrigált adatok'!$E50</f>
        <v>25646636.821000002</v>
      </c>
      <c r="AB50" s="5">
        <f>'nyers adatok'!AB50-'Korrigált adatok'!$B50</f>
        <v>146222191.83489999</v>
      </c>
      <c r="AC50" s="5">
        <f>'nyers adatok'!AC50-'Korrigált adatok'!$C50</f>
        <v>6545272</v>
      </c>
      <c r="AD50" s="5">
        <f>'nyers adatok'!AD50-'Korrigált adatok'!$D50</f>
        <v>114486632</v>
      </c>
      <c r="AE50" s="5">
        <f>'nyers adatok'!AE50-'Korrigált adatok'!$E50</f>
        <v>25897367.821000002</v>
      </c>
      <c r="AG50" s="5">
        <f>'nyers adatok'!AG50-'Korrigált adatok'!$B50</f>
        <v>48329621.834899999</v>
      </c>
      <c r="AH50" s="5">
        <f>'nyers adatok'!AH50-'Korrigált adatok'!$C50</f>
        <v>7251392</v>
      </c>
      <c r="AI50" s="5">
        <f>'nyers adatok'!AI50-'Korrigált adatok'!$D50</f>
        <v>7513482</v>
      </c>
      <c r="AJ50" s="5">
        <f>'nyers adatok'!AJ50-'Korrigált adatok'!$E50</f>
        <v>29698907.821000002</v>
      </c>
      <c r="AL50" s="5">
        <f>'nyers adatok'!AL50-'Korrigált adatok'!$B50</f>
        <v>72630902.834900007</v>
      </c>
      <c r="AM50" s="5">
        <f>'nyers adatok'!AM50-'Korrigált adatok'!$C50</f>
        <v>8030691</v>
      </c>
      <c r="AN50" s="5">
        <f>'nyers adatok'!AN50-'Korrigált adatok'!$D50</f>
        <v>35810452</v>
      </c>
      <c r="AO50" s="5">
        <f>'nyers adatok'!AO50-'Korrigált adatok'!$E50</f>
        <v>28068377.821000002</v>
      </c>
      <c r="AQ50" s="5">
        <f>'nyers adatok'!AQ50-'Korrigált adatok'!$B50</f>
        <v>71975600.834900007</v>
      </c>
      <c r="AR50" s="5">
        <f>'nyers adatok'!AR50-'Korrigált adatok'!$C50</f>
        <v>8294062</v>
      </c>
      <c r="AS50" s="5">
        <f>'nyers adatok'!AS50-'Korrigált adatok'!$D50</f>
        <v>35283062</v>
      </c>
      <c r="AT50" s="5">
        <f>'nyers adatok'!AT50-'Korrigált adatok'!$E50</f>
        <v>26477777.821000002</v>
      </c>
      <c r="AV50" s="5">
        <f>'nyers adatok'!AV50-'Korrigált adatok'!$B50</f>
        <v>69861051.834900007</v>
      </c>
      <c r="AW50" s="5">
        <f>'nyers adatok'!AW50-'Korrigált adatok'!$C50</f>
        <v>7064962</v>
      </c>
      <c r="AX50" s="5">
        <f>'nyers adatok'!AX50-'Korrigált adatok'!$D50</f>
        <v>30230301</v>
      </c>
      <c r="AY50" s="5">
        <f>'nyers adatok'!AY50-'Korrigált adatok'!$E50</f>
        <v>32080656.821000002</v>
      </c>
      <c r="BA50" s="5">
        <f>'nyers adatok'!BA50-'Korrigált adatok'!$B50</f>
        <v>76018401.834900007</v>
      </c>
      <c r="BB50" s="5">
        <f>'nyers adatok'!BB50-'Korrigált adatok'!$C50</f>
        <v>8046312</v>
      </c>
      <c r="BC50" s="5">
        <f>'nyers adatok'!BC50-'Korrigált adatok'!$D50</f>
        <v>36900842</v>
      </c>
      <c r="BD50" s="5">
        <f>'nyers adatok'!BD50-'Korrigált adatok'!$E50</f>
        <v>28295537.821000002</v>
      </c>
      <c r="BF50" s="5">
        <f>'nyers adatok'!BF50-'Korrigált adatok'!$B50</f>
        <v>68968724.834900007</v>
      </c>
      <c r="BG50" s="5">
        <f>'nyers adatok'!BG50-'Korrigált adatok'!$C50</f>
        <v>11099772</v>
      </c>
      <c r="BH50" s="5">
        <f>'nyers adatok'!BH50-'Korrigált adatok'!$D50</f>
        <v>39439733</v>
      </c>
      <c r="BI50" s="5">
        <f>'nyers adatok'!BI50-'Korrigált adatok'!$E50</f>
        <v>21600457.821000002</v>
      </c>
    </row>
    <row r="51" spans="1:61" x14ac:dyDescent="0.3">
      <c r="A51">
        <v>100000</v>
      </c>
      <c r="B51" s="5">
        <f>'nyers adatok'!B51*'Segédtábla a korrigáláshoz'!$B$2</f>
        <v>17.165099999999999</v>
      </c>
      <c r="C51" s="5">
        <f>'nyers adatok'!C51*'Segédtábla a korrigáláshoz'!$B$2</f>
        <v>1716510</v>
      </c>
      <c r="D51" s="5">
        <f>'nyers adatok'!D51*'Segédtábla a korrigáláshoz'!$B$2</f>
        <v>1716510</v>
      </c>
      <c r="E51" s="5">
        <f>'nyers adatok'!E51*'Segédtábla a korrigáláshoz'!$B$2</f>
        <v>8632191.4692000002</v>
      </c>
      <c r="F51" s="5"/>
      <c r="H51" s="5">
        <f>'nyers adatok'!H51-'Korrigált adatok'!$B51</f>
        <v>103477321.83490001</v>
      </c>
      <c r="I51" s="5">
        <f>'nyers adatok'!I51-'Korrigált adatok'!$C51</f>
        <v>13745379</v>
      </c>
      <c r="J51" s="5">
        <f>'nyers adatok'!J51-'Korrigált adatok'!$D51</f>
        <v>51681990</v>
      </c>
      <c r="K51" s="5">
        <f>'nyers adatok'!K51-'Korrigált adatok'!$E51</f>
        <v>35074988.5308</v>
      </c>
      <c r="M51" s="5">
        <f>'nyers adatok'!M51-'Korrigált adatok'!$B51</f>
        <v>85048203.834900007</v>
      </c>
      <c r="N51" s="5">
        <f>'nyers adatok'!N51-'Korrigált adatok'!$C51</f>
        <v>12095570</v>
      </c>
      <c r="O51" s="5">
        <f>'nyers adatok'!O51-'Korrigált adatok'!$D51</f>
        <v>44218710</v>
      </c>
      <c r="P51" s="5">
        <f>'nyers adatok'!P51-'Korrigált adatok'!$E51</f>
        <v>25468178.5308</v>
      </c>
      <c r="R51" s="5">
        <f>'nyers adatok'!R51-'Korrigált adatok'!$B51</f>
        <v>501239756.83490002</v>
      </c>
      <c r="S51" s="5">
        <f>'nyers adatok'!S51-'Korrigált adatok'!$B51</f>
        <v>12866621.834899999</v>
      </c>
      <c r="T51" s="5">
        <f>'nyers adatok'!T51-'Korrigált adatok'!$B51</f>
        <v>465386092.83490002</v>
      </c>
      <c r="U51" s="5">
        <f>'nyers adatok'!U51-'Korrigált adatok'!$B51</f>
        <v>31286111.834899999</v>
      </c>
      <c r="W51" s="5">
        <f>'nyers adatok'!W51-'Korrigált adatok'!$B51</f>
        <v>134980994.83489999</v>
      </c>
      <c r="X51" s="5">
        <f>'nyers adatok'!X51-'Korrigált adatok'!$C51</f>
        <v>7178910</v>
      </c>
      <c r="Y51" s="5">
        <f>'nyers adatok'!Y51-'Korrigált adatok'!$D51</f>
        <v>95942586</v>
      </c>
      <c r="Z51" s="5">
        <f>'nyers adatok'!Z51-'Korrigált adatok'!$E51</f>
        <v>32800211.5308</v>
      </c>
      <c r="AB51" s="5">
        <f>'nyers adatok'!AB51-'Korrigált adatok'!$B51</f>
        <v>186903031.83489999</v>
      </c>
      <c r="AC51" s="5">
        <f>'nyers adatok'!AC51-'Korrigált adatok'!$C51</f>
        <v>7672810</v>
      </c>
      <c r="AD51" s="5">
        <f>'nyers adatok'!AD51-'Korrigált adatok'!$D51</f>
        <v>146644889</v>
      </c>
      <c r="AE51" s="5">
        <f>'nyers adatok'!AE51-'Korrigált adatok'!$E51</f>
        <v>33669197.5308</v>
      </c>
      <c r="AG51" s="5">
        <f>'nyers adatok'!AG51-'Korrigált adatok'!$B51</f>
        <v>60939131.834899999</v>
      </c>
      <c r="AH51" s="5">
        <f>'nyers adatok'!AH51-'Korrigált adatok'!$C51</f>
        <v>8584180</v>
      </c>
      <c r="AI51" s="5">
        <f>'nyers adatok'!AI51-'Korrigált adatok'!$D51</f>
        <v>9347600</v>
      </c>
      <c r="AJ51" s="5">
        <f>'nyers adatok'!AJ51-'Korrigált adatok'!$E51</f>
        <v>38288449.5308</v>
      </c>
      <c r="AL51" s="5">
        <f>'nyers adatok'!AL51-'Korrigált adatok'!$B51</f>
        <v>91797943.834900007</v>
      </c>
      <c r="AM51" s="5">
        <f>'nyers adatok'!AM51-'Korrigált adatok'!$C51</f>
        <v>9552050</v>
      </c>
      <c r="AN51" s="5">
        <f>'nyers adatok'!AN51-'Korrigált adatok'!$D51</f>
        <v>45479220</v>
      </c>
      <c r="AO51" s="5">
        <f>'nyers adatok'!AO51-'Korrigált adatok'!$E51</f>
        <v>36108228.5308</v>
      </c>
      <c r="AQ51" s="5">
        <f>'nyers adatok'!AQ51-'Korrigált adatok'!$B51</f>
        <v>91295176.834900007</v>
      </c>
      <c r="AR51" s="5">
        <f>'nyers adatok'!AR51-'Korrigált adatok'!$C51</f>
        <v>9946530</v>
      </c>
      <c r="AS51" s="5">
        <f>'nyers adatok'!AS51-'Korrigált adatok'!$D51</f>
        <v>45262310</v>
      </c>
      <c r="AT51" s="5">
        <f>'nyers adatok'!AT51-'Korrigált adatok'!$E51</f>
        <v>33638738.5308</v>
      </c>
      <c r="AV51" s="5">
        <f>'nyers adatok'!AV51-'Korrigált adatok'!$B51</f>
        <v>88890541.834900007</v>
      </c>
      <c r="AW51" s="5">
        <f>'nyers adatok'!AW51-'Korrigált adatok'!$C51</f>
        <v>8265090</v>
      </c>
      <c r="AX51" s="5">
        <f>'nyers adatok'!AX51-'Korrigált adatok'!$D51</f>
        <v>38473450</v>
      </c>
      <c r="AY51" s="5">
        <f>'nyers adatok'!AY51-'Korrigált adatok'!$E51</f>
        <v>41489698.5308</v>
      </c>
      <c r="BA51" s="5">
        <f>'nyers adatok'!BA51-'Korrigált adatok'!$B51</f>
        <v>95502561.834900007</v>
      </c>
      <c r="BB51" s="5">
        <f>'nyers adatok'!BB51-'Korrigált adatok'!$C51</f>
        <v>9481059</v>
      </c>
      <c r="BC51" s="5">
        <f>'nyers adatok'!BC51-'Korrigált adatok'!$D51</f>
        <v>47419639</v>
      </c>
      <c r="BD51" s="5">
        <f>'nyers adatok'!BD51-'Korrigált adatok'!$E51</f>
        <v>35893437.5308</v>
      </c>
      <c r="BF51" s="5">
        <f>'nyers adatok'!BF51-'Korrigált adatok'!$B51</f>
        <v>88342372.834900007</v>
      </c>
      <c r="BG51" s="5">
        <f>'nyers adatok'!BG51-'Korrigált adatok'!$C51</f>
        <v>12102449</v>
      </c>
      <c r="BH51" s="5">
        <f>'nyers adatok'!BH51-'Korrigált adatok'!$D51</f>
        <v>46707846</v>
      </c>
      <c r="BI51" s="5">
        <f>'nyers adatok'!BI51-'Korrigált adatok'!$E51</f>
        <v>26013756.5308</v>
      </c>
    </row>
    <row r="53" spans="1:61" x14ac:dyDescent="0.3">
      <c r="A53" t="str">
        <f>'nyers adatok'!A53</f>
        <v>random, m=n^(3/2), C=2n_100</v>
      </c>
      <c r="B53" s="4" t="s">
        <v>29</v>
      </c>
      <c r="C53" s="4"/>
      <c r="D53" s="4"/>
      <c r="E53" s="4"/>
      <c r="F53" s="3"/>
      <c r="AG53" s="4" t="s">
        <v>23</v>
      </c>
      <c r="AH53" s="4"/>
      <c r="AI53" s="4"/>
      <c r="AJ53" s="4"/>
      <c r="AL53" s="4" t="s">
        <v>24</v>
      </c>
      <c r="AM53" s="4"/>
      <c r="AN53" s="4"/>
      <c r="AO53" s="4"/>
      <c r="AQ53" s="4" t="s">
        <v>25</v>
      </c>
      <c r="AR53" s="4"/>
      <c r="AS53" s="4"/>
      <c r="AT53" s="4"/>
      <c r="AV53" s="4" t="s">
        <v>26</v>
      </c>
      <c r="AW53" s="4"/>
      <c r="AX53" s="4"/>
      <c r="AY53" s="4"/>
      <c r="BA53" s="4" t="s">
        <v>27</v>
      </c>
      <c r="BB53" s="4"/>
      <c r="BC53" s="4"/>
      <c r="BD53" s="4"/>
    </row>
    <row r="54" spans="1:61" x14ac:dyDescent="0.3">
      <c r="A54" t="s">
        <v>8</v>
      </c>
      <c r="B54" t="s">
        <v>4</v>
      </c>
      <c r="C54" t="s">
        <v>5</v>
      </c>
      <c r="D54" t="s">
        <v>6</v>
      </c>
      <c r="E54" t="s">
        <v>7</v>
      </c>
      <c r="AG54" t="s">
        <v>4</v>
      </c>
      <c r="AH54" t="s">
        <v>5</v>
      </c>
      <c r="AI54" t="s">
        <v>6</v>
      </c>
      <c r="AJ54" t="s">
        <v>7</v>
      </c>
      <c r="AL54" t="s">
        <v>4</v>
      </c>
      <c r="AM54" t="s">
        <v>5</v>
      </c>
      <c r="AN54" t="s">
        <v>6</v>
      </c>
      <c r="AO54" t="s">
        <v>7</v>
      </c>
      <c r="AQ54" t="s">
        <v>4</v>
      </c>
      <c r="AR54" t="s">
        <v>5</v>
      </c>
      <c r="AS54" t="s">
        <v>6</v>
      </c>
      <c r="AT54" t="s">
        <v>7</v>
      </c>
      <c r="AV54" t="s">
        <v>4</v>
      </c>
      <c r="AW54" t="s">
        <v>5</v>
      </c>
      <c r="AX54" t="s">
        <v>6</v>
      </c>
      <c r="AY54" t="s">
        <v>7</v>
      </c>
      <c r="BA54" t="s">
        <v>4</v>
      </c>
      <c r="BB54" t="s">
        <v>5</v>
      </c>
      <c r="BC54" t="s">
        <v>6</v>
      </c>
      <c r="BD54" t="s">
        <v>7</v>
      </c>
    </row>
    <row r="55" spans="1:61" x14ac:dyDescent="0.3">
      <c r="A55">
        <v>2000</v>
      </c>
      <c r="B55" s="5">
        <f>'nyers adatok'!B55*'Segédtábla a korrigáláshoz'!$B$2</f>
        <v>17.165099999999999</v>
      </c>
      <c r="C55" s="5">
        <f>'nyers adatok'!C55*'Segédtábla a korrigáláshoz'!$B$2</f>
        <v>34330.199999999997</v>
      </c>
      <c r="D55" s="5">
        <f>'nyers adatok'!D55*'Segédtábla a korrigáláshoz'!$B$2</f>
        <v>34330.199999999997</v>
      </c>
      <c r="E55" s="5">
        <f>'nyers adatok'!E55*'Segédtábla a korrigáláshoz'!$B$2</f>
        <v>105307.88849999999</v>
      </c>
      <c r="F55" s="5"/>
      <c r="AG55" s="5">
        <f>'nyers adatok'!AG55-'Korrigált adatok'!$B55</f>
        <v>1494742.8348999999</v>
      </c>
      <c r="AH55" s="5">
        <f>'nyers adatok'!AH55-'Korrigált adatok'!$C55</f>
        <v>155139.79999999999</v>
      </c>
      <c r="AI55" s="5">
        <f>'nyers adatok'!AI55-'Korrigált adatok'!$D55</f>
        <v>925009.8</v>
      </c>
      <c r="AJ55" s="5">
        <f>'nyers adatok'!AJ55-'Korrigált adatok'!$E55</f>
        <v>366322.1115</v>
      </c>
      <c r="AL55" s="5">
        <f>'nyers adatok'!AL55-'Korrigált adatok'!$B55</f>
        <v>1264452.8348999999</v>
      </c>
      <c r="AM55" s="5">
        <f>'nyers adatok'!AM55-'Korrigált adatok'!$C55</f>
        <v>174599.8</v>
      </c>
      <c r="AN55" s="5">
        <f>'nyers adatok'!AN55-'Korrigált adatok'!$D55</f>
        <v>742418.8</v>
      </c>
      <c r="AO55" s="5">
        <f>'nyers adatok'!AO55-'Korrigált adatok'!$E55</f>
        <v>324801.1115</v>
      </c>
      <c r="AQ55" s="5">
        <f>'nyers adatok'!AQ55-'Korrigált adatok'!$B55</f>
        <v>1277782.8348999999</v>
      </c>
      <c r="AR55" s="5">
        <f>'nyers adatok'!AR55-'Korrigált adatok'!$C55</f>
        <v>188549.8</v>
      </c>
      <c r="AS55" s="5">
        <f>'nyers adatok'!AS55-'Korrigált adatok'!$D55</f>
        <v>743329.8</v>
      </c>
      <c r="AT55" s="5">
        <f>'nyers adatok'!AT55-'Korrigált adatok'!$E55</f>
        <v>319682.1115</v>
      </c>
      <c r="AV55" s="5">
        <f>'nyers adatok'!AV55-'Korrigált adatok'!$B55</f>
        <v>1222421.8348999999</v>
      </c>
      <c r="AW55" s="5">
        <f>'nyers adatok'!AW55-'Korrigált adatok'!$C55</f>
        <v>150829.79999999999</v>
      </c>
      <c r="AX55" s="5">
        <f>'nyers adatok'!AX55-'Korrigált adatok'!$D55</f>
        <v>605249.80000000005</v>
      </c>
      <c r="AY55" s="5">
        <f>'nyers adatok'!AY55-'Korrigált adatok'!$E55</f>
        <v>421682.1115</v>
      </c>
      <c r="BA55" s="5">
        <f>'nyers adatok'!BA55-'Korrigált adatok'!$B55</f>
        <v>1347922.8348999999</v>
      </c>
      <c r="BB55" s="5">
        <f>'nyers adatok'!BB55-'Korrigált adatok'!$C55</f>
        <v>184329.8</v>
      </c>
      <c r="BC55" s="5">
        <f>'nyers adatok'!BC55-'Korrigált adatok'!$D55</f>
        <v>772049.8</v>
      </c>
      <c r="BD55" s="5">
        <f>'nyers adatok'!BD55-'Korrigált adatok'!$E55</f>
        <v>344482.1115</v>
      </c>
    </row>
    <row r="56" spans="1:61" x14ac:dyDescent="0.3">
      <c r="A56">
        <v>4000</v>
      </c>
      <c r="B56" s="5">
        <f>'nyers adatok'!B56*'Segédtábla a korrigáláshoz'!$B$2</f>
        <v>17.165099999999999</v>
      </c>
      <c r="C56" s="5">
        <f>'nyers adatok'!C56*'Segédtábla a korrigáláshoz'!$B$2</f>
        <v>68660.399999999994</v>
      </c>
      <c r="D56" s="5">
        <f>'nyers adatok'!D56*'Segédtábla a korrigáláshoz'!$B$2</f>
        <v>68660.399999999994</v>
      </c>
      <c r="E56" s="5">
        <f>'nyers adatok'!E56*'Segédtábla a korrigáláshoz'!$B$2</f>
        <v>234475.26599999997</v>
      </c>
      <c r="F56" s="5"/>
      <c r="AG56" s="5">
        <f>'nyers adatok'!AG56-'Korrigált adatok'!$B56</f>
        <v>2715692.8349000001</v>
      </c>
      <c r="AH56" s="5">
        <f>'nyers adatok'!AH56-'Korrigált adatok'!$C56</f>
        <v>302769.59999999998</v>
      </c>
      <c r="AI56" s="5">
        <f>'nyers adatok'!AI56-'Korrigált adatok'!$D56</f>
        <v>1439399.6</v>
      </c>
      <c r="AJ56" s="5">
        <f>'nyers adatok'!AJ56-'Korrigált adatok'!$E56</f>
        <v>833934.73400000005</v>
      </c>
      <c r="AL56" s="5">
        <f>'nyers adatok'!AL56-'Korrigált adatok'!$B56</f>
        <v>2656082.8349000001</v>
      </c>
      <c r="AM56" s="5">
        <f>'nyers adatok'!AM56-'Korrigált adatok'!$C56</f>
        <v>353289.6</v>
      </c>
      <c r="AN56" s="5">
        <f>'nyers adatok'!AN56-'Korrigált adatok'!$D56</f>
        <v>1517868.6</v>
      </c>
      <c r="AO56" s="5">
        <f>'nyers adatok'!AO56-'Korrigált adatok'!$E56</f>
        <v>750643.73400000005</v>
      </c>
      <c r="AQ56" s="5">
        <f>'nyers adatok'!AQ56-'Korrigált adatok'!$B56</f>
        <v>2686592.8349000001</v>
      </c>
      <c r="AR56" s="5">
        <f>'nyers adatok'!AR56-'Korrigált adatok'!$C56</f>
        <v>371949.6</v>
      </c>
      <c r="AS56" s="5">
        <f>'nyers adatok'!AS56-'Korrigált adatok'!$D56</f>
        <v>1512659.6</v>
      </c>
      <c r="AT56" s="5">
        <f>'nyers adatok'!AT56-'Korrigált adatok'!$E56</f>
        <v>743104.73400000005</v>
      </c>
      <c r="AV56" s="5">
        <f>'nyers adatok'!AV56-'Korrigált adatok'!$B56</f>
        <v>2521922.8349000001</v>
      </c>
      <c r="AW56" s="5">
        <f>'nyers adatok'!AW56-'Korrigált adatok'!$C56</f>
        <v>302529.59999999998</v>
      </c>
      <c r="AX56" s="5">
        <f>'nyers adatok'!AX56-'Korrigált adatok'!$D56</f>
        <v>1227649.6000000001</v>
      </c>
      <c r="AY56" s="5">
        <f>'nyers adatok'!AY56-'Korrigált adatok'!$E56</f>
        <v>955763.73400000005</v>
      </c>
      <c r="BA56" s="5">
        <f>'nyers adatok'!BA56-'Korrigált adatok'!$B56</f>
        <v>2734372.8349000001</v>
      </c>
      <c r="BB56" s="5">
        <f>'nyers adatok'!BB56-'Korrigált adatok'!$C56</f>
        <v>352469.6</v>
      </c>
      <c r="BC56" s="5">
        <f>'nyers adatok'!BC56-'Korrigált adatok'!$D56</f>
        <v>1523338.6</v>
      </c>
      <c r="BD56" s="5">
        <f>'nyers adatok'!BD56-'Korrigált adatok'!$E56</f>
        <v>769984.73400000005</v>
      </c>
    </row>
    <row r="57" spans="1:61" x14ac:dyDescent="0.3">
      <c r="A57">
        <v>6000</v>
      </c>
      <c r="B57" s="5">
        <f>'nyers adatok'!B57*'Segédtábla a korrigáláshoz'!$B$2</f>
        <v>17.165099999999999</v>
      </c>
      <c r="C57" s="5">
        <f>'nyers adatok'!C57*'Segédtábla a korrigáláshoz'!$B$2</f>
        <v>102990.59999999999</v>
      </c>
      <c r="D57" s="5">
        <f>'nyers adatok'!D57*'Segédtábla a korrigáláshoz'!$B$2</f>
        <v>102990.59999999999</v>
      </c>
      <c r="E57" s="5">
        <f>'nyers adatok'!E57*'Segédtábla a korrigáláshoz'!$B$2</f>
        <v>373255.09949999995</v>
      </c>
      <c r="F57" s="5"/>
      <c r="AG57" s="5">
        <f>'nyers adatok'!AG57-'Korrigált adatok'!$B57</f>
        <v>3931322.8349000001</v>
      </c>
      <c r="AH57" s="5">
        <f>'nyers adatok'!AH57-'Korrigált adatok'!$C57</f>
        <v>499039.4</v>
      </c>
      <c r="AI57" s="5">
        <f>'nyers adatok'!AI57-'Korrigált adatok'!$D57</f>
        <v>1882538.4</v>
      </c>
      <c r="AJ57" s="5">
        <f>'nyers adatok'!AJ57-'Korrigált adatok'!$E57</f>
        <v>1386724.9005</v>
      </c>
      <c r="AL57" s="5">
        <f>'nyers adatok'!AL57-'Korrigált adatok'!$B57</f>
        <v>4140202.8349000001</v>
      </c>
      <c r="AM57" s="5">
        <f>'nyers adatok'!AM57-'Korrigált adatok'!$C57</f>
        <v>566849.4</v>
      </c>
      <c r="AN57" s="5">
        <f>'nyers adatok'!AN57-'Korrigált adatok'!$D57</f>
        <v>2365959.4</v>
      </c>
      <c r="AO57" s="5">
        <f>'nyers adatok'!AO57-'Korrigált adatok'!$E57</f>
        <v>1196383.9005</v>
      </c>
      <c r="AQ57" s="5">
        <f>'nyers adatok'!AQ57-'Korrigált adatok'!$B57</f>
        <v>4190182.8349000001</v>
      </c>
      <c r="AR57" s="5">
        <f>'nyers adatok'!AR57-'Korrigált adatok'!$C57</f>
        <v>589159.4</v>
      </c>
      <c r="AS57" s="5">
        <f>'nyers adatok'!AS57-'Korrigált adatok'!$D57</f>
        <v>2300049.4</v>
      </c>
      <c r="AT57" s="5">
        <f>'nyers adatok'!AT57-'Korrigált adatok'!$E57</f>
        <v>1176974.9005</v>
      </c>
      <c r="AV57" s="5">
        <f>'nyers adatok'!AV57-'Korrigált adatok'!$B57</f>
        <v>4005753.8349000001</v>
      </c>
      <c r="AW57" s="5">
        <f>'nyers adatok'!AW57-'Korrigált adatok'!$C57</f>
        <v>481719.4</v>
      </c>
      <c r="AX57" s="5">
        <f>'nyers adatok'!AX57-'Korrigált adatok'!$D57</f>
        <v>1911329.4</v>
      </c>
      <c r="AY57" s="5">
        <f>'nyers adatok'!AY57-'Korrigált adatok'!$E57</f>
        <v>1524694.9005</v>
      </c>
      <c r="BA57" s="5">
        <f>'nyers adatok'!BA57-'Korrigált adatok'!$B57</f>
        <v>4311432.8349000001</v>
      </c>
      <c r="BB57" s="5">
        <f>'nyers adatok'!BB57-'Korrigált adatok'!$C57</f>
        <v>557969.4</v>
      </c>
      <c r="BC57" s="5">
        <f>'nyers adatok'!BC57-'Korrigált adatok'!$D57</f>
        <v>2373199.4</v>
      </c>
      <c r="BD57" s="5">
        <f>'nyers adatok'!BD57-'Korrigált adatok'!$E57</f>
        <v>1226784.9005</v>
      </c>
    </row>
    <row r="58" spans="1:61" x14ac:dyDescent="0.3">
      <c r="A58">
        <v>8000</v>
      </c>
      <c r="B58" s="5">
        <f>'nyers adatok'!B58*'Segédtábla a korrigáláshoz'!$B$2</f>
        <v>17.165099999999999</v>
      </c>
      <c r="C58" s="5">
        <f>'nyers adatok'!C58*'Segédtábla a korrigáláshoz'!$B$2</f>
        <v>137320.79999999999</v>
      </c>
      <c r="D58" s="5">
        <f>'nyers adatok'!D58*'Segédtábla a korrigáláshoz'!$B$2</f>
        <v>137320.79999999999</v>
      </c>
      <c r="E58" s="5">
        <f>'nyers adatok'!E58*'Segédtábla a korrigáláshoz'!$B$2</f>
        <v>517098.63749999995</v>
      </c>
      <c r="F58" s="5"/>
      <c r="AG58" s="5">
        <f>'nyers adatok'!AG58-'Korrigált adatok'!$B58</f>
        <v>5157091.8349000001</v>
      </c>
      <c r="AH58" s="5">
        <f>'nyers adatok'!AH58-'Korrigált adatok'!$C58</f>
        <v>622419.19999999995</v>
      </c>
      <c r="AI58" s="5">
        <f>'nyers adatok'!AI58-'Korrigált adatok'!$D58</f>
        <v>2330708.2000000002</v>
      </c>
      <c r="AJ58" s="5">
        <f>'nyers adatok'!AJ58-'Korrigált adatok'!$E58</f>
        <v>1934790.3625</v>
      </c>
      <c r="AL58" s="5">
        <f>'nyers adatok'!AL58-'Korrigált adatok'!$B58</f>
        <v>5620651.8349000001</v>
      </c>
      <c r="AM58" s="5">
        <f>'nyers adatok'!AM58-'Korrigált adatok'!$C58</f>
        <v>704179.19999999995</v>
      </c>
      <c r="AN58" s="5">
        <f>'nyers adatok'!AN58-'Korrigált adatok'!$D58</f>
        <v>3126009.2</v>
      </c>
      <c r="AO58" s="5">
        <f>'nyers adatok'!AO58-'Korrigált adatok'!$E58</f>
        <v>1675281.3625</v>
      </c>
      <c r="AQ58" s="5">
        <f>'nyers adatok'!AQ58-'Korrigált adatok'!$B58</f>
        <v>5636932.8349000001</v>
      </c>
      <c r="AR58" s="5">
        <f>'nyers adatok'!AR58-'Korrigált adatok'!$C58</f>
        <v>729839.2</v>
      </c>
      <c r="AS58" s="5">
        <f>'nyers adatok'!AS58-'Korrigált adatok'!$D58</f>
        <v>3104209.2</v>
      </c>
      <c r="AT58" s="5">
        <f>'nyers adatok'!AT58-'Korrigált adatok'!$E58</f>
        <v>1674561.3625</v>
      </c>
      <c r="AV58" s="5">
        <f>'nyers adatok'!AV58-'Korrigált adatok'!$B58</f>
        <v>5372314.8349000001</v>
      </c>
      <c r="AW58" s="5">
        <f>'nyers adatok'!AW58-'Korrigált adatok'!$C58</f>
        <v>595559.19999999995</v>
      </c>
      <c r="AX58" s="5">
        <f>'nyers adatok'!AX58-'Korrigált adatok'!$D58</f>
        <v>2577629.2000000002</v>
      </c>
      <c r="AY58" s="5">
        <f>'nyers adatok'!AY58-'Korrigált adatok'!$E58</f>
        <v>2117631.3624999998</v>
      </c>
      <c r="BA58" s="5">
        <f>'nyers adatok'!BA58-'Korrigált adatok'!$B58</f>
        <v>5825362.8349000001</v>
      </c>
      <c r="BB58" s="5">
        <f>'nyers adatok'!BB58-'Korrigált adatok'!$C58</f>
        <v>698219.2</v>
      </c>
      <c r="BC58" s="5">
        <f>'nyers adatok'!BC58-'Korrigált adatok'!$D58</f>
        <v>3188779.2</v>
      </c>
      <c r="BD58" s="5">
        <f>'nyers adatok'!BD58-'Korrigált adatok'!$E58</f>
        <v>1721401.3625</v>
      </c>
    </row>
    <row r="59" spans="1:61" x14ac:dyDescent="0.3">
      <c r="A59">
        <v>10000</v>
      </c>
      <c r="B59" s="5">
        <f>'nyers adatok'!B59*'Segédtábla a korrigáláshoz'!$B$2</f>
        <v>17.165099999999999</v>
      </c>
      <c r="C59" s="5">
        <f>'nyers adatok'!C59*'Segédtábla a korrigáláshoz'!$B$2</f>
        <v>171651</v>
      </c>
      <c r="D59" s="5">
        <f>'nyers adatok'!D59*'Segédtábla a korrigáláshoz'!$B$2</f>
        <v>171651</v>
      </c>
      <c r="E59" s="5">
        <f>'nyers adatok'!E59*'Segédtábla a korrigáláshoz'!$B$2</f>
        <v>666143.20079999999</v>
      </c>
      <c r="F59" s="5"/>
      <c r="AG59" s="5">
        <f>'nyers adatok'!AG59-'Korrigált adatok'!$B59</f>
        <v>6596411.8349000001</v>
      </c>
      <c r="AH59" s="5">
        <f>'nyers adatok'!AH59-'Korrigált adatok'!$C59</f>
        <v>865618</v>
      </c>
      <c r="AI59" s="5">
        <f>'nyers adatok'!AI59-'Korrigált adatok'!$D59</f>
        <v>2782368</v>
      </c>
      <c r="AJ59" s="5">
        <f>'nyers adatok'!AJ59-'Korrigált adatok'!$E59</f>
        <v>2563904.7992000002</v>
      </c>
      <c r="AL59" s="5">
        <f>'nyers adatok'!AL59-'Korrigált adatok'!$B59</f>
        <v>7231412.8349000001</v>
      </c>
      <c r="AM59" s="5">
        <f>'nyers adatok'!AM59-'Korrigált adatok'!$C59</f>
        <v>981839</v>
      </c>
      <c r="AN59" s="5">
        <f>'nyers adatok'!AN59-'Korrigált adatok'!$D59</f>
        <v>3930479</v>
      </c>
      <c r="AO59" s="5">
        <f>'nyers adatok'!AO59-'Korrigált adatok'!$E59</f>
        <v>2182356.7992000002</v>
      </c>
      <c r="AQ59" s="5">
        <f>'nyers adatok'!AQ59-'Korrigált adatok'!$B59</f>
        <v>7277602.8349000001</v>
      </c>
      <c r="AR59" s="5">
        <f>'nyers adatok'!AR59-'Korrigált adatok'!$C59</f>
        <v>1022149</v>
      </c>
      <c r="AS59" s="5">
        <f>'nyers adatok'!AS59-'Korrigált adatok'!$D59</f>
        <v>3865669</v>
      </c>
      <c r="AT59" s="5">
        <f>'nyers adatok'!AT59-'Korrigált adatok'!$E59</f>
        <v>2146786.7992000002</v>
      </c>
      <c r="AV59" s="5">
        <f>'nyers adatok'!AV59-'Korrigált adatok'!$B59</f>
        <v>7016972.8349000001</v>
      </c>
      <c r="AW59" s="5">
        <f>'nyers adatok'!AW59-'Korrigált adatok'!$C59</f>
        <v>859359</v>
      </c>
      <c r="AX59" s="5">
        <f>'nyers adatok'!AX59-'Korrigált adatok'!$D59</f>
        <v>3211359</v>
      </c>
      <c r="AY59" s="5">
        <f>'nyers adatok'!AY59-'Korrigált adatok'!$E59</f>
        <v>2768756.7992000002</v>
      </c>
      <c r="BA59" s="5">
        <f>'nyers adatok'!BA59-'Korrigált adatok'!$B59</f>
        <v>7539622.8349000001</v>
      </c>
      <c r="BB59" s="5">
        <f>'nyers adatok'!BB59-'Korrigált adatok'!$C59</f>
        <v>983619</v>
      </c>
      <c r="BC59" s="5">
        <f>'nyers adatok'!BC59-'Korrigált adatok'!$D59</f>
        <v>4015058</v>
      </c>
      <c r="BD59" s="5">
        <f>'nyers adatok'!BD59-'Korrigált adatok'!$E59</f>
        <v>2251586.7992000002</v>
      </c>
    </row>
    <row r="60" spans="1:61" x14ac:dyDescent="0.3">
      <c r="A60">
        <v>20000</v>
      </c>
      <c r="B60" s="5">
        <f>'nyers adatok'!B60*'Segédtábla a korrigáláshoz'!$B$2</f>
        <v>17.165099999999999</v>
      </c>
      <c r="C60" s="5">
        <f>'nyers adatok'!C60*'Segédtábla a korrigáláshoz'!$B$2</f>
        <v>343302</v>
      </c>
      <c r="D60" s="5">
        <f>'nyers adatok'!D60*'Segédtábla a korrigáláshoz'!$B$2</f>
        <v>343302</v>
      </c>
      <c r="E60" s="5">
        <f>'nyers adatok'!E60*'Segédtábla a korrigáláshoz'!$B$2</f>
        <v>1450347.9593999998</v>
      </c>
      <c r="F60" s="5"/>
      <c r="AG60" s="5">
        <f>'nyers adatok'!AG60-'Korrigált adatok'!$B60</f>
        <v>13348722.834899999</v>
      </c>
      <c r="AH60" s="5">
        <f>'nyers adatok'!AH60-'Korrigált adatok'!$C60</f>
        <v>1898708</v>
      </c>
      <c r="AI60" s="5">
        <f>'nyers adatok'!AI60-'Korrigált adatok'!$D60</f>
        <v>4539739</v>
      </c>
      <c r="AJ60" s="5">
        <f>'nyers adatok'!AJ60-'Korrigált adatok'!$E60</f>
        <v>6229062.0405999999</v>
      </c>
      <c r="AL60" s="5">
        <f>'nyers adatok'!AL60-'Korrigált adatok'!$B60</f>
        <v>15507741.834899999</v>
      </c>
      <c r="AM60" s="5">
        <f>'nyers adatok'!AM60-'Korrigált adatok'!$C60</f>
        <v>1986838</v>
      </c>
      <c r="AN60" s="5">
        <f>'nyers adatok'!AN60-'Korrigált adatok'!$D60</f>
        <v>8354458</v>
      </c>
      <c r="AO60" s="5">
        <f>'nyers adatok'!AO60-'Korrigált adatok'!$E60</f>
        <v>5033472.0405999999</v>
      </c>
      <c r="AQ60" s="5">
        <f>'nyers adatok'!AQ60-'Korrigált adatok'!$B60</f>
        <v>15566491.834899999</v>
      </c>
      <c r="AR60" s="5">
        <f>'nyers adatok'!AR60-'Korrigált adatok'!$C60</f>
        <v>2031428</v>
      </c>
      <c r="AS60" s="5">
        <f>'nyers adatok'!AS60-'Korrigált adatok'!$D60</f>
        <v>8200168</v>
      </c>
      <c r="AT60" s="5">
        <f>'nyers adatok'!AT60-'Korrigált adatok'!$E60</f>
        <v>4910742.0405999999</v>
      </c>
      <c r="AV60" s="5">
        <f>'nyers adatok'!AV60-'Korrigált adatok'!$B60</f>
        <v>15072454.834899999</v>
      </c>
      <c r="AW60" s="5">
        <f>'nyers adatok'!AW60-'Korrigált adatok'!$C60</f>
        <v>1707738</v>
      </c>
      <c r="AX60" s="5">
        <f>'nyers adatok'!AX60-'Korrigált adatok'!$D60</f>
        <v>6849948</v>
      </c>
      <c r="AY60" s="5">
        <f>'nyers adatok'!AY60-'Korrigált adatok'!$E60</f>
        <v>6352952.0405999999</v>
      </c>
      <c r="BA60" s="5">
        <f>'nyers adatok'!BA60-'Korrigált adatok'!$B60</f>
        <v>16016403.834899999</v>
      </c>
      <c r="BB60" s="5">
        <f>'nyers adatok'!BB60-'Korrigált adatok'!$C60</f>
        <v>1978378</v>
      </c>
      <c r="BC60" s="5">
        <f>'nyers adatok'!BC60-'Korrigált adatok'!$D60</f>
        <v>8450217</v>
      </c>
      <c r="BD60" s="5">
        <f>'nyers adatok'!BD60-'Korrigált adatok'!$E60</f>
        <v>5152261.0405999999</v>
      </c>
    </row>
    <row r="61" spans="1:61" x14ac:dyDescent="0.3">
      <c r="A61">
        <v>40000</v>
      </c>
      <c r="B61" s="5">
        <f>'nyers adatok'!B61*'Segédtábla a korrigáláshoz'!$B$2</f>
        <v>17.165099999999999</v>
      </c>
      <c r="C61" s="5">
        <f>'nyers adatok'!C61*'Segédtábla a korrigáláshoz'!$B$2</f>
        <v>686604</v>
      </c>
      <c r="D61" s="5">
        <f>'nyers adatok'!D61*'Segédtábla a korrigáláshoz'!$B$2</f>
        <v>686604</v>
      </c>
      <c r="E61" s="5">
        <f>'nyers adatok'!E61*'Segédtábla a korrigáláshoz'!$B$2</f>
        <v>3137574.2988</v>
      </c>
      <c r="F61" s="5"/>
      <c r="AG61" s="5">
        <f>'nyers adatok'!AG61-'Korrigált adatok'!$B61</f>
        <v>30067711.834899999</v>
      </c>
      <c r="AH61" s="5">
        <f>'nyers adatok'!AH61-'Korrigált adatok'!$C61</f>
        <v>5152496</v>
      </c>
      <c r="AI61" s="5">
        <f>'nyers adatok'!AI61-'Korrigált adatok'!$D61</f>
        <v>8043236</v>
      </c>
      <c r="AJ61" s="5">
        <f>'nyers adatok'!AJ61-'Korrigált adatok'!$E61</f>
        <v>15858095.701200001</v>
      </c>
      <c r="AL61" s="5">
        <f>'nyers adatok'!AL61-'Korrigált adatok'!$B61</f>
        <v>33750054.834899999</v>
      </c>
      <c r="AM61" s="5">
        <f>'nyers adatok'!AM61-'Korrigált adatok'!$C61</f>
        <v>3955775</v>
      </c>
      <c r="AN61" s="5">
        <f>'nyers adatok'!AN61-'Korrigált adatok'!$D61</f>
        <v>17330263</v>
      </c>
      <c r="AO61" s="5">
        <f>'nyers adatok'!AO61-'Korrigált adatok'!$E61</f>
        <v>12270762.701200001</v>
      </c>
      <c r="AQ61" s="5">
        <f>'nyers adatok'!AQ61-'Korrigált adatok'!$B61</f>
        <v>33711501.834899999</v>
      </c>
      <c r="AR61" s="5">
        <f>'nyers adatok'!AR61-'Korrigált adatok'!$C61</f>
        <v>4086226</v>
      </c>
      <c r="AS61" s="5">
        <f>'nyers adatok'!AS61-'Korrigált adatok'!$D61</f>
        <v>17068886</v>
      </c>
      <c r="AT61" s="5">
        <f>'nyers adatok'!AT61-'Korrigált adatok'!$E61</f>
        <v>11612615.701200001</v>
      </c>
      <c r="AV61" s="5">
        <f>'nyers adatok'!AV61-'Korrigált adatok'!$B61</f>
        <v>32803225.834899999</v>
      </c>
      <c r="AW61" s="5">
        <f>'nyers adatok'!AW61-'Korrigált adatok'!$C61</f>
        <v>3469646</v>
      </c>
      <c r="AX61" s="5">
        <f>'nyers adatok'!AX61-'Korrigált adatok'!$D61</f>
        <v>14423608</v>
      </c>
      <c r="AY61" s="5">
        <f>'nyers adatok'!AY61-'Korrigált adatok'!$E61</f>
        <v>14314877.701200001</v>
      </c>
      <c r="BA61" s="5">
        <f>'nyers adatok'!BA61-'Korrigált adatok'!$B61</f>
        <v>35019813.834899999</v>
      </c>
      <c r="BB61" s="5">
        <f>'nyers adatok'!BB61-'Korrigált adatok'!$C61</f>
        <v>3932046</v>
      </c>
      <c r="BC61" s="5">
        <f>'nyers adatok'!BC61-'Korrigált adatok'!$D61</f>
        <v>17731876</v>
      </c>
      <c r="BD61" s="5">
        <f>'nyers adatok'!BD61-'Korrigált adatok'!$E61</f>
        <v>12236085.701200001</v>
      </c>
    </row>
    <row r="62" spans="1:61" x14ac:dyDescent="0.3">
      <c r="A62">
        <v>60000</v>
      </c>
      <c r="B62" s="5">
        <f>'nyers adatok'!B62*'Segédtábla a korrigáláshoz'!$B$2</f>
        <v>17.165099999999999</v>
      </c>
      <c r="C62" s="5">
        <f>'nyers adatok'!C62*'Segédtábla a korrigáláshoz'!$B$2</f>
        <v>1029905.9999999999</v>
      </c>
      <c r="D62" s="5">
        <f>'nyers adatok'!D62*'Segédtábla a korrigáláshoz'!$B$2</f>
        <v>1029905.9999999999</v>
      </c>
      <c r="E62" s="5">
        <f>'nyers adatok'!E62*'Segédtábla a korrigáláshoz'!$B$2</f>
        <v>4917663.8291999996</v>
      </c>
      <c r="F62" s="5"/>
      <c r="AG62" s="5">
        <f>'nyers adatok'!AG62-'Korrigált adatok'!$B62</f>
        <v>49152611.834899999</v>
      </c>
      <c r="AH62" s="5">
        <f>'nyers adatok'!AH62-'Korrigált adatok'!$C62</f>
        <v>9504854</v>
      </c>
      <c r="AI62" s="5">
        <f>'nyers adatok'!AI62-'Korrigált adatok'!$D62</f>
        <v>11345164</v>
      </c>
      <c r="AJ62" s="5">
        <f>'nyers adatok'!AJ62-'Korrigált adatok'!$E62</f>
        <v>29538866.1708</v>
      </c>
      <c r="AL62" s="5">
        <f>'nyers adatok'!AL62-'Korrigált adatok'!$B62</f>
        <v>52686271.834899999</v>
      </c>
      <c r="AM62" s="5">
        <f>'nyers adatok'!AM62-'Korrigált adatok'!$C62</f>
        <v>5450344</v>
      </c>
      <c r="AN62" s="5">
        <f>'nyers adatok'!AN62-'Korrigált adatok'!$D62</f>
        <v>26983944</v>
      </c>
      <c r="AO62" s="5">
        <f>'nyers adatok'!AO62-'Korrigált adatok'!$E62</f>
        <v>19911176.1708</v>
      </c>
      <c r="AQ62" s="5">
        <f>'nyers adatok'!AQ62-'Korrigált adatok'!$B62</f>
        <v>52163491.834899999</v>
      </c>
      <c r="AR62" s="5">
        <f>'nyers adatok'!AR62-'Korrigált adatok'!$C62</f>
        <v>5684063</v>
      </c>
      <c r="AS62" s="5">
        <f>'nyers adatok'!AS62-'Korrigált adatok'!$D62</f>
        <v>26688042</v>
      </c>
      <c r="AT62" s="5">
        <f>'nyers adatok'!AT62-'Korrigált adatok'!$E62</f>
        <v>18704014.1708</v>
      </c>
      <c r="AV62" s="5">
        <f>'nyers adatok'!AV62-'Korrigált adatok'!$B62</f>
        <v>50959149.834899999</v>
      </c>
      <c r="AW62" s="5">
        <f>'nyers adatok'!AW62-'Korrigált adatok'!$C62</f>
        <v>4740103</v>
      </c>
      <c r="AX62" s="5">
        <f>'nyers adatok'!AX62-'Korrigált adatok'!$D62</f>
        <v>22537262</v>
      </c>
      <c r="AY62" s="5">
        <f>'nyers adatok'!AY62-'Korrigált adatok'!$E62</f>
        <v>22986744.1708</v>
      </c>
      <c r="BA62" s="5">
        <f>'nyers adatok'!BA62-'Korrigált adatok'!$B62</f>
        <v>54674683.834899999</v>
      </c>
      <c r="BB62" s="5">
        <f>'nyers adatok'!BB62-'Korrigált adatok'!$C62</f>
        <v>5410923</v>
      </c>
      <c r="BC62" s="5">
        <f>'nyers adatok'!BC62-'Korrigált adatok'!$D62</f>
        <v>27766423</v>
      </c>
      <c r="BD62" s="5">
        <f>'nyers adatok'!BD62-'Korrigált adatok'!$E62</f>
        <v>19862485.1708</v>
      </c>
    </row>
    <row r="63" spans="1:61" x14ac:dyDescent="0.3">
      <c r="A63">
        <v>80000</v>
      </c>
      <c r="B63" s="5">
        <f>'nyers adatok'!B63*'Segédtábla a korrigáláshoz'!$B$2</f>
        <v>17.165099999999999</v>
      </c>
      <c r="C63" s="5">
        <f>'nyers adatok'!C63*'Segédtábla a korrigáláshoz'!$B$2</f>
        <v>1373208</v>
      </c>
      <c r="D63" s="5">
        <f>'nyers adatok'!D63*'Segédtábla a korrigáláshoz'!$B$2</f>
        <v>1373208</v>
      </c>
      <c r="E63" s="5">
        <f>'nyers adatok'!E63*'Segédtábla a korrigáláshoz'!$B$2</f>
        <v>6750862.1789999995</v>
      </c>
      <c r="F63" s="5"/>
      <c r="AG63" s="5">
        <f>'nyers adatok'!AG63-'Korrigált adatok'!$B63</f>
        <v>75441616.834900007</v>
      </c>
      <c r="AH63" s="5">
        <f>'nyers adatok'!AH63-'Korrigált adatok'!$C63</f>
        <v>13853399</v>
      </c>
      <c r="AI63" s="5">
        <f>'nyers adatok'!AI63-'Korrigált adatok'!$D63</f>
        <v>14363449</v>
      </c>
      <c r="AJ63" s="5">
        <f>'nyers adatok'!AJ63-'Korrigált adatok'!$E63</f>
        <v>45068708.821000002</v>
      </c>
      <c r="AL63" s="5">
        <f>'nyers adatok'!AL63-'Korrigált adatok'!$B63</f>
        <v>73661522.834900007</v>
      </c>
      <c r="AM63" s="5">
        <f>'nyers adatok'!AM63-'Korrigált adatok'!$C63</f>
        <v>7991611</v>
      </c>
      <c r="AN63" s="5">
        <f>'nyers adatok'!AN63-'Korrigált adatok'!$D63</f>
        <v>37144821</v>
      </c>
      <c r="AO63" s="5">
        <f>'nyers adatok'!AO63-'Korrigált adatok'!$E63</f>
        <v>28412226.821000002</v>
      </c>
      <c r="AQ63" s="5">
        <f>'nyers adatok'!AQ63-'Korrigált adatok'!$B63</f>
        <v>73143783.834900007</v>
      </c>
      <c r="AR63" s="5">
        <f>'nyers adatok'!AR63-'Korrigált adatok'!$C63</f>
        <v>8175122</v>
      </c>
      <c r="AS63" s="5">
        <f>'nyers adatok'!AS63-'Korrigált adatok'!$D63</f>
        <v>36488031</v>
      </c>
      <c r="AT63" s="5">
        <f>'nyers adatok'!AT63-'Korrigált adatok'!$E63</f>
        <v>26532487.821000002</v>
      </c>
      <c r="AV63" s="5">
        <f>'nyers adatok'!AV63-'Korrigált adatok'!$B63</f>
        <v>70647586.834900007</v>
      </c>
      <c r="AW63" s="5">
        <f>'nyers adatok'!AW63-'Korrigált adatok'!$C63</f>
        <v>7047201</v>
      </c>
      <c r="AX63" s="5">
        <f>'nyers adatok'!AX63-'Korrigált adatok'!$D63</f>
        <v>31013621</v>
      </c>
      <c r="AY63" s="5">
        <f>'nyers adatok'!AY63-'Korrigált adatok'!$E63</f>
        <v>31964576.821000002</v>
      </c>
      <c r="BA63" s="5">
        <f>'nyers adatok'!BA63-'Korrigált adatok'!$B63</f>
        <v>76684523.834900007</v>
      </c>
      <c r="BB63" s="5">
        <f>'nyers adatok'!BB63-'Korrigált adatok'!$C63</f>
        <v>7912031</v>
      </c>
      <c r="BC63" s="5">
        <f>'nyers adatok'!BC63-'Korrigált adatok'!$D63</f>
        <v>38042841</v>
      </c>
      <c r="BD63" s="5">
        <f>'nyers adatok'!BD63-'Korrigált adatok'!$E63</f>
        <v>28252176.821000002</v>
      </c>
    </row>
    <row r="64" spans="1:61" x14ac:dyDescent="0.3">
      <c r="A64">
        <v>100000</v>
      </c>
      <c r="B64" s="5">
        <f>'nyers adatok'!B64*'Segédtábla a korrigáláshoz'!$B$2</f>
        <v>17.165099999999999</v>
      </c>
      <c r="C64" s="5">
        <f>'nyers adatok'!C64*'Segédtábla a korrigáláshoz'!$B$2</f>
        <v>1716510</v>
      </c>
      <c r="D64" s="5">
        <f>'nyers adatok'!D64*'Segédtábla a korrigáláshoz'!$B$2</f>
        <v>1716510</v>
      </c>
      <c r="E64" s="5">
        <f>'nyers adatok'!E64*'Segédtábla a korrigáláshoz'!$B$2</f>
        <v>8632191.4692000002</v>
      </c>
      <c r="F64" s="5"/>
      <c r="AG64" s="5">
        <f>'nyers adatok'!AG64-'Korrigált adatok'!$B64</f>
        <v>104738650.83490001</v>
      </c>
      <c r="AH64" s="5">
        <f>'nyers adatok'!AH64-'Korrigált adatok'!$C64</f>
        <v>17821478</v>
      </c>
      <c r="AI64" s="5">
        <f>'nyers adatok'!AI64-'Korrigált adatok'!$D64</f>
        <v>17459239</v>
      </c>
      <c r="AJ64" s="5">
        <f>'nyers adatok'!AJ64-'Korrigált adatok'!$E64</f>
        <v>63150043.5308</v>
      </c>
      <c r="AL64" s="5">
        <f>'nyers adatok'!AL64-'Korrigált adatok'!$B64</f>
        <v>92662162.834900007</v>
      </c>
      <c r="AM64" s="5">
        <f>'nyers adatok'!AM64-'Korrigált adatok'!$C64</f>
        <v>9620460</v>
      </c>
      <c r="AN64" s="5">
        <f>'nyers adatok'!AN64-'Korrigált adatok'!$D64</f>
        <v>46009709</v>
      </c>
      <c r="AO64" s="5">
        <f>'nyers adatok'!AO64-'Korrigált adatok'!$E64</f>
        <v>36614627.5308</v>
      </c>
      <c r="AQ64" s="5">
        <f>'nyers adatok'!AQ64-'Korrigált adatok'!$B64</f>
        <v>91726376.834900007</v>
      </c>
      <c r="AR64" s="5">
        <f>'nyers adatok'!AR64-'Korrigált adatok'!$C64</f>
        <v>9840549</v>
      </c>
      <c r="AS64" s="5">
        <f>'nyers adatok'!AS64-'Korrigált adatok'!$D64</f>
        <v>45686227</v>
      </c>
      <c r="AT64" s="5">
        <f>'nyers adatok'!AT64-'Korrigált adatok'!$E64</f>
        <v>34036346.5308</v>
      </c>
      <c r="AV64" s="5">
        <f>'nyers adatok'!AV64-'Korrigált adatok'!$B64</f>
        <v>88711575.834900007</v>
      </c>
      <c r="AW64" s="5">
        <f>'nyers adatok'!AW64-'Korrigált adatok'!$C64</f>
        <v>8243429</v>
      </c>
      <c r="AX64" s="5">
        <f>'nyers adatok'!AX64-'Korrigált adatok'!$D64</f>
        <v>38617990</v>
      </c>
      <c r="AY64" s="5">
        <f>'nyers adatok'!AY64-'Korrigált adatok'!$E64</f>
        <v>41179368.5308</v>
      </c>
      <c r="BA64" s="5">
        <f>'nyers adatok'!BA64-'Korrigált adatok'!$B64</f>
        <v>96124390.834900007</v>
      </c>
      <c r="BB64" s="5">
        <f>'nyers adatok'!BB64-'Korrigált adatok'!$C64</f>
        <v>9448710</v>
      </c>
      <c r="BC64" s="5">
        <f>'nyers adatok'!BC64-'Korrigált adatok'!$D64</f>
        <v>47281481</v>
      </c>
      <c r="BD64" s="5">
        <f>'nyers adatok'!BD64-'Korrigált adatok'!$E64</f>
        <v>36354300.5308</v>
      </c>
    </row>
    <row r="66" spans="1:56" x14ac:dyDescent="0.3">
      <c r="A66" t="str">
        <f>'nyers adatok'!A66</f>
        <v>worst, m=10n ,C=100</v>
      </c>
      <c r="B66" s="4" t="s">
        <v>29</v>
      </c>
      <c r="C66" s="4"/>
      <c r="D66" s="4"/>
      <c r="E66" s="4"/>
      <c r="F66" s="3"/>
      <c r="H66" s="4" t="s">
        <v>10</v>
      </c>
      <c r="I66" s="4"/>
      <c r="J66" s="4"/>
      <c r="K66" s="4"/>
      <c r="M66" s="4" t="s">
        <v>11</v>
      </c>
      <c r="N66" s="4"/>
      <c r="O66" s="4"/>
      <c r="P66" s="4"/>
      <c r="R66" s="4" t="s">
        <v>12</v>
      </c>
      <c r="S66" s="4"/>
      <c r="T66" s="4"/>
      <c r="U66" s="4"/>
      <c r="W66" s="4" t="s">
        <v>21</v>
      </c>
      <c r="X66" s="4"/>
      <c r="Y66" s="4"/>
      <c r="Z66" s="4"/>
      <c r="AB66" s="4" t="s">
        <v>22</v>
      </c>
      <c r="AC66" s="4"/>
      <c r="AD66" s="4"/>
      <c r="AE66" s="4"/>
      <c r="AG66" s="4" t="s">
        <v>23</v>
      </c>
      <c r="AH66" s="4"/>
      <c r="AI66" s="4"/>
      <c r="AJ66" s="4"/>
      <c r="AL66" s="4" t="s">
        <v>24</v>
      </c>
      <c r="AM66" s="4"/>
      <c r="AN66" s="4"/>
      <c r="AO66" s="4"/>
      <c r="AQ66" s="4" t="s">
        <v>25</v>
      </c>
      <c r="AR66" s="4"/>
      <c r="AS66" s="4"/>
      <c r="AT66" s="4"/>
      <c r="AV66" s="4" t="s">
        <v>26</v>
      </c>
      <c r="AW66" s="4"/>
      <c r="AX66" s="4"/>
      <c r="AY66" s="4"/>
      <c r="BA66" s="4" t="s">
        <v>27</v>
      </c>
      <c r="BB66" s="4"/>
      <c r="BC66" s="4"/>
      <c r="BD66" s="4"/>
    </row>
    <row r="67" spans="1:56" x14ac:dyDescent="0.3">
      <c r="A67" t="s">
        <v>8</v>
      </c>
      <c r="B67" t="s">
        <v>4</v>
      </c>
      <c r="C67" t="s">
        <v>5</v>
      </c>
      <c r="D67" t="s">
        <v>6</v>
      </c>
      <c r="E67" t="s">
        <v>7</v>
      </c>
      <c r="H67" t="s">
        <v>4</v>
      </c>
      <c r="I67" t="s">
        <v>5</v>
      </c>
      <c r="J67" t="s">
        <v>6</v>
      </c>
      <c r="K67" t="s">
        <v>7</v>
      </c>
      <c r="M67" t="s">
        <v>4</v>
      </c>
      <c r="N67" t="s">
        <v>5</v>
      </c>
      <c r="O67" t="s">
        <v>6</v>
      </c>
      <c r="P67" t="s">
        <v>7</v>
      </c>
      <c r="R67" t="s">
        <v>4</v>
      </c>
      <c r="S67" t="s">
        <v>5</v>
      </c>
      <c r="T67" t="s">
        <v>6</v>
      </c>
      <c r="U67" t="s">
        <v>7</v>
      </c>
      <c r="W67" t="s">
        <v>4</v>
      </c>
      <c r="X67" t="s">
        <v>5</v>
      </c>
      <c r="Y67" t="s">
        <v>6</v>
      </c>
      <c r="Z67" t="s">
        <v>7</v>
      </c>
      <c r="AB67" t="s">
        <v>4</v>
      </c>
      <c r="AC67" t="s">
        <v>5</v>
      </c>
      <c r="AD67" t="s">
        <v>6</v>
      </c>
      <c r="AE67" t="s">
        <v>7</v>
      </c>
      <c r="AG67" t="s">
        <v>4</v>
      </c>
      <c r="AH67" t="s">
        <v>5</v>
      </c>
      <c r="AI67" t="s">
        <v>6</v>
      </c>
      <c r="AJ67" t="s">
        <v>7</v>
      </c>
      <c r="AL67" t="s">
        <v>4</v>
      </c>
      <c r="AM67" t="s">
        <v>5</v>
      </c>
      <c r="AN67" t="s">
        <v>6</v>
      </c>
      <c r="AO67" t="s">
        <v>7</v>
      </c>
      <c r="AQ67" t="s">
        <v>4</v>
      </c>
      <c r="AR67" t="s">
        <v>5</v>
      </c>
      <c r="AS67" t="s">
        <v>6</v>
      </c>
      <c r="AT67" t="s">
        <v>7</v>
      </c>
      <c r="AV67" t="s">
        <v>4</v>
      </c>
      <c r="AW67" t="s">
        <v>5</v>
      </c>
      <c r="AX67" t="s">
        <v>6</v>
      </c>
      <c r="AY67" t="s">
        <v>7</v>
      </c>
      <c r="BA67" t="s">
        <v>4</v>
      </c>
      <c r="BB67" t="s">
        <v>5</v>
      </c>
      <c r="BC67" t="s">
        <v>6</v>
      </c>
      <c r="BD67" t="s">
        <v>7</v>
      </c>
    </row>
    <row r="68" spans="1:56" x14ac:dyDescent="0.3">
      <c r="A68">
        <v>2000</v>
      </c>
      <c r="B68" s="5">
        <f>'nyers adatok'!B68*'Segédtábla a korrigáláshoz'!$B$2</f>
        <v>17.165099999999999</v>
      </c>
      <c r="C68" s="5">
        <f>'nyers adatok'!C68*'Segédtábla a korrigáláshoz'!$B$2</f>
        <v>34330.199999999997</v>
      </c>
      <c r="D68" s="5">
        <f>'nyers adatok'!D68*'Segédtábla a korrigáláshoz'!$B$2</f>
        <v>34330.199999999997</v>
      </c>
      <c r="E68" s="5">
        <f>'nyers adatok'!E68*'Segédtábla a korrigáláshoz'!$B$2</f>
        <v>308988.96509999997</v>
      </c>
      <c r="F68" s="5"/>
      <c r="H68" s="5">
        <f>'nyers adatok'!H68-'Korrigált adatok'!$B68</f>
        <v>5097683.8349000001</v>
      </c>
      <c r="I68" s="5">
        <f>'nyers adatok'!I68-'Korrigált adatok'!$C68</f>
        <v>551769.80000000005</v>
      </c>
      <c r="J68" s="5">
        <f>'nyers adatok'!J68-'Korrigált adatok'!$D68</f>
        <v>571269.80000000005</v>
      </c>
      <c r="K68" s="5">
        <f>'nyers adatok'!K68-'Korrigált adatok'!$E68</f>
        <v>4002611.0348999999</v>
      </c>
      <c r="M68" s="5">
        <f>'nyers adatok'!M68-'Korrigált adatok'!$B68</f>
        <v>3471082.8349000001</v>
      </c>
      <c r="N68" s="5">
        <f>'nyers adatok'!N68-'Korrigált adatok'!$C68</f>
        <v>406169.8</v>
      </c>
      <c r="O68" s="5">
        <f>'nyers adatok'!O68-'Korrigált adatok'!$D68</f>
        <v>510469.8</v>
      </c>
      <c r="P68" s="5">
        <f>'nyers adatok'!P68-'Korrigált adatok'!$E68</f>
        <v>2516211.0348999999</v>
      </c>
      <c r="R68" s="5">
        <f>'nyers adatok'!R68-'Korrigált adatok'!$B68</f>
        <v>2897273.9349000002</v>
      </c>
      <c r="S68" s="5">
        <f>'nyers adatok'!S68-'Korrigált adatok'!$B68</f>
        <v>348782.83490000002</v>
      </c>
      <c r="T68" s="5">
        <f>'nyers adatok'!T68-'Korrigált adatok'!$B68</f>
        <v>623484.83490000002</v>
      </c>
      <c r="U68" s="5">
        <f>'nyers adatok'!U68-'Korrigált adatok'!$B68</f>
        <v>1942985.8348999999</v>
      </c>
      <c r="W68" s="5">
        <f>'nyers adatok'!W68-'Korrigált adatok'!$B68</f>
        <v>1619482.8348999999</v>
      </c>
      <c r="X68" s="5">
        <f>'nyers adatok'!X68-'Korrigált adatok'!$C68</f>
        <v>132369.79999999999</v>
      </c>
      <c r="Y68" s="5">
        <f>'nyers adatok'!Y68-'Korrigált adatok'!$D68</f>
        <v>614769.80000000005</v>
      </c>
      <c r="Z68" s="5">
        <f>'nyers adatok'!Z68-'Korrigált adatok'!$E68</f>
        <v>933211.03490000009</v>
      </c>
      <c r="AB68" s="5">
        <f>'nyers adatok'!AB68-'Korrigált adatok'!$B68</f>
        <v>2628583.8349000001</v>
      </c>
      <c r="AC68" s="5">
        <f>'nyers adatok'!AC68-'Korrigált adatok'!$C68</f>
        <v>153769.79999999999</v>
      </c>
      <c r="AD68" s="5">
        <f>'nyers adatok'!AD68-'Korrigált adatok'!$D68</f>
        <v>1399770.8</v>
      </c>
      <c r="AE68" s="5">
        <f>'nyers adatok'!AE68-'Korrigált adatok'!$E68</f>
        <v>1013711.0349000001</v>
      </c>
      <c r="AG68" s="5">
        <f>'nyers adatok'!AG68-'Korrigált adatok'!$B68</f>
        <v>3115782.8349000001</v>
      </c>
      <c r="AH68" s="5">
        <f>'nyers adatok'!AH68-'Korrigált adatok'!$C68</f>
        <v>149269.79999999999</v>
      </c>
      <c r="AI68" s="5">
        <f>'nyers adatok'!AI68-'Korrigált adatok'!$D68</f>
        <v>2093769.8</v>
      </c>
      <c r="AJ68" s="5">
        <f>'nyers adatok'!AJ68-'Korrigált adatok'!$E68</f>
        <v>768311.03490000009</v>
      </c>
      <c r="AL68" s="5">
        <f>'nyers adatok'!AL68-'Korrigált adatok'!$B68</f>
        <v>1076082.8348999999</v>
      </c>
      <c r="AM68" s="5">
        <f>'nyers adatok'!AM68-'Korrigált adatok'!$C68</f>
        <v>136969.79999999999</v>
      </c>
      <c r="AN68" s="5">
        <f>'nyers adatok'!AN68-'Korrigált adatok'!$D68</f>
        <v>492169.8</v>
      </c>
      <c r="AO68" s="5">
        <f>'nyers adatok'!AO68-'Korrigált adatok'!$E68</f>
        <v>430611.03490000003</v>
      </c>
      <c r="AQ68" s="5">
        <f>'nyers adatok'!AQ68-'Korrigált adatok'!$B68</f>
        <v>1117182.8348999999</v>
      </c>
      <c r="AR68" s="5">
        <f>'nyers adatok'!AR68-'Korrigált adatok'!$C68</f>
        <v>136969.79999999999</v>
      </c>
      <c r="AS68" s="5">
        <f>'nyers adatok'!AS68-'Korrigált adatok'!$D68</f>
        <v>489769.8</v>
      </c>
      <c r="AT68" s="5">
        <f>'nyers adatok'!AT68-'Korrigált adatok'!$E68</f>
        <v>403611.03490000003</v>
      </c>
      <c r="AV68" s="5">
        <f>'nyers adatok'!AV68-'Korrigált adatok'!$B68</f>
        <v>1713281.8348999999</v>
      </c>
      <c r="AW68" s="5">
        <f>'nyers adatok'!AW68-'Korrigált adatok'!$C68</f>
        <v>145669.79999999999</v>
      </c>
      <c r="AX68" s="5">
        <f>'nyers adatok'!AX68-'Korrigált adatok'!$D68</f>
        <v>322969.8</v>
      </c>
      <c r="AY68" s="5">
        <f>'nyers adatok'!AY68-'Korrigált adatok'!$E68</f>
        <v>1175911.0349000001</v>
      </c>
      <c r="BA68" s="5">
        <f>'nyers adatok'!BA68-'Korrigált adatok'!$B68</f>
        <v>1102882.8348999999</v>
      </c>
      <c r="BB68" s="5">
        <f>'nyers adatok'!BB68-'Korrigált adatok'!$C68</f>
        <v>154269.79999999999</v>
      </c>
      <c r="BC68" s="5">
        <f>'nyers adatok'!BC68-'Korrigált adatok'!$D68</f>
        <v>479069.8</v>
      </c>
      <c r="BD68" s="5">
        <f>'nyers adatok'!BD68-'Korrigált adatok'!$E68</f>
        <v>469111.03490000003</v>
      </c>
    </row>
    <row r="69" spans="1:56" x14ac:dyDescent="0.3">
      <c r="A69">
        <v>4000</v>
      </c>
      <c r="B69" s="5">
        <f>'nyers adatok'!B69*'Segédtábla a korrigáláshoz'!$B$2</f>
        <v>17.165099999999999</v>
      </c>
      <c r="C69" s="5">
        <f>'nyers adatok'!C69*'Segédtábla a korrigáláshoz'!$B$2</f>
        <v>68660.399999999994</v>
      </c>
      <c r="D69" s="5">
        <f>'nyers adatok'!D69*'Segédtábla a korrigáláshoz'!$B$2</f>
        <v>68660.399999999994</v>
      </c>
      <c r="E69" s="5">
        <f>'nyers adatok'!E69*'Segédtábla a korrigáláshoz'!$B$2</f>
        <v>617960.76509999996</v>
      </c>
      <c r="F69" s="5"/>
      <c r="H69" s="5">
        <f>'nyers adatok'!H69-'Korrigált adatok'!$B69</f>
        <v>11317882.834899999</v>
      </c>
      <c r="I69" s="5">
        <f>'nyers adatok'!I69-'Korrigált adatok'!$C69</f>
        <v>1208139.6000000001</v>
      </c>
      <c r="J69" s="5">
        <f>'nyers adatok'!J69-'Korrigált adatok'!$D69</f>
        <v>1258739.6000000001</v>
      </c>
      <c r="K69" s="5">
        <f>'nyers adatok'!K69-'Korrigált adatok'!$E69</f>
        <v>8739640.2348999996</v>
      </c>
      <c r="M69" s="5">
        <f>'nyers adatok'!M69-'Korrigált adatok'!$B69</f>
        <v>7435782.8349000001</v>
      </c>
      <c r="N69" s="5">
        <f>'nyers adatok'!N69-'Korrigált adatok'!$C69</f>
        <v>914139.6</v>
      </c>
      <c r="O69" s="5">
        <f>'nyers adatok'!O69-'Korrigált adatok'!$D69</f>
        <v>1121639.6000000001</v>
      </c>
      <c r="P69" s="5">
        <f>'nyers adatok'!P69-'Korrigált adatok'!$E69</f>
        <v>5235339.2348999996</v>
      </c>
      <c r="R69" s="5">
        <f>'nyers adatok'!R69-'Korrigált adatok'!$B69</f>
        <v>6238856.1349000009</v>
      </c>
      <c r="S69" s="5">
        <f>'nyers adatok'!S69-'Korrigált adatok'!$B69</f>
        <v>707684.83490000002</v>
      </c>
      <c r="T69" s="5">
        <f>'nyers adatok'!T69-'Korrigált adatok'!$B69</f>
        <v>1442384.8348999999</v>
      </c>
      <c r="U69" s="5">
        <f>'nyers adatok'!U69-'Korrigált adatok'!$B69</f>
        <v>4215191.8349000001</v>
      </c>
      <c r="W69" s="5">
        <f>'nyers adatok'!W69-'Korrigált adatok'!$B69</f>
        <v>3270482.8349000001</v>
      </c>
      <c r="X69" s="5">
        <f>'nyers adatok'!X69-'Korrigált adatok'!$C69</f>
        <v>257039.6</v>
      </c>
      <c r="Y69" s="5">
        <f>'nyers adatok'!Y69-'Korrigált adatok'!$D69</f>
        <v>1274639.6000000001</v>
      </c>
      <c r="Z69" s="5">
        <f>'nyers adatok'!Z69-'Korrigált adatok'!$E69</f>
        <v>1895740.2349</v>
      </c>
      <c r="AB69" s="5">
        <f>'nyers adatok'!AB69-'Korrigált adatok'!$B69</f>
        <v>5350082.8349000001</v>
      </c>
      <c r="AC69" s="5">
        <f>'nyers adatok'!AC69-'Korrigált adatok'!$C69</f>
        <v>251739.6</v>
      </c>
      <c r="AD69" s="5">
        <f>'nyers adatok'!AD69-'Korrigált adatok'!$D69</f>
        <v>2897639.6</v>
      </c>
      <c r="AE69" s="5">
        <f>'nyers adatok'!AE69-'Korrigált adatok'!$E69</f>
        <v>2146639.2349</v>
      </c>
      <c r="AG69" s="5">
        <f>'nyers adatok'!AG69-'Korrigált adatok'!$B69</f>
        <v>6247282.8349000001</v>
      </c>
      <c r="AH69" s="5">
        <f>'nyers adatok'!AH69-'Korrigált adatok'!$C69</f>
        <v>288439.59999999998</v>
      </c>
      <c r="AI69" s="5">
        <f>'nyers adatok'!AI69-'Korrigált adatok'!$D69</f>
        <v>4047939.6</v>
      </c>
      <c r="AJ69" s="5">
        <f>'nyers adatok'!AJ69-'Korrigált adatok'!$E69</f>
        <v>1544039.2349</v>
      </c>
      <c r="AL69" s="5">
        <f>'nyers adatok'!AL69-'Korrigált adatok'!$B69</f>
        <v>2191682.8349000001</v>
      </c>
      <c r="AM69" s="5">
        <f>'nyers adatok'!AM69-'Korrigált adatok'!$C69</f>
        <v>287639.59999999998</v>
      </c>
      <c r="AN69" s="5">
        <f>'nyers adatok'!AN69-'Korrigált adatok'!$D69</f>
        <v>948939.6</v>
      </c>
      <c r="AO69" s="5">
        <f>'nyers adatok'!AO69-'Korrigált adatok'!$E69</f>
        <v>864639.23490000004</v>
      </c>
      <c r="AQ69" s="5">
        <f>'nyers adatok'!AQ69-'Korrigált adatok'!$B69</f>
        <v>2204882.8349000001</v>
      </c>
      <c r="AR69" s="5">
        <f>'nyers adatok'!AR69-'Korrigált adatok'!$C69</f>
        <v>292039.59999999998</v>
      </c>
      <c r="AS69" s="5">
        <f>'nyers adatok'!AS69-'Korrigált adatok'!$D69</f>
        <v>983739.6</v>
      </c>
      <c r="AT69" s="5">
        <f>'nyers adatok'!AT69-'Korrigált adatok'!$E69</f>
        <v>867339.23490000004</v>
      </c>
      <c r="AV69" s="5">
        <f>'nyers adatok'!AV69-'Korrigált adatok'!$B69</f>
        <v>3342982.8349000001</v>
      </c>
      <c r="AW69" s="5">
        <f>'nyers adatok'!AW69-'Korrigált adatok'!$C69</f>
        <v>288539.59999999998</v>
      </c>
      <c r="AX69" s="5">
        <f>'nyers adatok'!AX69-'Korrigált adatok'!$D69</f>
        <v>646439.6</v>
      </c>
      <c r="AY69" s="5">
        <f>'nyers adatok'!AY69-'Korrigált adatok'!$E69</f>
        <v>2362340.2349</v>
      </c>
      <c r="BA69" s="5">
        <f>'nyers adatok'!BA69-'Korrigált adatok'!$B69</f>
        <v>2243982.8349000001</v>
      </c>
      <c r="BB69" s="5">
        <f>'nyers adatok'!BB69-'Korrigált adatok'!$C69</f>
        <v>295739.59999999998</v>
      </c>
      <c r="BC69" s="5">
        <f>'nyers adatok'!BC69-'Korrigált adatok'!$D69</f>
        <v>932339.6</v>
      </c>
      <c r="BD69" s="5">
        <f>'nyers adatok'!BD69-'Korrigált adatok'!$E69</f>
        <v>902339.23490000004</v>
      </c>
    </row>
    <row r="70" spans="1:56" x14ac:dyDescent="0.3">
      <c r="A70">
        <v>6000</v>
      </c>
      <c r="B70" s="5">
        <f>'nyers adatok'!B70*'Segédtábla a korrigáláshoz'!$B$2</f>
        <v>17.165099999999999</v>
      </c>
      <c r="C70" s="5">
        <f>'nyers adatok'!C70*'Segédtábla a korrigáláshoz'!$B$2</f>
        <v>102990.59999999999</v>
      </c>
      <c r="D70" s="5">
        <f>'nyers adatok'!D70*'Segédtábla a korrigáláshoz'!$B$2</f>
        <v>102990.59999999999</v>
      </c>
      <c r="E70" s="5">
        <f>'nyers adatok'!E70*'Segédtábla a korrigáláshoz'!$B$2</f>
        <v>926932.56509999989</v>
      </c>
      <c r="F70" s="5"/>
      <c r="H70" s="5">
        <f>'nyers adatok'!H70-'Korrigált adatok'!$B70</f>
        <v>18013982.834899999</v>
      </c>
      <c r="I70" s="5">
        <f>'nyers adatok'!I70-'Korrigált adatok'!$C70</f>
        <v>1946709.4</v>
      </c>
      <c r="J70" s="5">
        <f>'nyers adatok'!J70-'Korrigált adatok'!$D70</f>
        <v>2050010.4</v>
      </c>
      <c r="K70" s="5">
        <f>'nyers adatok'!K70-'Korrigált adatok'!$E70</f>
        <v>13853567.434900001</v>
      </c>
      <c r="M70" s="5">
        <f>'nyers adatok'!M70-'Korrigált adatok'!$B70</f>
        <v>11933382.834899999</v>
      </c>
      <c r="N70" s="5">
        <f>'nyers adatok'!N70-'Korrigált adatok'!$C70</f>
        <v>1326309.3999999999</v>
      </c>
      <c r="O70" s="5">
        <f>'nyers adatok'!O70-'Korrigált adatok'!$D70</f>
        <v>1769209.4</v>
      </c>
      <c r="P70" s="5">
        <f>'nyers adatok'!P70-'Korrigált adatok'!$E70</f>
        <v>8043567.4348999998</v>
      </c>
      <c r="R70" s="5">
        <f>'nyers adatok'!R70-'Korrigált adatok'!$B70</f>
        <v>9619597.2348999996</v>
      </c>
      <c r="S70" s="5">
        <f>'nyers adatok'!S70-'Korrigált adatok'!$B70</f>
        <v>1068984.8348999999</v>
      </c>
      <c r="T70" s="5">
        <f>'nyers adatok'!T70-'Korrigált adatok'!$B70</f>
        <v>2161885.8349000001</v>
      </c>
      <c r="U70" s="5">
        <f>'nyers adatok'!U70-'Korrigált adatok'!$B70</f>
        <v>6350796.8349000001</v>
      </c>
      <c r="W70" s="5">
        <f>'nyers adatok'!W70-'Korrigált adatok'!$B70</f>
        <v>4942082.8349000001</v>
      </c>
      <c r="X70" s="5">
        <f>'nyers adatok'!X70-'Korrigált adatok'!$C70</f>
        <v>405909.4</v>
      </c>
      <c r="Y70" s="5">
        <f>'nyers adatok'!Y70-'Korrigált adatok'!$D70</f>
        <v>1874709.4</v>
      </c>
      <c r="Z70" s="5">
        <f>'nyers adatok'!Z70-'Korrigált adatok'!$E70</f>
        <v>2833669.4349000002</v>
      </c>
      <c r="AB70" s="5">
        <f>'nyers adatok'!AB70-'Korrigált adatok'!$B70</f>
        <v>8125582.8349000001</v>
      </c>
      <c r="AC70" s="5">
        <f>'nyers adatok'!AC70-'Korrigált adatok'!$C70</f>
        <v>409309.4</v>
      </c>
      <c r="AD70" s="5">
        <f>'nyers adatok'!AD70-'Korrigált adatok'!$D70</f>
        <v>4412209.4000000004</v>
      </c>
      <c r="AE70" s="5">
        <f>'nyers adatok'!AE70-'Korrigált adatok'!$E70</f>
        <v>3214167.4349000002</v>
      </c>
      <c r="AG70" s="5">
        <f>'nyers adatok'!AG70-'Korrigált adatok'!$B70</f>
        <v>9332182.8348999992</v>
      </c>
      <c r="AH70" s="5">
        <f>'nyers adatok'!AH70-'Korrigált adatok'!$C70</f>
        <v>475609.4</v>
      </c>
      <c r="AI70" s="5">
        <f>'nyers adatok'!AI70-'Korrigált adatok'!$D70</f>
        <v>6133409.4000000004</v>
      </c>
      <c r="AJ70" s="5">
        <f>'nyers adatok'!AJ70-'Korrigált adatok'!$E70</f>
        <v>2345267.4349000002</v>
      </c>
      <c r="AL70" s="5">
        <f>'nyers adatok'!AL70-'Korrigált adatok'!$B70</f>
        <v>3307083.8349000001</v>
      </c>
      <c r="AM70" s="5">
        <f>'nyers adatok'!AM70-'Korrigált adatok'!$C70</f>
        <v>468609.4</v>
      </c>
      <c r="AN70" s="5">
        <f>'nyers adatok'!AN70-'Korrigált adatok'!$D70</f>
        <v>1398109.4</v>
      </c>
      <c r="AO70" s="5">
        <f>'nyers adatok'!AO70-'Korrigált adatok'!$E70</f>
        <v>1328667.4349000002</v>
      </c>
      <c r="AQ70" s="5">
        <f>'nyers adatok'!AQ70-'Korrigált adatok'!$B70</f>
        <v>3322782.8349000001</v>
      </c>
      <c r="AR70" s="5">
        <f>'nyers adatok'!AR70-'Korrigált adatok'!$C70</f>
        <v>495609.4</v>
      </c>
      <c r="AS70" s="5">
        <f>'nyers adatok'!AS70-'Korrigált adatok'!$D70</f>
        <v>1424709.4</v>
      </c>
      <c r="AT70" s="5">
        <f>'nyers adatok'!AT70-'Korrigált adatok'!$E70</f>
        <v>1364467.4349000002</v>
      </c>
      <c r="AV70" s="5">
        <f>'nyers adatok'!AV70-'Korrigált adatok'!$B70</f>
        <v>5031382.8349000001</v>
      </c>
      <c r="AW70" s="5">
        <f>'nyers adatok'!AW70-'Korrigált adatok'!$C70</f>
        <v>491109.4</v>
      </c>
      <c r="AX70" s="5">
        <f>'nyers adatok'!AX70-'Korrigált adatok'!$D70</f>
        <v>911609.4</v>
      </c>
      <c r="AY70" s="5">
        <f>'nyers adatok'!AY70-'Korrigált adatok'!$E70</f>
        <v>3572468.4349000002</v>
      </c>
      <c r="BA70" s="5">
        <f>'nyers adatok'!BA70-'Korrigált adatok'!$B70</f>
        <v>3363482.8349000001</v>
      </c>
      <c r="BB70" s="5">
        <f>'nyers adatok'!BB70-'Korrigált adatok'!$C70</f>
        <v>500409.4</v>
      </c>
      <c r="BC70" s="5">
        <f>'nyers adatok'!BC70-'Korrigált adatok'!$D70</f>
        <v>1355909.4</v>
      </c>
      <c r="BD70" s="5">
        <f>'nyers adatok'!BD70-'Korrigált adatok'!$E70</f>
        <v>1383667.4349000002</v>
      </c>
    </row>
    <row r="71" spans="1:56" x14ac:dyDescent="0.3">
      <c r="A71">
        <v>8000</v>
      </c>
      <c r="B71" s="5">
        <f>'nyers adatok'!B71*'Segédtábla a korrigáláshoz'!$B$2</f>
        <v>17.165099999999999</v>
      </c>
      <c r="C71" s="5">
        <f>'nyers adatok'!C71*'Segédtábla a korrigáláshoz'!$B$2</f>
        <v>137320.79999999999</v>
      </c>
      <c r="D71" s="5">
        <f>'nyers adatok'!D71*'Segédtábla a korrigáláshoz'!$B$2</f>
        <v>137320.79999999999</v>
      </c>
      <c r="E71" s="5">
        <f>'nyers adatok'!E71*'Segédtábla a korrigáláshoz'!$B$2</f>
        <v>1235904.3650999998</v>
      </c>
      <c r="F71" s="5"/>
      <c r="H71" s="5">
        <f>'nyers adatok'!H71-'Korrigált adatok'!$B71</f>
        <v>24483883.834899999</v>
      </c>
      <c r="I71" s="5">
        <f>'nyers adatok'!I71-'Korrigált adatok'!$C71</f>
        <v>2575579.2000000002</v>
      </c>
      <c r="J71" s="5">
        <f>'nyers adatok'!J71-'Korrigált adatok'!$D71</f>
        <v>2738279.2</v>
      </c>
      <c r="K71" s="5">
        <f>'nyers adatok'!K71-'Korrigált adatok'!$E71</f>
        <v>19088996.6349</v>
      </c>
      <c r="M71" s="5">
        <f>'nyers adatok'!M71-'Korrigált adatok'!$B71</f>
        <v>15967482.834899999</v>
      </c>
      <c r="N71" s="5">
        <f>'nyers adatok'!N71-'Korrigált adatok'!$C71</f>
        <v>1754579.2</v>
      </c>
      <c r="O71" s="5">
        <f>'nyers adatok'!O71-'Korrigált adatok'!$D71</f>
        <v>2385879.2000000002</v>
      </c>
      <c r="P71" s="5">
        <f>'nyers adatok'!P71-'Korrigált adatok'!$E71</f>
        <v>11323895.6349</v>
      </c>
      <c r="R71" s="5">
        <f>'nyers adatok'!R71-'Korrigált adatok'!$B71</f>
        <v>12918938.334900001</v>
      </c>
      <c r="S71" s="5">
        <f>'nyers adatok'!S71-'Korrigált adatok'!$B71</f>
        <v>1430885.8348999999</v>
      </c>
      <c r="T71" s="5">
        <f>'nyers adatok'!T71-'Korrigált adatok'!$B71</f>
        <v>2932688.8349000001</v>
      </c>
      <c r="U71" s="5">
        <f>'nyers adatok'!U71-'Korrigált adatok'!$B71</f>
        <v>8559196.8348999992</v>
      </c>
      <c r="W71" s="5">
        <f>'nyers adatok'!W71-'Korrigált adatok'!$B71</f>
        <v>6578682.8349000001</v>
      </c>
      <c r="X71" s="5">
        <f>'nyers adatok'!X71-'Korrigált adatok'!$C71</f>
        <v>535980.19999999995</v>
      </c>
      <c r="Y71" s="5">
        <f>'nyers adatok'!Y71-'Korrigált adatok'!$D71</f>
        <v>2499981.2000000002</v>
      </c>
      <c r="Z71" s="5">
        <f>'nyers adatok'!Z71-'Korrigált adatok'!$E71</f>
        <v>3782795.6348999999</v>
      </c>
      <c r="AB71" s="5">
        <f>'nyers adatok'!AB71-'Korrigált adatok'!$B71</f>
        <v>10822082.834899999</v>
      </c>
      <c r="AC71" s="5">
        <f>'nyers adatok'!AC71-'Korrigált adatok'!$C71</f>
        <v>503079.2</v>
      </c>
      <c r="AD71" s="5">
        <f>'nyers adatok'!AD71-'Korrigált adatok'!$D71</f>
        <v>5976279.2000000002</v>
      </c>
      <c r="AE71" s="5">
        <f>'nyers adatok'!AE71-'Korrigált adatok'!$E71</f>
        <v>4370095.6348999999</v>
      </c>
      <c r="AG71" s="5">
        <f>'nyers adatok'!AG71-'Korrigált adatok'!$B71</f>
        <v>12516782.834899999</v>
      </c>
      <c r="AH71" s="5">
        <f>'nyers adatok'!AH71-'Korrigált adatok'!$C71</f>
        <v>588879.19999999995</v>
      </c>
      <c r="AI71" s="5">
        <f>'nyers adatok'!AI71-'Korrigált adatok'!$D71</f>
        <v>8490979.1999999993</v>
      </c>
      <c r="AJ71" s="5">
        <f>'nyers adatok'!AJ71-'Korrigált adatok'!$E71</f>
        <v>3195395.6348999999</v>
      </c>
      <c r="AL71" s="5">
        <f>'nyers adatok'!AL71-'Korrigált adatok'!$B71</f>
        <v>4497983.8349000001</v>
      </c>
      <c r="AM71" s="5">
        <f>'nyers adatok'!AM71-'Korrigált adatok'!$C71</f>
        <v>593479.19999999995</v>
      </c>
      <c r="AN71" s="5">
        <f>'nyers adatok'!AN71-'Korrigált adatok'!$D71</f>
        <v>1956278.2</v>
      </c>
      <c r="AO71" s="5">
        <f>'nyers adatok'!AO71-'Korrigált adatok'!$E71</f>
        <v>1828195.6349000002</v>
      </c>
      <c r="AQ71" s="5">
        <f>'nyers adatok'!AQ71-'Korrigált adatok'!$B71</f>
        <v>4428482.8349000001</v>
      </c>
      <c r="AR71" s="5">
        <f>'nyers adatok'!AR71-'Korrigált adatok'!$C71</f>
        <v>594879.19999999995</v>
      </c>
      <c r="AS71" s="5">
        <f>'nyers adatok'!AS71-'Korrigált adatok'!$D71</f>
        <v>1986779.2</v>
      </c>
      <c r="AT71" s="5">
        <f>'nyers adatok'!AT71-'Korrigált adatok'!$E71</f>
        <v>1822894.6349000002</v>
      </c>
      <c r="AV71" s="5">
        <f>'nyers adatok'!AV71-'Korrigált adatok'!$B71</f>
        <v>6684482.8349000001</v>
      </c>
      <c r="AW71" s="5">
        <f>'nyers adatok'!AW71-'Korrigált adatok'!$C71</f>
        <v>587879.19999999995</v>
      </c>
      <c r="AX71" s="5">
        <f>'nyers adatok'!AX71-'Korrigált adatok'!$D71</f>
        <v>1314879.2</v>
      </c>
      <c r="AY71" s="5">
        <f>'nyers adatok'!AY71-'Korrigált adatok'!$E71</f>
        <v>4725095.6348999999</v>
      </c>
      <c r="BA71" s="5">
        <f>'nyers adatok'!BA71-'Korrigált adatok'!$B71</f>
        <v>4530882.8349000001</v>
      </c>
      <c r="BB71" s="5">
        <f>'nyers adatok'!BB71-'Korrigált adatok'!$C71</f>
        <v>607279.19999999995</v>
      </c>
      <c r="BC71" s="5">
        <f>'nyers adatok'!BC71-'Korrigált adatok'!$D71</f>
        <v>1939879.2</v>
      </c>
      <c r="BD71" s="5">
        <f>'nyers adatok'!BD71-'Korrigált adatok'!$E71</f>
        <v>1848795.6349000002</v>
      </c>
    </row>
    <row r="72" spans="1:56" x14ac:dyDescent="0.3">
      <c r="A72">
        <v>10000</v>
      </c>
      <c r="B72" s="5">
        <f>'nyers adatok'!B72*'Segédtábla a korrigáláshoz'!$B$2</f>
        <v>17.165099999999999</v>
      </c>
      <c r="C72" s="5">
        <f>'nyers adatok'!C72*'Segédtábla a korrigáláshoz'!$B$2</f>
        <v>171651</v>
      </c>
      <c r="D72" s="5">
        <f>'nyers adatok'!D72*'Segédtábla a korrigáláshoz'!$B$2</f>
        <v>171651</v>
      </c>
      <c r="E72" s="5">
        <f>'nyers adatok'!E72*'Segédtábla a korrigáláshoz'!$B$2</f>
        <v>1544876.1650999999</v>
      </c>
      <c r="F72" s="5"/>
      <c r="H72" s="5">
        <f>'nyers adatok'!H72-'Korrigált adatok'!$B72</f>
        <v>31707183.834899999</v>
      </c>
      <c r="I72" s="5">
        <f>'nyers adatok'!I72-'Korrigált adatok'!$C72</f>
        <v>3389849</v>
      </c>
      <c r="J72" s="5">
        <f>'nyers adatok'!J72-'Korrigált adatok'!$D72</f>
        <v>3475849</v>
      </c>
      <c r="K72" s="5">
        <f>'nyers adatok'!K72-'Korrigált adatok'!$E72</f>
        <v>24311224.834899999</v>
      </c>
      <c r="M72" s="5">
        <f>'nyers adatok'!M72-'Korrigált adatok'!$B72</f>
        <v>20587282.834899999</v>
      </c>
      <c r="N72" s="5">
        <f>'nyers adatok'!N72-'Korrigált adatok'!$C72</f>
        <v>2355049</v>
      </c>
      <c r="O72" s="5">
        <f>'nyers adatok'!O72-'Korrigált adatok'!$D72</f>
        <v>3067850</v>
      </c>
      <c r="P72" s="5">
        <f>'nyers adatok'!P72-'Korrigált adatok'!$E72</f>
        <v>14363023.834899999</v>
      </c>
      <c r="R72" s="5">
        <f>'nyers adatok'!R72-'Korrigált adatok'!$B72</f>
        <v>16688639.434900001</v>
      </c>
      <c r="S72" s="5">
        <f>'nyers adatok'!S72-'Korrigált adatok'!$B72</f>
        <v>1963882.8348999999</v>
      </c>
      <c r="T72" s="5">
        <f>'nyers adatok'!T72-'Korrigált adatok'!$B72</f>
        <v>3853183.8349000001</v>
      </c>
      <c r="U72" s="5">
        <f>'nyers adatok'!U72-'Korrigált adatok'!$B72</f>
        <v>10827182.834899999</v>
      </c>
      <c r="W72" s="5">
        <f>'nyers adatok'!W72-'Korrigált adatok'!$B72</f>
        <v>8454483.8348999992</v>
      </c>
      <c r="X72" s="5">
        <f>'nyers adatok'!X72-'Korrigált adatok'!$C72</f>
        <v>737949</v>
      </c>
      <c r="Y72" s="5">
        <f>'nyers adatok'!Y72-'Korrigált adatok'!$D72</f>
        <v>3232849</v>
      </c>
      <c r="Z72" s="5">
        <f>'nyers adatok'!Z72-'Korrigált adatok'!$E72</f>
        <v>4934525.8349000001</v>
      </c>
      <c r="AB72" s="5">
        <f>'nyers adatok'!AB72-'Korrigált adatok'!$B72</f>
        <v>13666982.834899999</v>
      </c>
      <c r="AC72" s="5">
        <f>'nyers adatok'!AC72-'Korrigált adatok'!$C72</f>
        <v>746249</v>
      </c>
      <c r="AD72" s="5">
        <f>'nyers adatok'!AD72-'Korrigált adatok'!$D72</f>
        <v>7378250</v>
      </c>
      <c r="AE72" s="5">
        <f>'nyers adatok'!AE72-'Korrigált adatok'!$E72</f>
        <v>5490623.8349000001</v>
      </c>
      <c r="AG72" s="5">
        <f>'nyers adatok'!AG72-'Korrigált adatok'!$B72</f>
        <v>16054081.834899999</v>
      </c>
      <c r="AH72" s="5">
        <f>'nyers adatok'!AH72-'Korrigált adatok'!$C72</f>
        <v>820749</v>
      </c>
      <c r="AI72" s="5">
        <f>'nyers adatok'!AI72-'Korrigált adatok'!$D72</f>
        <v>10533749</v>
      </c>
      <c r="AJ72" s="5">
        <f>'nyers adatok'!AJ72-'Korrigált adatok'!$E72</f>
        <v>4042323.8349000001</v>
      </c>
      <c r="AL72" s="5">
        <f>'nyers adatok'!AL72-'Korrigált adatok'!$B72</f>
        <v>6304684.8349000001</v>
      </c>
      <c r="AM72" s="5">
        <f>'nyers adatok'!AM72-'Korrigált adatok'!$C72</f>
        <v>851949</v>
      </c>
      <c r="AN72" s="5">
        <f>'nyers adatok'!AN72-'Korrigált adatok'!$D72</f>
        <v>2635549</v>
      </c>
      <c r="AO72" s="5">
        <f>'nyers adatok'!AO72-'Korrigált adatok'!$E72</f>
        <v>2611923.8349000001</v>
      </c>
      <c r="AQ72" s="5">
        <f>'nyers adatok'!AQ72-'Korrigált adatok'!$B72</f>
        <v>6304382.8349000001</v>
      </c>
      <c r="AR72" s="5">
        <f>'nyers adatok'!AR72-'Korrigált adatok'!$C72</f>
        <v>822549</v>
      </c>
      <c r="AS72" s="5">
        <f>'nyers adatok'!AS72-'Korrigált adatok'!$D72</f>
        <v>2809749</v>
      </c>
      <c r="AT72" s="5">
        <f>'nyers adatok'!AT72-'Korrigált adatok'!$E72</f>
        <v>2708823.8349000001</v>
      </c>
      <c r="AV72" s="5">
        <f>'nyers adatok'!AV72-'Korrigált adatok'!$B72</f>
        <v>8720581.8348999992</v>
      </c>
      <c r="AW72" s="5">
        <f>'nyers adatok'!AW72-'Korrigált adatok'!$C72</f>
        <v>863150</v>
      </c>
      <c r="AX72" s="5">
        <f>'nyers adatok'!AX72-'Korrigált adatok'!$D72</f>
        <v>1820749</v>
      </c>
      <c r="AY72" s="5">
        <f>'nyers adatok'!AY72-'Korrigált adatok'!$E72</f>
        <v>5920724.8349000001</v>
      </c>
      <c r="BA72" s="5">
        <f>'nyers adatok'!BA72-'Korrigált adatok'!$B72</f>
        <v>6345182.8349000001</v>
      </c>
      <c r="BB72" s="5">
        <f>'nyers adatok'!BB72-'Korrigált adatok'!$C72</f>
        <v>835449</v>
      </c>
      <c r="BC72" s="5">
        <f>'nyers adatok'!BC72-'Korrigált adatok'!$D72</f>
        <v>2618549</v>
      </c>
      <c r="BD72" s="5">
        <f>'nyers adatok'!BD72-'Korrigált adatok'!$E72</f>
        <v>2808023.8349000001</v>
      </c>
    </row>
    <row r="73" spans="1:56" x14ac:dyDescent="0.3">
      <c r="A73">
        <v>20000</v>
      </c>
      <c r="B73" s="5">
        <f>'nyers adatok'!B73*'Segédtábla a korrigáláshoz'!$B$2</f>
        <v>17.165099999999999</v>
      </c>
      <c r="C73" s="5">
        <f>'nyers adatok'!C73*'Segédtábla a korrigáláshoz'!$B$2</f>
        <v>343302</v>
      </c>
      <c r="D73" s="5">
        <f>'nyers adatok'!D73*'Segédtábla a korrigáláshoz'!$B$2</f>
        <v>343302</v>
      </c>
      <c r="E73" s="5">
        <f>'nyers adatok'!E73*'Segédtábla a korrigáláshoz'!$B$2</f>
        <v>3089735.1650999999</v>
      </c>
      <c r="F73" s="5"/>
      <c r="H73" s="5">
        <f>'nyers adatok'!H73-'Korrigált adatok'!$B73</f>
        <v>69982183.834900007</v>
      </c>
      <c r="I73" s="5">
        <f>'nyers adatok'!I73-'Korrigált adatok'!$C73</f>
        <v>7058099</v>
      </c>
      <c r="J73" s="5">
        <f>'nyers adatok'!J73-'Korrigált adatok'!$D73</f>
        <v>8072998</v>
      </c>
      <c r="K73" s="5">
        <f>'nyers adatok'!K73-'Korrigált adatok'!$E73</f>
        <v>53407864.834899999</v>
      </c>
      <c r="M73" s="5">
        <f>'nyers adatok'!M73-'Korrigált adatok'!$B73</f>
        <v>43584182.834899999</v>
      </c>
      <c r="N73" s="5">
        <f>'nyers adatok'!N73-'Korrigált adatok'!$C73</f>
        <v>4853198</v>
      </c>
      <c r="O73" s="5">
        <f>'nyers adatok'!O73-'Korrigált adatok'!$D73</f>
        <v>6834398</v>
      </c>
      <c r="P73" s="5">
        <f>'nyers adatok'!P73-'Korrigált adatok'!$E73</f>
        <v>30405064.834899999</v>
      </c>
      <c r="R73" s="5">
        <f>'nyers adatok'!R73-'Korrigált adatok'!$B73</f>
        <v>36614927.134900004</v>
      </c>
      <c r="S73" s="5">
        <f>'nyers adatok'!S73-'Korrigált adatok'!$B73</f>
        <v>4181582.8349000001</v>
      </c>
      <c r="T73" s="5">
        <f>'nyers adatok'!T73-'Korrigált adatok'!$B73</f>
        <v>8162782.8349000001</v>
      </c>
      <c r="U73" s="5">
        <f>'nyers adatok'!U73-'Korrigált adatok'!$B73</f>
        <v>23964584.834899999</v>
      </c>
      <c r="W73" s="5">
        <f>'nyers adatok'!W73-'Korrigált adatok'!$B73</f>
        <v>16839082.834899999</v>
      </c>
      <c r="X73" s="5">
        <f>'nyers adatok'!X73-'Korrigált adatok'!$C73</f>
        <v>1507698</v>
      </c>
      <c r="Y73" s="5">
        <f>'nyers adatok'!Y73-'Korrigált adatok'!$D73</f>
        <v>6392497</v>
      </c>
      <c r="Z73" s="5">
        <f>'nyers adatok'!Z73-'Korrigált adatok'!$E73</f>
        <v>9566564.8348999992</v>
      </c>
      <c r="AB73" s="5">
        <f>'nyers adatok'!AB73-'Korrigált adatok'!$B73</f>
        <v>28145182.834899999</v>
      </c>
      <c r="AC73" s="5">
        <f>'nyers adatok'!AC73-'Korrigált adatok'!$C73</f>
        <v>1505198</v>
      </c>
      <c r="AD73" s="5">
        <f>'nyers adatok'!AD73-'Korrigált adatok'!$D73</f>
        <v>15136298</v>
      </c>
      <c r="AE73" s="5">
        <f>'nyers adatok'!AE73-'Korrigált adatok'!$E73</f>
        <v>10949165.834899999</v>
      </c>
      <c r="AG73" s="5">
        <f>'nyers adatok'!AG73-'Korrigált adatok'!$B73</f>
        <v>32215682.834899999</v>
      </c>
      <c r="AH73" s="5">
        <f>'nyers adatok'!AH73-'Korrigált adatok'!$C73</f>
        <v>1673998</v>
      </c>
      <c r="AI73" s="5">
        <f>'nyers adatok'!AI73-'Korrigált adatok'!$D73</f>
        <v>21627899</v>
      </c>
      <c r="AJ73" s="5">
        <f>'nyers adatok'!AJ73-'Korrigált adatok'!$E73</f>
        <v>8268464.8349000001</v>
      </c>
      <c r="AL73" s="5">
        <f>'nyers adatok'!AL73-'Korrigált adatok'!$B73</f>
        <v>12839086.834899999</v>
      </c>
      <c r="AM73" s="5">
        <f>'nyers adatok'!AM73-'Korrigált adatok'!$C73</f>
        <v>1647698</v>
      </c>
      <c r="AN73" s="5">
        <f>'nyers adatok'!AN73-'Korrigált adatok'!$D73</f>
        <v>5302297</v>
      </c>
      <c r="AO73" s="5">
        <f>'nyers adatok'!AO73-'Korrigált adatok'!$E73</f>
        <v>5261764.8349000001</v>
      </c>
      <c r="AQ73" s="5">
        <f>'nyers adatok'!AQ73-'Korrigált adatok'!$B73</f>
        <v>12581780.834899999</v>
      </c>
      <c r="AR73" s="5">
        <f>'nyers adatok'!AR73-'Korrigált adatok'!$C73</f>
        <v>1831498</v>
      </c>
      <c r="AS73" s="5">
        <f>'nyers adatok'!AS73-'Korrigált adatok'!$D73</f>
        <v>5560898</v>
      </c>
      <c r="AT73" s="5">
        <f>'nyers adatok'!AT73-'Korrigált adatok'!$E73</f>
        <v>5365164.8349000001</v>
      </c>
      <c r="AV73" s="5">
        <f>'nyers adatok'!AV73-'Korrigált adatok'!$B73</f>
        <v>17731681.834899999</v>
      </c>
      <c r="AW73" s="5">
        <f>'nyers adatok'!AW73-'Korrigált adatok'!$C73</f>
        <v>1671999</v>
      </c>
      <c r="AX73" s="5">
        <f>'nyers adatok'!AX73-'Korrigált adatok'!$D73</f>
        <v>3734999</v>
      </c>
      <c r="AY73" s="5">
        <f>'nyers adatok'!AY73-'Korrigált adatok'!$E73</f>
        <v>11860666.834899999</v>
      </c>
      <c r="BA73" s="5">
        <f>'nyers adatok'!BA73-'Korrigált adatok'!$B73</f>
        <v>12965081.834899999</v>
      </c>
      <c r="BB73" s="5">
        <f>'nyers adatok'!BB73-'Korrigált adatok'!$C73</f>
        <v>1729498</v>
      </c>
      <c r="BC73" s="5">
        <f>'nyers adatok'!BC73-'Korrigált adatok'!$D73</f>
        <v>5128798</v>
      </c>
      <c r="BD73" s="5">
        <f>'nyers adatok'!BD73-'Korrigált adatok'!$E73</f>
        <v>5641364.8349000001</v>
      </c>
    </row>
    <row r="74" spans="1:56" x14ac:dyDescent="0.3">
      <c r="A74">
        <v>40000</v>
      </c>
      <c r="B74" s="5">
        <f>'nyers adatok'!B74*'Segédtábla a korrigáláshoz'!$B$2</f>
        <v>17.165099999999999</v>
      </c>
      <c r="C74" s="5">
        <f>'nyers adatok'!C74*'Segédtábla a korrigáláshoz'!$B$2</f>
        <v>686604</v>
      </c>
      <c r="D74" s="5">
        <f>'nyers adatok'!D74*'Segédtábla a korrigáláshoz'!$B$2</f>
        <v>686604</v>
      </c>
      <c r="E74" s="5">
        <f>'nyers adatok'!E74*'Segédtábla a korrigáláshoz'!$B$2</f>
        <v>6179453.1650999999</v>
      </c>
      <c r="F74" s="5"/>
      <c r="H74" s="5">
        <f>'nyers adatok'!H74-'Korrigált adatok'!$B74</f>
        <v>150168983.83489999</v>
      </c>
      <c r="I74" s="5">
        <f>'nyers adatok'!I74-'Korrigált adatok'!$C74</f>
        <v>15238196</v>
      </c>
      <c r="J74" s="5">
        <f>'nyers adatok'!J74-'Korrigált adatok'!$D74</f>
        <v>17436897</v>
      </c>
      <c r="K74" s="5">
        <f>'nyers adatok'!K74-'Korrigált adatok'!$E74</f>
        <v>115375150.83490001</v>
      </c>
      <c r="M74" s="5">
        <f>'nyers adatok'!M74-'Korrigált adatok'!$B74</f>
        <v>94328382.834900007</v>
      </c>
      <c r="N74" s="5">
        <f>'nyers adatok'!N74-'Korrigált adatok'!$C74</f>
        <v>10177696</v>
      </c>
      <c r="O74" s="5">
        <f>'nyers adatok'!O74-'Korrigált adatok'!$D74</f>
        <v>14646996</v>
      </c>
      <c r="P74" s="5">
        <f>'nyers adatok'!P74-'Korrigált adatok'!$E74</f>
        <v>66698748.834899999</v>
      </c>
      <c r="R74" s="5">
        <f>'nyers adatok'!R74-'Korrigált adatok'!$B74</f>
        <v>79577164.03490001</v>
      </c>
      <c r="S74" s="5">
        <f>'nyers adatok'!S74-'Korrigált adatok'!$B74</f>
        <v>8581583.8348999992</v>
      </c>
      <c r="T74" s="5">
        <f>'nyers adatok'!T74-'Korrigált adatok'!$B74</f>
        <v>18213383.834899999</v>
      </c>
      <c r="U74" s="5">
        <f>'nyers adatok'!U74-'Korrigált adatok'!$B74</f>
        <v>51468386.834899999</v>
      </c>
      <c r="W74" s="5">
        <f>'nyers adatok'!W74-'Korrigált adatok'!$B74</f>
        <v>34647282.834899999</v>
      </c>
      <c r="X74" s="5">
        <f>'nyers adatok'!X74-'Korrigált adatok'!$C74</f>
        <v>2933396</v>
      </c>
      <c r="Y74" s="5">
        <f>'nyers adatok'!Y74-'Korrigált adatok'!$D74</f>
        <v>12662596</v>
      </c>
      <c r="Z74" s="5">
        <f>'nyers adatok'!Z74-'Korrigált adatok'!$E74</f>
        <v>19454246.834899999</v>
      </c>
      <c r="AB74" s="5">
        <f>'nyers adatok'!AB74-'Korrigált adatok'!$B74</f>
        <v>57451183.834899999</v>
      </c>
      <c r="AC74" s="5">
        <f>'nyers adatok'!AC74-'Korrigált adatok'!$C74</f>
        <v>3003696</v>
      </c>
      <c r="AD74" s="5">
        <f>'nyers adatok'!AD74-'Korrigált adatok'!$D74</f>
        <v>30980396</v>
      </c>
      <c r="AE74" s="5">
        <f>'nyers adatok'!AE74-'Korrigált adatok'!$E74</f>
        <v>22077547.834899999</v>
      </c>
      <c r="AG74" s="5">
        <f>'nyers adatok'!AG74-'Korrigált adatok'!$B74</f>
        <v>64708880.834899999</v>
      </c>
      <c r="AH74" s="5">
        <f>'nyers adatok'!AH74-'Korrigált adatok'!$C74</f>
        <v>3486496</v>
      </c>
      <c r="AI74" s="5">
        <f>'nyers adatok'!AI74-'Korrigált adatok'!$D74</f>
        <v>44971395</v>
      </c>
      <c r="AJ74" s="5">
        <f>'nyers adatok'!AJ74-'Korrigált adatok'!$E74</f>
        <v>17119946.834899999</v>
      </c>
      <c r="AL74" s="5">
        <f>'nyers adatok'!AL74-'Korrigált adatok'!$B74</f>
        <v>25858489.834899999</v>
      </c>
      <c r="AM74" s="5">
        <f>'nyers adatok'!AM74-'Korrigált adatok'!$C74</f>
        <v>3296595</v>
      </c>
      <c r="AN74" s="5">
        <f>'nyers adatok'!AN74-'Korrigált adatok'!$D74</f>
        <v>11003296</v>
      </c>
      <c r="AO74" s="5">
        <f>'nyers adatok'!AO74-'Korrigált adatok'!$E74</f>
        <v>10917846.834899999</v>
      </c>
      <c r="AQ74" s="5">
        <f>'nyers adatok'!AQ74-'Korrigált adatok'!$B74</f>
        <v>28700178.834899999</v>
      </c>
      <c r="AR74" s="5">
        <f>'nyers adatok'!AR74-'Korrigált adatok'!$C74</f>
        <v>3603296</v>
      </c>
      <c r="AS74" s="5">
        <f>'nyers adatok'!AS74-'Korrigált adatok'!$D74</f>
        <v>11325796</v>
      </c>
      <c r="AT74" s="5">
        <f>'nyers adatok'!AT74-'Korrigált adatok'!$E74</f>
        <v>10899846.834899999</v>
      </c>
      <c r="AV74" s="5">
        <f>'nyers adatok'!AV74-'Korrigált adatok'!$B74</f>
        <v>35926281.834899999</v>
      </c>
      <c r="AW74" s="5">
        <f>'nyers adatok'!AW74-'Korrigált adatok'!$C74</f>
        <v>3291297</v>
      </c>
      <c r="AX74" s="5">
        <f>'nyers adatok'!AX74-'Korrigált adatok'!$D74</f>
        <v>7537796</v>
      </c>
      <c r="AY74" s="5">
        <f>'nyers adatok'!AY74-'Korrigált adatok'!$E74</f>
        <v>24215549.834899999</v>
      </c>
      <c r="BA74" s="5">
        <f>'nyers adatok'!BA74-'Korrigált adatok'!$B74</f>
        <v>26049882.834899999</v>
      </c>
      <c r="BB74" s="5">
        <f>'nyers adatok'!BB74-'Korrigált adatok'!$C74</f>
        <v>3803295</v>
      </c>
      <c r="BC74" s="5">
        <f>'nyers adatok'!BC74-'Korrigált adatok'!$D74</f>
        <v>10576395</v>
      </c>
      <c r="BD74" s="5">
        <f>'nyers adatok'!BD74-'Korrigált adatok'!$E74</f>
        <v>11536146.834899999</v>
      </c>
    </row>
    <row r="75" spans="1:56" x14ac:dyDescent="0.3">
      <c r="A75">
        <v>60000</v>
      </c>
      <c r="B75" s="5">
        <f>'nyers adatok'!B75*'Segédtábla a korrigáláshoz'!$B$2</f>
        <v>17.165099999999999</v>
      </c>
      <c r="C75" s="5">
        <f>'nyers adatok'!C75*'Segédtábla a korrigáláshoz'!$B$2</f>
        <v>1029905.9999999999</v>
      </c>
      <c r="D75" s="5">
        <f>'nyers adatok'!D75*'Segédtábla a korrigáláshoz'!$B$2</f>
        <v>1029905.9999999999</v>
      </c>
      <c r="E75" s="5">
        <f>'nyers adatok'!E75*'Segédtábla a korrigáláshoz'!$B$2</f>
        <v>9269171.1650999989</v>
      </c>
      <c r="F75" s="5"/>
      <c r="H75" s="5">
        <f>'nyers adatok'!H75-'Korrigált adatok'!$B75</f>
        <v>238673077.83489999</v>
      </c>
      <c r="I75" s="5">
        <f>'nyers adatok'!I75-'Korrigált adatok'!$C75</f>
        <v>23025993</v>
      </c>
      <c r="J75" s="5">
        <f>'nyers adatok'!J75-'Korrigált adatok'!$D75</f>
        <v>27361993</v>
      </c>
      <c r="K75" s="5">
        <f>'nyers adatok'!K75-'Korrigált adatok'!$E75</f>
        <v>180333416.83489999</v>
      </c>
      <c r="M75" s="5">
        <f>'nyers adatok'!M75-'Korrigált adatok'!$B75</f>
        <v>147407083.83489999</v>
      </c>
      <c r="N75" s="5">
        <f>'nyers adatok'!N75-'Korrigált adatok'!$C75</f>
        <v>16598394</v>
      </c>
      <c r="O75" s="5">
        <f>'nyers adatok'!O75-'Korrigált adatok'!$D75</f>
        <v>23084394</v>
      </c>
      <c r="P75" s="5">
        <f>'nyers adatok'!P75-'Korrigált adatok'!$E75</f>
        <v>102762430.83490001</v>
      </c>
      <c r="R75" s="5">
        <f>'nyers adatok'!R75-'Korrigált adatok'!$B75</f>
        <v>123173805.03490001</v>
      </c>
      <c r="S75" s="5">
        <f>'nyers adatok'!S75-'Korrigált adatok'!$B75</f>
        <v>13766472.834899999</v>
      </c>
      <c r="T75" s="5">
        <f>'nyers adatok'!T75-'Korrigált adatok'!$B75</f>
        <v>27937152.834899999</v>
      </c>
      <c r="U75" s="5">
        <f>'nyers adatok'!U75-'Korrigált adatok'!$B75</f>
        <v>78290906.834900007</v>
      </c>
      <c r="W75" s="5">
        <f>'nyers adatok'!W75-'Korrigált adatok'!$B75</f>
        <v>50912083.834899999</v>
      </c>
      <c r="X75" s="5">
        <f>'nyers adatok'!X75-'Korrigált adatok'!$C75</f>
        <v>3848093</v>
      </c>
      <c r="Y75" s="5">
        <f>'nyers adatok'!Y75-'Korrigált adatok'!$D75</f>
        <v>19262092</v>
      </c>
      <c r="Z75" s="5">
        <f>'nyers adatok'!Z75-'Korrigált adatok'!$E75</f>
        <v>29310223.834899999</v>
      </c>
      <c r="AB75" s="5">
        <f>'nyers adatok'!AB75-'Korrigált adatok'!$B75</f>
        <v>85879185.834900007</v>
      </c>
      <c r="AC75" s="5">
        <f>'nyers adatok'!AC75-'Korrigált adatok'!$C75</f>
        <v>4051694</v>
      </c>
      <c r="AD75" s="5">
        <f>'nyers adatok'!AD75-'Korrigált adatok'!$D75</f>
        <v>47925396</v>
      </c>
      <c r="AE75" s="5">
        <f>'nyers adatok'!AE75-'Korrigált adatok'!$E75</f>
        <v>33431628.834899999</v>
      </c>
      <c r="AG75" s="5">
        <f>'nyers adatok'!AG75-'Korrigált adatok'!$B75</f>
        <v>97385875.834900007</v>
      </c>
      <c r="AH75" s="5">
        <f>'nyers adatok'!AH75-'Korrigált adatok'!$C75</f>
        <v>4493295</v>
      </c>
      <c r="AI75" s="5">
        <f>'nyers adatok'!AI75-'Korrigált adatok'!$D75</f>
        <v>66517910</v>
      </c>
      <c r="AJ75" s="5">
        <f>'nyers adatok'!AJ75-'Korrigált adatok'!$E75</f>
        <v>25746636.834899999</v>
      </c>
      <c r="AL75" s="5">
        <f>'nyers adatok'!AL75-'Korrigált adatok'!$B75</f>
        <v>35316492.834899999</v>
      </c>
      <c r="AM75" s="5">
        <f>'nyers adatok'!AM75-'Korrigált adatok'!$C75</f>
        <v>4553094</v>
      </c>
      <c r="AN75" s="5">
        <f>'nyers adatok'!AN75-'Korrigált adatok'!$D75</f>
        <v>15331394</v>
      </c>
      <c r="AO75" s="5">
        <f>'nyers adatok'!AO75-'Korrigált adatok'!$E75</f>
        <v>13958427.834900001</v>
      </c>
      <c r="AQ75" s="5">
        <f>'nyers adatok'!AQ75-'Korrigált adatok'!$B75</f>
        <v>36122880.834899999</v>
      </c>
      <c r="AR75" s="5">
        <f>'nyers adatok'!AR75-'Korrigált adatok'!$C75</f>
        <v>4822894</v>
      </c>
      <c r="AS75" s="5">
        <f>'nyers adatok'!AS75-'Korrigált adatok'!$D75</f>
        <v>15922594</v>
      </c>
      <c r="AT75" s="5">
        <f>'nyers adatok'!AT75-'Korrigált adatok'!$E75</f>
        <v>14148528.834900001</v>
      </c>
      <c r="AV75" s="5">
        <f>'nyers adatok'!AV75-'Korrigált adatok'!$B75</f>
        <v>52793684.834899999</v>
      </c>
      <c r="AW75" s="5">
        <f>'nyers adatok'!AW75-'Korrigált adatok'!$C75</f>
        <v>4390794</v>
      </c>
      <c r="AX75" s="5">
        <f>'nyers adatok'!AX75-'Korrigált adatok'!$D75</f>
        <v>10913594</v>
      </c>
      <c r="AY75" s="5">
        <f>'nyers adatok'!AY75-'Korrigált adatok'!$E75</f>
        <v>37296228.834899999</v>
      </c>
      <c r="BA75" s="5">
        <f>'nyers adatok'!BA75-'Korrigált adatok'!$B75</f>
        <v>34995981.834899999</v>
      </c>
      <c r="BB75" s="5">
        <f>'nyers adatok'!BB75-'Korrigált adatok'!$C75</f>
        <v>4551894</v>
      </c>
      <c r="BC75" s="5">
        <f>'nyers adatok'!BC75-'Korrigált adatok'!$D75</f>
        <v>15273993</v>
      </c>
      <c r="BD75" s="5">
        <f>'nyers adatok'!BD75-'Korrigált adatok'!$E75</f>
        <v>14609527.834900001</v>
      </c>
    </row>
    <row r="76" spans="1:56" x14ac:dyDescent="0.3">
      <c r="A76">
        <v>80000</v>
      </c>
      <c r="B76" s="5">
        <f>'nyers adatok'!B76*'Segédtábla a korrigáláshoz'!$B$2</f>
        <v>17.165099999999999</v>
      </c>
      <c r="C76" s="5">
        <f>'nyers adatok'!C76*'Segédtábla a korrigáláshoz'!$B$2</f>
        <v>1373208</v>
      </c>
      <c r="D76" s="5">
        <f>'nyers adatok'!D76*'Segédtábla a korrigáláshoz'!$B$2</f>
        <v>1373208</v>
      </c>
      <c r="E76" s="5">
        <f>'nyers adatok'!E76*'Segédtábla a korrigáláshoz'!$B$2</f>
        <v>12358889.165099999</v>
      </c>
      <c r="F76" s="5"/>
      <c r="H76" s="5">
        <f>'nyers adatok'!H76-'Korrigált adatok'!$B76</f>
        <v>319713186.83490002</v>
      </c>
      <c r="I76" s="5">
        <f>'nyers adatok'!I76-'Korrigált adatok'!$C76</f>
        <v>31740899</v>
      </c>
      <c r="J76" s="5">
        <f>'nyers adatok'!J76-'Korrigált adatok'!$D76</f>
        <v>37556501</v>
      </c>
      <c r="K76" s="5">
        <f>'nyers adatok'!K76-'Korrigált adatok'!$E76</f>
        <v>248753259.83489999</v>
      </c>
      <c r="M76" s="5">
        <f>'nyers adatok'!M76-'Korrigált adatok'!$B76</f>
        <v>200254982.83489999</v>
      </c>
      <c r="N76" s="5">
        <f>'nyers adatok'!N76-'Korrigált adatok'!$C76</f>
        <v>21054893</v>
      </c>
      <c r="O76" s="5">
        <f>'nyers adatok'!O76-'Korrigált adatok'!$D76</f>
        <v>31748994</v>
      </c>
      <c r="P76" s="5">
        <f>'nyers adatok'!P76-'Korrigált adatok'!$E76</f>
        <v>141240916.83489999</v>
      </c>
      <c r="R76" s="5">
        <f>'nyers adatok'!R76-'Korrigált adatok'!$B76</f>
        <v>166754305.7349</v>
      </c>
      <c r="S76" s="5">
        <f>'nyers adatok'!S76-'Korrigált adatok'!$B76</f>
        <v>18240169.834899999</v>
      </c>
      <c r="T76" s="5">
        <f>'nyers adatok'!T76-'Korrigált adatok'!$B76</f>
        <v>38571449.834899999</v>
      </c>
      <c r="U76" s="5">
        <f>'nyers adatok'!U76-'Korrigált adatok'!$B76</f>
        <v>107832793.83490001</v>
      </c>
      <c r="W76" s="5">
        <f>'nyers adatok'!W76-'Korrigált adatok'!$B76</f>
        <v>69677782.834900007</v>
      </c>
      <c r="X76" s="5">
        <f>'nyers adatok'!X76-'Korrigált adatok'!$C76</f>
        <v>6124494</v>
      </c>
      <c r="Y76" s="5">
        <f>'nyers adatok'!Y76-'Korrigált adatok'!$D76</f>
        <v>25857498</v>
      </c>
      <c r="Z76" s="5">
        <f>'nyers adatok'!Z76-'Korrigált adatok'!$E76</f>
        <v>39308728.834899999</v>
      </c>
      <c r="AB76" s="5">
        <f>'nyers adatok'!AB76-'Korrigált adatok'!$B76</f>
        <v>117396783.83490001</v>
      </c>
      <c r="AC76" s="5">
        <f>'nyers adatok'!AC76-'Korrigált adatok'!$C76</f>
        <v>6166091</v>
      </c>
      <c r="AD76" s="5">
        <f>'nyers adatok'!AD76-'Korrigált adatok'!$D76</f>
        <v>64012989</v>
      </c>
      <c r="AE76" s="5">
        <f>'nyers adatok'!AE76-'Korrigált adatok'!$E76</f>
        <v>45549609.834899999</v>
      </c>
      <c r="AG76" s="5">
        <f>'nyers adatok'!AG76-'Korrigált adatok'!$B76</f>
        <v>143399771.83489999</v>
      </c>
      <c r="AH76" s="5">
        <f>'nyers adatok'!AH76-'Korrigált adatok'!$C76</f>
        <v>6947294</v>
      </c>
      <c r="AI76" s="5">
        <f>'nyers adatok'!AI76-'Korrigált adatok'!$D76</f>
        <v>89052618</v>
      </c>
      <c r="AJ76" s="5">
        <f>'nyers adatok'!AJ76-'Korrigált adatok'!$E76</f>
        <v>34643123.834899999</v>
      </c>
      <c r="AL76" s="5">
        <f>'nyers adatok'!AL76-'Korrigált adatok'!$B76</f>
        <v>51937183.834899999</v>
      </c>
      <c r="AM76" s="5">
        <f>'nyers adatok'!AM76-'Korrigált adatok'!$C76</f>
        <v>6644092</v>
      </c>
      <c r="AN76" s="5">
        <f>'nyers adatok'!AN76-'Korrigált adatok'!$D76</f>
        <v>22422291</v>
      </c>
      <c r="AO76" s="5">
        <f>'nyers adatok'!AO76-'Korrigált adatok'!$E76</f>
        <v>22099710.834899999</v>
      </c>
      <c r="AQ76" s="5">
        <f>'nyers adatok'!AQ76-'Korrigált adatok'!$B76</f>
        <v>52912480.834899999</v>
      </c>
      <c r="AR76" s="5">
        <f>'nyers adatok'!AR76-'Korrigált adatok'!$C76</f>
        <v>6845892</v>
      </c>
      <c r="AS76" s="5">
        <f>'nyers adatok'!AS76-'Korrigált adatok'!$D76</f>
        <v>23106493</v>
      </c>
      <c r="AT76" s="5">
        <f>'nyers adatok'!AT76-'Korrigált adatok'!$E76</f>
        <v>22243910.834899999</v>
      </c>
      <c r="AV76" s="5">
        <f>'nyers adatok'!AV76-'Korrigált adatok'!$B76</f>
        <v>72411585.834900007</v>
      </c>
      <c r="AW76" s="5">
        <f>'nyers adatok'!AW76-'Korrigált adatok'!$C76</f>
        <v>7122392</v>
      </c>
      <c r="AX76" s="5">
        <f>'nyers adatok'!AX76-'Korrigált adatok'!$D76</f>
        <v>15710092</v>
      </c>
      <c r="AY76" s="5">
        <f>'nyers adatok'!AY76-'Korrigált adatok'!$E76</f>
        <v>49361511.834899999</v>
      </c>
      <c r="BA76" s="5">
        <f>'nyers adatok'!BA76-'Korrigált adatok'!$B76</f>
        <v>52990581.834899999</v>
      </c>
      <c r="BB76" s="5">
        <f>'nyers adatok'!BB76-'Korrigált adatok'!$C76</f>
        <v>7665092</v>
      </c>
      <c r="BC76" s="5">
        <f>'nyers adatok'!BC76-'Korrigált adatok'!$D76</f>
        <v>21710492</v>
      </c>
      <c r="BD76" s="5">
        <f>'nyers adatok'!BD76-'Korrigált adatok'!$E76</f>
        <v>23135410.834899999</v>
      </c>
    </row>
    <row r="77" spans="1:56" x14ac:dyDescent="0.3">
      <c r="A77">
        <v>100000</v>
      </c>
      <c r="B77" s="5">
        <f>'nyers adatok'!B77*'Segédtábla a korrigáláshoz'!$B$2</f>
        <v>17.165099999999999</v>
      </c>
      <c r="C77" s="5">
        <f>'nyers adatok'!C77*'Segédtábla a korrigáláshoz'!$B$2</f>
        <v>1716510</v>
      </c>
      <c r="D77" s="5">
        <f>'nyers adatok'!D77*'Segédtábla a korrigáláshoz'!$B$2</f>
        <v>1716510</v>
      </c>
      <c r="E77" s="5">
        <f>'nyers adatok'!E77*'Segédtábla a korrigáláshoz'!$B$2</f>
        <v>15448607.165099999</v>
      </c>
      <c r="F77" s="5"/>
      <c r="H77" s="5">
        <f>'nyers adatok'!H77-'Korrigált adatok'!$B77</f>
        <v>409587884.83490002</v>
      </c>
      <c r="I77" s="5">
        <f>'nyers adatok'!I77-'Korrigált adatok'!$C77</f>
        <v>39295791</v>
      </c>
      <c r="J77" s="5">
        <f>'nyers adatok'!J77-'Korrigált adatok'!$D77</f>
        <v>47378091</v>
      </c>
      <c r="K77" s="5">
        <f>'nyers adatok'!K77-'Korrigált adatok'!$E77</f>
        <v>316739298.83490002</v>
      </c>
      <c r="M77" s="5">
        <f>'nyers adatok'!M77-'Korrigált adatok'!$B77</f>
        <v>253677984.83489999</v>
      </c>
      <c r="N77" s="5">
        <f>'nyers adatok'!N77-'Korrigált adatok'!$C77</f>
        <v>28286989</v>
      </c>
      <c r="O77" s="5">
        <f>'nyers adatok'!O77-'Korrigált adatok'!$D77</f>
        <v>39973488</v>
      </c>
      <c r="P77" s="5">
        <f>'nyers adatok'!P77-'Korrigált adatok'!$E77</f>
        <v>178254786.83489999</v>
      </c>
      <c r="R77" s="5">
        <f>'nyers adatok'!R77-'Korrigált adatok'!$B77</f>
        <v>210603072.2349</v>
      </c>
      <c r="S77" s="5">
        <f>'nyers adatok'!S77-'Korrigált adatok'!$B77</f>
        <v>21356006.834899999</v>
      </c>
      <c r="T77" s="5">
        <f>'nyers adatok'!T77-'Korrigált adatok'!$B77</f>
        <v>48317607.834899999</v>
      </c>
      <c r="U77" s="5">
        <f>'nyers adatok'!U77-'Korrigált adatok'!$B77</f>
        <v>137634540.83489999</v>
      </c>
      <c r="W77" s="5">
        <f>'nyers adatok'!W77-'Korrigált adatok'!$B77</f>
        <v>85995879.834900007</v>
      </c>
      <c r="X77" s="5">
        <f>'nyers adatok'!X77-'Korrigált adatok'!$C77</f>
        <v>7057391</v>
      </c>
      <c r="Y77" s="5">
        <f>'nyers adatok'!Y77-'Korrigált adatok'!$D77</f>
        <v>32770092</v>
      </c>
      <c r="Z77" s="5">
        <f>'nyers adatok'!Z77-'Korrigált adatok'!$E77</f>
        <v>49576597.834899999</v>
      </c>
      <c r="AB77" s="5">
        <f>'nyers adatok'!AB77-'Korrigált adatok'!$B77</f>
        <v>145300885.83489999</v>
      </c>
      <c r="AC77" s="5">
        <f>'nyers adatok'!AC77-'Korrigált adatok'!$C77</f>
        <v>7006989</v>
      </c>
      <c r="AD77" s="5">
        <f>'nyers adatok'!AD77-'Korrigált adatok'!$D77</f>
        <v>79560588</v>
      </c>
      <c r="AE77" s="5">
        <f>'nyers adatok'!AE77-'Korrigált adatok'!$E77</f>
        <v>56576992.834899999</v>
      </c>
      <c r="AG77" s="5">
        <f>'nyers adatok'!AG77-'Korrigált adatok'!$B77</f>
        <v>192374565.83489999</v>
      </c>
      <c r="AH77" s="5">
        <f>'nyers adatok'!AH77-'Korrigált adatok'!$C77</f>
        <v>7962490</v>
      </c>
      <c r="AI77" s="5">
        <f>'nyers adatok'!AI77-'Korrigált adatok'!$D77</f>
        <v>109748704</v>
      </c>
      <c r="AJ77" s="5">
        <f>'nyers adatok'!AJ77-'Korrigált adatok'!$E77</f>
        <v>43378099.834899999</v>
      </c>
      <c r="AL77" s="5">
        <f>'nyers adatok'!AL77-'Korrigált adatok'!$B77</f>
        <v>58307277.834899999</v>
      </c>
      <c r="AM77" s="5">
        <f>'nyers adatok'!AM77-'Korrigált adatok'!$C77</f>
        <v>8058490</v>
      </c>
      <c r="AN77" s="5">
        <f>'nyers adatok'!AN77-'Korrigált adatok'!$D77</f>
        <v>25577690</v>
      </c>
      <c r="AO77" s="5">
        <f>'nyers adatok'!AO77-'Korrigált adatok'!$E77</f>
        <v>24034291.834899999</v>
      </c>
      <c r="AQ77" s="5">
        <f>'nyers adatok'!AQ77-'Korrigált adatok'!$B77</f>
        <v>59861379.834899999</v>
      </c>
      <c r="AR77" s="5">
        <f>'nyers adatok'!AR77-'Korrigált adatok'!$C77</f>
        <v>8234590</v>
      </c>
      <c r="AS77" s="5">
        <f>'nyers adatok'!AS77-'Korrigált adatok'!$D77</f>
        <v>26121492</v>
      </c>
      <c r="AT77" s="5">
        <f>'nyers adatok'!AT77-'Korrigált adatok'!$E77</f>
        <v>24116893.834899999</v>
      </c>
      <c r="AV77" s="5">
        <f>'nyers adatok'!AV77-'Korrigált adatok'!$B77</f>
        <v>87542580.834900007</v>
      </c>
      <c r="AW77" s="5">
        <f>'nyers adatok'!AW77-'Korrigált adatok'!$C77</f>
        <v>8027990</v>
      </c>
      <c r="AX77" s="5">
        <f>'nyers adatok'!AX77-'Korrigált adatok'!$D77</f>
        <v>16403290</v>
      </c>
      <c r="AY77" s="5">
        <f>'nyers adatok'!AY77-'Korrigált adatok'!$E77</f>
        <v>62258892.834899999</v>
      </c>
      <c r="BA77" s="5">
        <f>'nyers adatok'!BA77-'Korrigált adatok'!$B77</f>
        <v>57986882.834899999</v>
      </c>
      <c r="BB77" s="5">
        <f>'nyers adatok'!BB77-'Korrigált adatok'!$C77</f>
        <v>8305390</v>
      </c>
      <c r="BC77" s="5">
        <f>'nyers adatok'!BC77-'Korrigált adatok'!$D77</f>
        <v>24338490</v>
      </c>
      <c r="BD77" s="5">
        <f>'nyers adatok'!BD77-'Korrigált adatok'!$E77</f>
        <v>25036791.834899999</v>
      </c>
    </row>
    <row r="79" spans="1:56" x14ac:dyDescent="0.3">
      <c r="A79" t="str">
        <f>'nyers adatok'!A79</f>
        <v>worst, m=nlogn, C=100</v>
      </c>
      <c r="B79" s="4" t="s">
        <v>29</v>
      </c>
      <c r="C79" s="4"/>
      <c r="D79" s="4"/>
      <c r="E79" s="4"/>
      <c r="F79" s="3"/>
      <c r="H79" s="4" t="s">
        <v>10</v>
      </c>
      <c r="I79" s="4"/>
      <c r="J79" s="4"/>
      <c r="K79" s="4"/>
      <c r="M79" s="4" t="s">
        <v>11</v>
      </c>
      <c r="N79" s="4"/>
      <c r="O79" s="4"/>
      <c r="P79" s="4"/>
      <c r="R79" s="4" t="s">
        <v>12</v>
      </c>
      <c r="S79" s="4"/>
      <c r="T79" s="4"/>
      <c r="U79" s="4"/>
      <c r="W79" s="4" t="s">
        <v>21</v>
      </c>
      <c r="X79" s="4"/>
      <c r="Y79" s="4"/>
      <c r="Z79" s="4"/>
      <c r="AB79" s="4" t="s">
        <v>22</v>
      </c>
      <c r="AC79" s="4"/>
      <c r="AD79" s="4"/>
      <c r="AE79" s="4"/>
      <c r="AG79" s="4" t="s">
        <v>23</v>
      </c>
      <c r="AH79" s="4"/>
      <c r="AI79" s="4"/>
      <c r="AJ79" s="4"/>
      <c r="AL79" s="4" t="s">
        <v>24</v>
      </c>
      <c r="AM79" s="4"/>
      <c r="AN79" s="4"/>
      <c r="AO79" s="4"/>
      <c r="AQ79" s="4" t="s">
        <v>25</v>
      </c>
      <c r="AR79" s="4"/>
      <c r="AS79" s="4"/>
      <c r="AT79" s="4"/>
      <c r="AV79" s="4" t="s">
        <v>26</v>
      </c>
      <c r="AW79" s="4"/>
      <c r="AX79" s="4"/>
      <c r="AY79" s="4"/>
      <c r="BA79" s="4" t="s">
        <v>27</v>
      </c>
      <c r="BB79" s="4"/>
      <c r="BC79" s="4"/>
      <c r="BD79" s="4"/>
    </row>
    <row r="80" spans="1:56" x14ac:dyDescent="0.3">
      <c r="A80" t="s">
        <v>8</v>
      </c>
      <c r="B80" t="s">
        <v>4</v>
      </c>
      <c r="C80" t="s">
        <v>5</v>
      </c>
      <c r="D80" t="s">
        <v>6</v>
      </c>
      <c r="E80" t="s">
        <v>7</v>
      </c>
      <c r="H80" t="s">
        <v>4</v>
      </c>
      <c r="I80" t="s">
        <v>5</v>
      </c>
      <c r="J80" t="s">
        <v>6</v>
      </c>
      <c r="K80" t="s">
        <v>7</v>
      </c>
      <c r="M80" t="s">
        <v>4</v>
      </c>
      <c r="N80" t="s">
        <v>5</v>
      </c>
      <c r="O80" t="s">
        <v>6</v>
      </c>
      <c r="P80" t="s">
        <v>7</v>
      </c>
      <c r="R80" t="s">
        <v>4</v>
      </c>
      <c r="S80" t="s">
        <v>5</v>
      </c>
      <c r="T80" t="s">
        <v>6</v>
      </c>
      <c r="U80" t="s">
        <v>7</v>
      </c>
      <c r="W80" t="s">
        <v>4</v>
      </c>
      <c r="X80" t="s">
        <v>5</v>
      </c>
      <c r="Y80" t="s">
        <v>6</v>
      </c>
      <c r="Z80" t="s">
        <v>7</v>
      </c>
      <c r="AB80" t="s">
        <v>4</v>
      </c>
      <c r="AC80" t="s">
        <v>5</v>
      </c>
      <c r="AD80" t="s">
        <v>6</v>
      </c>
      <c r="AE80" t="s">
        <v>7</v>
      </c>
      <c r="AG80" t="s">
        <v>4</v>
      </c>
      <c r="AH80" t="s">
        <v>5</v>
      </c>
      <c r="AI80" t="s">
        <v>6</v>
      </c>
      <c r="AJ80" t="s">
        <v>7</v>
      </c>
      <c r="AL80" t="s">
        <v>4</v>
      </c>
      <c r="AM80" t="s">
        <v>5</v>
      </c>
      <c r="AN80" t="s">
        <v>6</v>
      </c>
      <c r="AO80" t="s">
        <v>7</v>
      </c>
      <c r="AQ80" t="s">
        <v>4</v>
      </c>
      <c r="AR80" t="s">
        <v>5</v>
      </c>
      <c r="AS80" t="s">
        <v>6</v>
      </c>
      <c r="AT80" t="s">
        <v>7</v>
      </c>
      <c r="AV80" t="s">
        <v>4</v>
      </c>
      <c r="AW80" t="s">
        <v>5</v>
      </c>
      <c r="AX80" t="s">
        <v>6</v>
      </c>
      <c r="AY80" t="s">
        <v>7</v>
      </c>
      <c r="BA80" t="s">
        <v>4</v>
      </c>
      <c r="BB80" t="s">
        <v>5</v>
      </c>
      <c r="BC80" t="s">
        <v>6</v>
      </c>
      <c r="BD80" t="s">
        <v>7</v>
      </c>
    </row>
    <row r="81" spans="1:56" x14ac:dyDescent="0.3">
      <c r="A81">
        <v>2000</v>
      </c>
      <c r="B81" s="5">
        <f>'nyers adatok'!B81*'Segédtábla a korrigáláshoz'!$B$2</f>
        <v>17.165099999999999</v>
      </c>
      <c r="C81" s="5">
        <f>'nyers adatok'!C81*'Segédtábla a korrigáláshoz'!$B$2</f>
        <v>34330.199999999997</v>
      </c>
      <c r="D81" s="5">
        <f>'nyers adatok'!D81*'Segédtábla a korrigáláshoz'!$B$2</f>
        <v>34330.199999999997</v>
      </c>
      <c r="E81" s="5">
        <f>'nyers adatok'!E81*'Segédtábla a korrigáláshoz'!$B$2</f>
        <v>342151.93829999998</v>
      </c>
      <c r="F81" s="5"/>
      <c r="H81" s="5">
        <f>'nyers adatok'!H81-'Korrigált adatok'!$B81</f>
        <v>5766183.8349000001</v>
      </c>
      <c r="I81" s="5">
        <f>'nyers adatok'!I81-'Korrigált adatok'!$C81</f>
        <v>594269.80000000005</v>
      </c>
      <c r="J81" s="5">
        <f>'nyers adatok'!J81-'Korrigált adatok'!$D81</f>
        <v>599569.80000000005</v>
      </c>
      <c r="K81" s="5">
        <f>'nyers adatok'!K81-'Korrigált adatok'!$E81</f>
        <v>4665448.0617000004</v>
      </c>
      <c r="M81" s="5">
        <f>'nyers adatok'!M81-'Korrigált adatok'!$B81</f>
        <v>3737482.8349000001</v>
      </c>
      <c r="N81" s="5">
        <f>'nyers adatok'!N81-'Korrigált adatok'!$C81</f>
        <v>398069.8</v>
      </c>
      <c r="O81" s="5">
        <f>'nyers adatok'!O81-'Korrigált adatok'!$D81</f>
        <v>508069.8</v>
      </c>
      <c r="P81" s="5">
        <f>'nyers adatok'!P81-'Korrigált adatok'!$E81</f>
        <v>2738347.0617</v>
      </c>
      <c r="R81" s="5">
        <f>'nyers adatok'!R81-'Korrigált adatok'!$B81</f>
        <v>3082732.8349000001</v>
      </c>
      <c r="S81" s="5">
        <f>'nyers adatok'!S81-'Korrigált adatok'!$B81</f>
        <v>346882.83490000002</v>
      </c>
      <c r="T81" s="5">
        <f>'nyers adatok'!T81-'Korrigált adatok'!$B81</f>
        <v>636182.83490000002</v>
      </c>
      <c r="U81" s="5">
        <f>'nyers adatok'!U81-'Korrigált adatok'!$B81</f>
        <v>2227382.8349000001</v>
      </c>
      <c r="W81" s="5">
        <f>'nyers adatok'!W81-'Korrigált adatok'!$B81</f>
        <v>1931142.8348999999</v>
      </c>
      <c r="X81" s="5">
        <f>'nyers adatok'!X81-'Korrigált adatok'!$C81</f>
        <v>126569.8</v>
      </c>
      <c r="Y81" s="5">
        <f>'nyers adatok'!Y81-'Korrigált adatok'!$D81</f>
        <v>688169.8</v>
      </c>
      <c r="Z81" s="5">
        <f>'nyers adatok'!Z81-'Korrigált adatok'!$E81</f>
        <v>1046248.0617</v>
      </c>
      <c r="AB81" s="5">
        <f>'nyers adatok'!AB81-'Korrigált adatok'!$B81</f>
        <v>2958082.8349000001</v>
      </c>
      <c r="AC81" s="5">
        <f>'nyers adatok'!AC81-'Korrigált adatok'!$C81</f>
        <v>133669.79999999999</v>
      </c>
      <c r="AD81" s="5">
        <f>'nyers adatok'!AD81-'Korrigált adatok'!$D81</f>
        <v>1480369.8</v>
      </c>
      <c r="AE81" s="5">
        <f>'nyers adatok'!AE81-'Korrigált adatok'!$E81</f>
        <v>1194048.0617</v>
      </c>
      <c r="AG81" s="5">
        <f>'nyers adatok'!AG81-'Korrigált adatok'!$B81</f>
        <v>3148482.8349000001</v>
      </c>
      <c r="AH81" s="5">
        <f>'nyers adatok'!AH81-'Korrigált adatok'!$C81</f>
        <v>144269.79999999999</v>
      </c>
      <c r="AI81" s="5">
        <f>'nyers adatok'!AI81-'Korrigált adatok'!$D81</f>
        <v>2019869.8</v>
      </c>
      <c r="AJ81" s="5">
        <f>'nyers adatok'!AJ81-'Korrigált adatok'!$E81</f>
        <v>896748.06169999996</v>
      </c>
      <c r="AL81" s="5">
        <f>'nyers adatok'!AL81-'Korrigált adatok'!$B81</f>
        <v>1107482.8348999999</v>
      </c>
      <c r="AM81" s="5">
        <f>'nyers adatok'!AM81-'Korrigált adatok'!$C81</f>
        <v>162669.79999999999</v>
      </c>
      <c r="AN81" s="5">
        <f>'nyers adatok'!AN81-'Korrigált adatok'!$D81</f>
        <v>500469.8</v>
      </c>
      <c r="AO81" s="5">
        <f>'nyers adatok'!AO81-'Korrigált adatok'!$E81</f>
        <v>495848.06170000002</v>
      </c>
      <c r="AQ81" s="5">
        <f>'nyers adatok'!AQ81-'Korrigált adatok'!$B81</f>
        <v>1176382.8348999999</v>
      </c>
      <c r="AR81" s="5">
        <f>'nyers adatok'!AR81-'Korrigált adatok'!$C81</f>
        <v>151069.79999999999</v>
      </c>
      <c r="AS81" s="5">
        <f>'nyers adatok'!AS81-'Korrigált adatok'!$D81</f>
        <v>494069.8</v>
      </c>
      <c r="AT81" s="5">
        <f>'nyers adatok'!AT81-'Korrigált adatok'!$E81</f>
        <v>469248.06170000002</v>
      </c>
      <c r="AV81" s="5">
        <f>'nyers adatok'!AV81-'Korrigált adatok'!$B81</f>
        <v>1751382.8348999999</v>
      </c>
      <c r="AW81" s="5">
        <f>'nyers adatok'!AW81-'Korrigált adatok'!$C81</f>
        <v>147869.79999999999</v>
      </c>
      <c r="AX81" s="5">
        <f>'nyers adatok'!AX81-'Korrigált adatok'!$D81</f>
        <v>321269.8</v>
      </c>
      <c r="AY81" s="5">
        <f>'nyers adatok'!AY81-'Korrigált adatok'!$E81</f>
        <v>1320247.0617</v>
      </c>
      <c r="BA81" s="5">
        <f>'nyers adatok'!BA81-'Korrigált adatok'!$B81</f>
        <v>1132482.8348999999</v>
      </c>
      <c r="BB81" s="5">
        <f>'nyers adatok'!BB81-'Korrigált adatok'!$C81</f>
        <v>144369.79999999999</v>
      </c>
      <c r="BC81" s="5">
        <f>'nyers adatok'!BC81-'Korrigált adatok'!$D81</f>
        <v>472569.8</v>
      </c>
      <c r="BD81" s="5">
        <f>'nyers adatok'!BD81-'Korrigált adatok'!$E81</f>
        <v>467448.06170000002</v>
      </c>
    </row>
    <row r="82" spans="1:56" x14ac:dyDescent="0.3">
      <c r="A82">
        <v>4000</v>
      </c>
      <c r="B82" s="5">
        <f>'nyers adatok'!B82*'Segédtábla a korrigáláshoz'!$B$2</f>
        <v>17.165099999999999</v>
      </c>
      <c r="C82" s="5">
        <f>'nyers adatok'!C82*'Segédtábla a korrigáláshoz'!$B$2</f>
        <v>68660.399999999994</v>
      </c>
      <c r="D82" s="5">
        <f>'nyers adatok'!D82*'Segédtábla a korrigáláshoz'!$B$2</f>
        <v>68660.399999999994</v>
      </c>
      <c r="E82" s="5">
        <f>'nyers adatok'!E82*'Segédtábla a korrigáláshoz'!$B$2</f>
        <v>752947.1115</v>
      </c>
      <c r="F82" s="5"/>
      <c r="H82" s="5">
        <f>'nyers adatok'!H82-'Korrigált adatok'!$B82</f>
        <v>13271987.834899999</v>
      </c>
      <c r="I82" s="5">
        <f>'nyers adatok'!I82-'Korrigált adatok'!$C82</f>
        <v>1188139.6000000001</v>
      </c>
      <c r="J82" s="5">
        <f>'nyers adatok'!J82-'Korrigált adatok'!$D82</f>
        <v>1273839.6000000001</v>
      </c>
      <c r="K82" s="5">
        <f>'nyers adatok'!K82-'Korrigált adatok'!$E82</f>
        <v>10694451.888499999</v>
      </c>
      <c r="M82" s="5">
        <f>'nyers adatok'!M82-'Korrigált adatok'!$B82</f>
        <v>8958182.8348999992</v>
      </c>
      <c r="N82" s="5">
        <f>'nyers adatok'!N82-'Korrigált adatok'!$C82</f>
        <v>821639.6</v>
      </c>
      <c r="O82" s="5">
        <f>'nyers adatok'!O82-'Korrigált adatok'!$D82</f>
        <v>1141639.6000000001</v>
      </c>
      <c r="P82" s="5">
        <f>'nyers adatok'!P82-'Korrigált adatok'!$E82</f>
        <v>6402952.8885000004</v>
      </c>
      <c r="R82" s="5">
        <f>'nyers adatok'!R82-'Korrigált adatok'!$B82</f>
        <v>7246562.8349000001</v>
      </c>
      <c r="S82" s="5">
        <f>'nyers adatok'!S82-'Korrigált adatok'!$B82</f>
        <v>701182.83490000002</v>
      </c>
      <c r="T82" s="5">
        <f>'nyers adatok'!T82-'Korrigált adatok'!$B82</f>
        <v>1453282.8348999999</v>
      </c>
      <c r="U82" s="5">
        <f>'nyers adatok'!U82-'Korrigált adatok'!$B82</f>
        <v>5119182.8349000001</v>
      </c>
      <c r="W82" s="5">
        <f>'nyers adatok'!W82-'Korrigált adatok'!$B82</f>
        <v>4074297.8349000001</v>
      </c>
      <c r="X82" s="5">
        <f>'nyers adatok'!X82-'Korrigált adatok'!$C82</f>
        <v>252839.6</v>
      </c>
      <c r="Y82" s="5">
        <f>'nyers adatok'!Y82-'Korrigált adatok'!$D82</f>
        <v>1473239.6</v>
      </c>
      <c r="Z82" s="5">
        <f>'nyers adatok'!Z82-'Korrigált adatok'!$E82</f>
        <v>2300552.8884999999</v>
      </c>
      <c r="AB82" s="5">
        <f>'nyers adatok'!AB82-'Korrigált adatok'!$B82</f>
        <v>6227982.8349000001</v>
      </c>
      <c r="AC82" s="5">
        <f>'nyers adatok'!AC82-'Korrigált adatok'!$C82</f>
        <v>252139.6</v>
      </c>
      <c r="AD82" s="5">
        <f>'nyers adatok'!AD82-'Korrigált adatok'!$D82</f>
        <v>3299439.6</v>
      </c>
      <c r="AE82" s="5">
        <f>'nyers adatok'!AE82-'Korrigált adatok'!$E82</f>
        <v>2620852.8884999999</v>
      </c>
      <c r="AG82" s="5">
        <f>'nyers adatok'!AG82-'Korrigált adatok'!$B82</f>
        <v>6510782.8349000001</v>
      </c>
      <c r="AH82" s="5">
        <f>'nyers adatok'!AH82-'Korrigált adatok'!$C82</f>
        <v>315439.59999999998</v>
      </c>
      <c r="AI82" s="5">
        <f>'nyers adatok'!AI82-'Korrigált adatok'!$D82</f>
        <v>4117639.6</v>
      </c>
      <c r="AJ82" s="5">
        <f>'nyers adatok'!AJ82-'Korrigált adatok'!$E82</f>
        <v>1931452.8884999999</v>
      </c>
      <c r="AL82" s="5">
        <f>'nyers adatok'!AL82-'Korrigált adatok'!$B82</f>
        <v>2368182.8349000001</v>
      </c>
      <c r="AM82" s="5">
        <f>'nyers adatok'!AM82-'Korrigált adatok'!$C82</f>
        <v>292739.59999999998</v>
      </c>
      <c r="AN82" s="5">
        <f>'nyers adatok'!AN82-'Korrigált adatok'!$D82</f>
        <v>996539.6</v>
      </c>
      <c r="AO82" s="5">
        <f>'nyers adatok'!AO82-'Korrigált adatok'!$E82</f>
        <v>1051052.8884999999</v>
      </c>
      <c r="AQ82" s="5">
        <f>'nyers adatok'!AQ82-'Korrigált adatok'!$B82</f>
        <v>2473182.8349000001</v>
      </c>
      <c r="AR82" s="5">
        <f>'nyers adatok'!AR82-'Korrigált adatok'!$C82</f>
        <v>305939.59999999998</v>
      </c>
      <c r="AS82" s="5">
        <f>'nyers adatok'!AS82-'Korrigált adatok'!$D82</f>
        <v>992939.6</v>
      </c>
      <c r="AT82" s="5">
        <f>'nyers adatok'!AT82-'Korrigált adatok'!$E82</f>
        <v>1056852.8884999999</v>
      </c>
      <c r="AV82" s="5">
        <f>'nyers adatok'!AV82-'Korrigált adatok'!$B82</f>
        <v>4010832.8349000001</v>
      </c>
      <c r="AW82" s="5">
        <f>'nyers adatok'!AW82-'Korrigált adatok'!$C82</f>
        <v>295039.59999999998</v>
      </c>
      <c r="AX82" s="5">
        <f>'nyers adatok'!AX82-'Korrigált adatok'!$D82</f>
        <v>640839.6</v>
      </c>
      <c r="AY82" s="5">
        <f>'nyers adatok'!AY82-'Korrigált adatok'!$E82</f>
        <v>2878251.8884999999</v>
      </c>
      <c r="BA82" s="5">
        <f>'nyers adatok'!BA82-'Korrigált adatok'!$B82</f>
        <v>2393381.8349000001</v>
      </c>
      <c r="BB82" s="5">
        <f>'nyers adatok'!BB82-'Korrigált adatok'!$C82</f>
        <v>306339.59999999998</v>
      </c>
      <c r="BC82" s="5">
        <f>'nyers adatok'!BC82-'Korrigált adatok'!$D82</f>
        <v>932539.6</v>
      </c>
      <c r="BD82" s="5">
        <f>'nyers adatok'!BD82-'Korrigált adatok'!$E82</f>
        <v>1044152.8885</v>
      </c>
    </row>
    <row r="83" spans="1:56" x14ac:dyDescent="0.3">
      <c r="A83">
        <v>6000</v>
      </c>
      <c r="B83" s="5">
        <f>'nyers adatok'!B83*'Segédtábla a korrigáláshoz'!$B$2</f>
        <v>17.165099999999999</v>
      </c>
      <c r="C83" s="5">
        <f>'nyers adatok'!C83*'Segédtábla a korrigáláshoz'!$B$2</f>
        <v>102990.59999999999</v>
      </c>
      <c r="D83" s="5">
        <f>'nyers adatok'!D83*'Segédtábla a korrigáláshoz'!$B$2</f>
        <v>102990.59999999999</v>
      </c>
      <c r="E83" s="5">
        <f>'nyers adatok'!E83*'Segédtábla a korrigáláshoz'!$B$2</f>
        <v>1189644.4205999998</v>
      </c>
      <c r="F83" s="5"/>
      <c r="H83" s="5">
        <f>'nyers adatok'!H83-'Korrigált adatok'!$B83</f>
        <v>21841590.834899999</v>
      </c>
      <c r="I83" s="5">
        <f>'nyers adatok'!I83-'Korrigált adatok'!$C83</f>
        <v>1967209.4</v>
      </c>
      <c r="J83" s="5">
        <f>'nyers adatok'!J83-'Korrigált adatok'!$D83</f>
        <v>1995109.4</v>
      </c>
      <c r="K83" s="5">
        <f>'nyers adatok'!K83-'Korrigált adatok'!$E83</f>
        <v>17751255.579399999</v>
      </c>
      <c r="M83" s="5">
        <f>'nyers adatok'!M83-'Korrigált adatok'!$B83</f>
        <v>13936483.834899999</v>
      </c>
      <c r="N83" s="5">
        <f>'nyers adatok'!N83-'Korrigált adatok'!$C83</f>
        <v>1340509.3999999999</v>
      </c>
      <c r="O83" s="5">
        <f>'nyers adatok'!O83-'Korrigált adatok'!$D83</f>
        <v>1753909.4</v>
      </c>
      <c r="P83" s="5">
        <f>'nyers adatok'!P83-'Korrigált adatok'!$E83</f>
        <v>10434055.579399999</v>
      </c>
      <c r="R83" s="5">
        <f>'nyers adatok'!R83-'Korrigált adatok'!$B83</f>
        <v>11607181.834899999</v>
      </c>
      <c r="S83" s="5">
        <f>'nyers adatok'!S83-'Korrigált adatok'!$B83</f>
        <v>1171282.8348999999</v>
      </c>
      <c r="T83" s="5">
        <f>'nyers adatok'!T83-'Korrigált adatok'!$B83</f>
        <v>2459482.8349000001</v>
      </c>
      <c r="U83" s="5">
        <f>'nyers adatok'!U83-'Korrigált adatok'!$B83</f>
        <v>8249482.8349000001</v>
      </c>
      <c r="W83" s="5">
        <f>'nyers adatok'!W83-'Korrigált adatok'!$B83</f>
        <v>6445827.8349000001</v>
      </c>
      <c r="X83" s="5">
        <f>'nyers adatok'!X83-'Korrigált adatok'!$C83</f>
        <v>423909.4</v>
      </c>
      <c r="Y83" s="5">
        <f>'nyers adatok'!Y83-'Korrigált adatok'!$D83</f>
        <v>2354409.4</v>
      </c>
      <c r="Z83" s="5">
        <f>'nyers adatok'!Z83-'Korrigált adatok'!$E83</f>
        <v>3762655.5794000002</v>
      </c>
      <c r="AB83" s="5">
        <f>'nyers adatok'!AB83-'Korrigált adatok'!$B83</f>
        <v>9854582.8348999992</v>
      </c>
      <c r="AC83" s="5">
        <f>'nyers adatok'!AC83-'Korrigált adatok'!$C83</f>
        <v>416509.4</v>
      </c>
      <c r="AD83" s="5">
        <f>'nyers adatok'!AD83-'Korrigált adatok'!$D83</f>
        <v>5210509.4000000004</v>
      </c>
      <c r="AE83" s="5">
        <f>'nyers adatok'!AE83-'Korrigált adatok'!$E83</f>
        <v>4188955.5794000002</v>
      </c>
      <c r="AG83" s="5">
        <f>'nyers adatok'!AG83-'Korrigált adatok'!$B83</f>
        <v>10072182.834899999</v>
      </c>
      <c r="AH83" s="5">
        <f>'nyers adatok'!AH83-'Korrigált adatok'!$C83</f>
        <v>466709.4</v>
      </c>
      <c r="AI83" s="5">
        <f>'nyers adatok'!AI83-'Korrigált adatok'!$D83</f>
        <v>6310909.4000000004</v>
      </c>
      <c r="AJ83" s="5">
        <f>'nyers adatok'!AJ83-'Korrigált adatok'!$E83</f>
        <v>3034155.5794000002</v>
      </c>
      <c r="AL83" s="5">
        <f>'nyers adatok'!AL83-'Korrigált adatok'!$B83</f>
        <v>3626281.8349000001</v>
      </c>
      <c r="AM83" s="5">
        <f>'nyers adatok'!AM83-'Korrigált adatok'!$C83</f>
        <v>464009.4</v>
      </c>
      <c r="AN83" s="5">
        <f>'nyers adatok'!AN83-'Korrigált adatok'!$D83</f>
        <v>1393209.4</v>
      </c>
      <c r="AO83" s="5">
        <f>'nyers adatok'!AO83-'Korrigált adatok'!$E83</f>
        <v>1602855.5794000002</v>
      </c>
      <c r="AQ83" s="5">
        <f>'nyers adatok'!AQ83-'Korrigált adatok'!$B83</f>
        <v>3683981.8349000001</v>
      </c>
      <c r="AR83" s="5">
        <f>'nyers adatok'!AR83-'Korrigált adatok'!$C83</f>
        <v>490739.4</v>
      </c>
      <c r="AS83" s="5">
        <f>'nyers adatok'!AS83-'Korrigált adatok'!$D83</f>
        <v>1392179.4</v>
      </c>
      <c r="AT83" s="5">
        <f>'nyers adatok'!AT83-'Korrigált adatok'!$E83</f>
        <v>1641125.5794000002</v>
      </c>
      <c r="AV83" s="5">
        <f>'nyers adatok'!AV83-'Korrigált adatok'!$B83</f>
        <v>6085182.8349000001</v>
      </c>
      <c r="AW83" s="5">
        <f>'nyers adatok'!AW83-'Korrigált adatok'!$C83</f>
        <v>463809.4</v>
      </c>
      <c r="AX83" s="5">
        <f>'nyers adatok'!AX83-'Korrigált adatok'!$D83</f>
        <v>907809.4</v>
      </c>
      <c r="AY83" s="5">
        <f>'nyers adatok'!AY83-'Korrigált adatok'!$E83</f>
        <v>4600955.5794000002</v>
      </c>
      <c r="BA83" s="5">
        <f>'nyers adatok'!BA83-'Korrigált adatok'!$B83</f>
        <v>3667082.8349000001</v>
      </c>
      <c r="BB83" s="5">
        <f>'nyers adatok'!BB83-'Korrigált adatok'!$C83</f>
        <v>478709.4</v>
      </c>
      <c r="BC83" s="5">
        <f>'nyers adatok'!BC83-'Korrigált adatok'!$D83</f>
        <v>1329409.3999999999</v>
      </c>
      <c r="BD83" s="5">
        <f>'nyers adatok'!BD83-'Korrigált adatok'!$E83</f>
        <v>1645155.5794000002</v>
      </c>
    </row>
    <row r="84" spans="1:56" x14ac:dyDescent="0.3">
      <c r="A84">
        <v>8000</v>
      </c>
      <c r="B84" s="5">
        <f>'nyers adatok'!B84*'Segédtábla a korrigáláshoz'!$B$2</f>
        <v>17.165099999999999</v>
      </c>
      <c r="C84" s="5">
        <f>'nyers adatok'!C84*'Segédtábla a korrigáláshoz'!$B$2</f>
        <v>137320.79999999999</v>
      </c>
      <c r="D84" s="5">
        <f>'nyers adatok'!D84*'Segédtábla a korrigáláshoz'!$B$2</f>
        <v>137320.79999999999</v>
      </c>
      <c r="E84" s="5">
        <f>'nyers adatok'!E84*'Segédtábla a korrigáláshoz'!$B$2</f>
        <v>1643180.6927999998</v>
      </c>
      <c r="F84" s="5"/>
      <c r="H84" s="5">
        <f>'nyers adatok'!H84-'Korrigált adatok'!$B84</f>
        <v>31179293.834899999</v>
      </c>
      <c r="I84" s="5">
        <f>'nyers adatok'!I84-'Korrigált adatok'!$C84</f>
        <v>2675779.2000000002</v>
      </c>
      <c r="J84" s="5">
        <f>'nyers adatok'!J84-'Korrigált adatok'!$D84</f>
        <v>2729079.2</v>
      </c>
      <c r="K84" s="5">
        <f>'nyers adatok'!K84-'Korrigált adatok'!$E84</f>
        <v>25138019.3072</v>
      </c>
      <c r="M84" s="5">
        <f>'nyers adatok'!M84-'Korrigált adatok'!$B84</f>
        <v>19691882.834899999</v>
      </c>
      <c r="N84" s="5">
        <f>'nyers adatok'!N84-'Korrigált adatok'!$C84</f>
        <v>1761279.2</v>
      </c>
      <c r="O84" s="5">
        <f>'nyers adatok'!O84-'Korrigált adatok'!$D84</f>
        <v>2409879.2000000002</v>
      </c>
      <c r="P84" s="5">
        <f>'nyers adatok'!P84-'Korrigált adatok'!$E84</f>
        <v>15017418.3072</v>
      </c>
      <c r="R84" s="5">
        <f>'nyers adatok'!R84-'Korrigált adatok'!$B84</f>
        <v>16068232.834899999</v>
      </c>
      <c r="S84" s="5">
        <f>'nyers adatok'!S84-'Korrigált adatok'!$B84</f>
        <v>1479982.8348999999</v>
      </c>
      <c r="T84" s="5">
        <f>'nyers adatok'!T84-'Korrigált adatok'!$B84</f>
        <v>3361682.8349000001</v>
      </c>
      <c r="U84" s="5">
        <f>'nyers adatok'!U84-'Korrigált adatok'!$B84</f>
        <v>11254282.834899999</v>
      </c>
      <c r="W84" s="5">
        <f>'nyers adatok'!W84-'Korrigált adatok'!$B84</f>
        <v>9000478.8348999992</v>
      </c>
      <c r="X84" s="5">
        <f>'nyers adatok'!X84-'Korrigált adatok'!$C84</f>
        <v>494979.2</v>
      </c>
      <c r="Y84" s="5">
        <f>'nyers adatok'!Y84-'Korrigált adatok'!$D84</f>
        <v>3202779.2</v>
      </c>
      <c r="Z84" s="5">
        <f>'nyers adatok'!Z84-'Korrigált adatok'!$E84</f>
        <v>5071619.3071999997</v>
      </c>
      <c r="AB84" s="5">
        <f>'nyers adatok'!AB84-'Korrigált adatok'!$B84</f>
        <v>13592682.834899999</v>
      </c>
      <c r="AC84" s="5">
        <f>'nyers adatok'!AC84-'Korrigált adatok'!$C84</f>
        <v>513679.2</v>
      </c>
      <c r="AD84" s="5">
        <f>'nyers adatok'!AD84-'Korrigált adatok'!$D84</f>
        <v>7039279.2000000002</v>
      </c>
      <c r="AE84" s="5">
        <f>'nyers adatok'!AE84-'Korrigált adatok'!$E84</f>
        <v>5799119.3071999997</v>
      </c>
      <c r="AG84" s="5">
        <f>'nyers adatok'!AG84-'Korrigált adatok'!$B84</f>
        <v>13678982.834899999</v>
      </c>
      <c r="AH84" s="5">
        <f>'nyers adatok'!AH84-'Korrigált adatok'!$C84</f>
        <v>587279.19999999995</v>
      </c>
      <c r="AI84" s="5">
        <f>'nyers adatok'!AI84-'Korrigált adatok'!$D84</f>
        <v>8458879.1999999993</v>
      </c>
      <c r="AJ84" s="5">
        <f>'nyers adatok'!AJ84-'Korrigált adatok'!$E84</f>
        <v>4331519.3071999997</v>
      </c>
      <c r="AL84" s="5">
        <f>'nyers adatok'!AL84-'Korrigált adatok'!$B84</f>
        <v>4940181.8349000001</v>
      </c>
      <c r="AM84" s="5">
        <f>'nyers adatok'!AM84-'Korrigált adatok'!$C84</f>
        <v>578080.19999999995</v>
      </c>
      <c r="AN84" s="5">
        <f>'nyers adatok'!AN84-'Korrigált adatok'!$D84</f>
        <v>1987979.2</v>
      </c>
      <c r="AO84" s="5">
        <f>'nyers adatok'!AO84-'Korrigált adatok'!$E84</f>
        <v>2353119.3072000002</v>
      </c>
      <c r="AQ84" s="5">
        <f>'nyers adatok'!AQ84-'Korrigált adatok'!$B84</f>
        <v>5026681.8349000001</v>
      </c>
      <c r="AR84" s="5">
        <f>'nyers adatok'!AR84-'Korrigált adatok'!$C84</f>
        <v>592479.19999999995</v>
      </c>
      <c r="AS84" s="5">
        <f>'nyers adatok'!AS84-'Korrigált adatok'!$D84</f>
        <v>1987979.2</v>
      </c>
      <c r="AT84" s="5">
        <f>'nyers adatok'!AT84-'Korrigált adatok'!$E84</f>
        <v>2252419.3072000002</v>
      </c>
      <c r="AV84" s="5">
        <f>'nyers adatok'!AV84-'Korrigált adatok'!$B84</f>
        <v>8613781.8348999992</v>
      </c>
      <c r="AW84" s="5">
        <f>'nyers adatok'!AW84-'Korrigált adatok'!$C84</f>
        <v>675479.2</v>
      </c>
      <c r="AX84" s="5">
        <f>'nyers adatok'!AX84-'Korrigált adatok'!$D84</f>
        <v>1300979.2</v>
      </c>
      <c r="AY84" s="5">
        <f>'nyers adatok'!AY84-'Korrigált adatok'!$E84</f>
        <v>6461719.3071999997</v>
      </c>
      <c r="BA84" s="5">
        <f>'nyers adatok'!BA84-'Korrigált adatok'!$B84</f>
        <v>4993981.8349000001</v>
      </c>
      <c r="BB84" s="5">
        <f>'nyers adatok'!BB84-'Korrigált adatok'!$C84</f>
        <v>588979.19999999995</v>
      </c>
      <c r="BC84" s="5">
        <f>'nyers adatok'!BC84-'Korrigált adatok'!$D84</f>
        <v>1854279.2</v>
      </c>
      <c r="BD84" s="5">
        <f>'nyers adatok'!BD84-'Korrigált adatok'!$E84</f>
        <v>2268019.3072000002</v>
      </c>
    </row>
    <row r="85" spans="1:56" x14ac:dyDescent="0.3">
      <c r="A85">
        <v>10000</v>
      </c>
      <c r="B85" s="5">
        <f>'nyers adatok'!B85*'Segédtábla a korrigáláshoz'!$B$2</f>
        <v>17.165099999999999</v>
      </c>
      <c r="C85" s="5">
        <f>'nyers adatok'!C85*'Segédtábla a korrigáláshoz'!$B$2</f>
        <v>171651</v>
      </c>
      <c r="D85" s="5">
        <f>'nyers adatok'!D85*'Segédtábla a korrigáláshoz'!$B$2</f>
        <v>171651</v>
      </c>
      <c r="E85" s="5">
        <f>'nyers adatok'!E85*'Segédtábla a korrigáláshoz'!$B$2</f>
        <v>2109230.3229</v>
      </c>
      <c r="F85" s="5"/>
      <c r="H85" s="5">
        <f>'nyers adatok'!H85-'Korrigált adatok'!$B85</f>
        <v>40942082.834899999</v>
      </c>
      <c r="I85" s="5">
        <f>'nyers adatok'!I85-'Korrigált adatok'!$C85</f>
        <v>3324649</v>
      </c>
      <c r="J85" s="5">
        <f>'nyers adatok'!J85-'Korrigált adatok'!$D85</f>
        <v>3661949</v>
      </c>
      <c r="K85" s="5">
        <f>'nyers adatok'!K85-'Korrigált adatok'!$E85</f>
        <v>33238268.677099999</v>
      </c>
      <c r="M85" s="5">
        <f>'nyers adatok'!M85-'Korrigált adatok'!$B85</f>
        <v>26325783.834899999</v>
      </c>
      <c r="N85" s="5">
        <f>'nyers adatok'!N85-'Korrigált adatok'!$C85</f>
        <v>2510649</v>
      </c>
      <c r="O85" s="5">
        <f>'nyers adatok'!O85-'Korrigált adatok'!$D85</f>
        <v>3046249</v>
      </c>
      <c r="P85" s="5">
        <f>'nyers adatok'!P85-'Korrigált adatok'!$E85</f>
        <v>20025269.677099999</v>
      </c>
      <c r="R85" s="5">
        <f>'nyers adatok'!R85-'Korrigált adatok'!$B85</f>
        <v>21021751.834899999</v>
      </c>
      <c r="S85" s="5">
        <f>'nyers adatok'!S85-'Korrigált adatok'!$B85</f>
        <v>1957482.8348999999</v>
      </c>
      <c r="T85" s="5">
        <f>'nyers adatok'!T85-'Korrigált adatok'!$B85</f>
        <v>4632482.8349000001</v>
      </c>
      <c r="U85" s="5">
        <f>'nyers adatok'!U85-'Korrigált adatok'!$B85</f>
        <v>14563382.834899999</v>
      </c>
      <c r="W85" s="5">
        <f>'nyers adatok'!W85-'Korrigált adatok'!$B85</f>
        <v>11535283.834899999</v>
      </c>
      <c r="X85" s="5">
        <f>'nyers adatok'!X85-'Korrigált adatok'!$C85</f>
        <v>761949</v>
      </c>
      <c r="Y85" s="5">
        <f>'nyers adatok'!Y85-'Korrigált adatok'!$D85</f>
        <v>4138149</v>
      </c>
      <c r="Z85" s="5">
        <f>'nyers adatok'!Z85-'Korrigált adatok'!$E85</f>
        <v>6525769.6771</v>
      </c>
      <c r="AB85" s="5">
        <f>'nyers adatok'!AB85-'Korrigált adatok'!$B85</f>
        <v>17368983.834899999</v>
      </c>
      <c r="AC85" s="5">
        <f>'nyers adatok'!AC85-'Korrigált adatok'!$C85</f>
        <v>768249</v>
      </c>
      <c r="AD85" s="5">
        <f>'nyers adatok'!AD85-'Korrigált adatok'!$D85</f>
        <v>9133449</v>
      </c>
      <c r="AE85" s="5">
        <f>'nyers adatok'!AE85-'Korrigált adatok'!$E85</f>
        <v>7427469.6771</v>
      </c>
      <c r="AG85" s="5">
        <f>'nyers adatok'!AG85-'Korrigált adatok'!$B85</f>
        <v>17267982.834899999</v>
      </c>
      <c r="AH85" s="5">
        <f>'nyers adatok'!AH85-'Korrigált adatok'!$C85</f>
        <v>842849</v>
      </c>
      <c r="AI85" s="5">
        <f>'nyers adatok'!AI85-'Korrigált adatok'!$D85</f>
        <v>10589549</v>
      </c>
      <c r="AJ85" s="5">
        <f>'nyers adatok'!AJ85-'Korrigált adatok'!$E85</f>
        <v>5478469.6771</v>
      </c>
      <c r="AL85" s="5">
        <f>'nyers adatok'!AL85-'Korrigált adatok'!$B85</f>
        <v>7025180.8349000001</v>
      </c>
      <c r="AM85" s="5">
        <f>'nyers adatok'!AM85-'Korrigált adatok'!$C85</f>
        <v>870249</v>
      </c>
      <c r="AN85" s="5">
        <f>'nyers adatok'!AN85-'Korrigált adatok'!$D85</f>
        <v>2696149</v>
      </c>
      <c r="AO85" s="5">
        <f>'nyers adatok'!AO85-'Korrigált adatok'!$E85</f>
        <v>3338869.6771</v>
      </c>
      <c r="AQ85" s="5">
        <f>'nyers adatok'!AQ85-'Korrigált adatok'!$B85</f>
        <v>6977681.8349000001</v>
      </c>
      <c r="AR85" s="5">
        <f>'nyers adatok'!AR85-'Korrigált adatok'!$C85</f>
        <v>890949</v>
      </c>
      <c r="AS85" s="5">
        <f>'nyers adatok'!AS85-'Korrigált adatok'!$D85</f>
        <v>2702149</v>
      </c>
      <c r="AT85" s="5">
        <f>'nyers adatok'!AT85-'Korrigált adatok'!$E85</f>
        <v>3223269.6771</v>
      </c>
      <c r="AV85" s="5">
        <f>'nyers adatok'!AV85-'Korrigált adatok'!$B85</f>
        <v>11294881.834899999</v>
      </c>
      <c r="AW85" s="5">
        <f>'nyers adatok'!AW85-'Korrigált adatok'!$C85</f>
        <v>825849</v>
      </c>
      <c r="AX85" s="5">
        <f>'nyers adatok'!AX85-'Korrigált adatok'!$D85</f>
        <v>1996049</v>
      </c>
      <c r="AY85" s="5">
        <f>'nyers adatok'!AY85-'Korrigált adatok'!$E85</f>
        <v>8183770.6771</v>
      </c>
      <c r="BA85" s="5">
        <f>'nyers adatok'!BA85-'Korrigált adatok'!$B85</f>
        <v>7106881.8349000001</v>
      </c>
      <c r="BB85" s="5">
        <f>'nyers adatok'!BB85-'Korrigált adatok'!$C85</f>
        <v>838949</v>
      </c>
      <c r="BC85" s="5">
        <f>'nyers adatok'!BC85-'Korrigált adatok'!$D85</f>
        <v>2593049</v>
      </c>
      <c r="BD85" s="5">
        <f>'nyers adatok'!BD85-'Korrigált adatok'!$E85</f>
        <v>3427569.6771</v>
      </c>
    </row>
    <row r="86" spans="1:56" x14ac:dyDescent="0.3">
      <c r="A86">
        <v>20000</v>
      </c>
      <c r="B86" s="5">
        <f>'nyers adatok'!B86*'Segédtábla a korrigáláshoz'!$B$2</f>
        <v>17.165099999999999</v>
      </c>
      <c r="C86" s="5">
        <f>'nyers adatok'!C86*'Segédtábla a korrigáláshoz'!$B$2</f>
        <v>343302</v>
      </c>
      <c r="D86" s="5">
        <f>'nyers adatok'!D86*'Segédtábla a korrigáláshoz'!$B$2</f>
        <v>343302</v>
      </c>
      <c r="E86" s="5">
        <f>'nyers adatok'!E86*'Segédtábla a korrigáláshoz'!$B$2</f>
        <v>4561728.3155999994</v>
      </c>
      <c r="F86" s="5"/>
      <c r="H86" s="5">
        <f>'nyers adatok'!H86-'Korrigált adatok'!$B86</f>
        <v>95315682.834900007</v>
      </c>
      <c r="I86" s="5">
        <f>'nyers adatok'!I86-'Korrigált adatok'!$C86</f>
        <v>7130397</v>
      </c>
      <c r="J86" s="5">
        <f>'nyers adatok'!J86-'Korrigált adatok'!$D86</f>
        <v>8056498</v>
      </c>
      <c r="K86" s="5">
        <f>'nyers adatok'!K86-'Korrigált adatok'!$E86</f>
        <v>77945770.684400007</v>
      </c>
      <c r="M86" s="5">
        <f>'nyers adatok'!M86-'Korrigált adatok'!$B86</f>
        <v>59520383.834899999</v>
      </c>
      <c r="N86" s="5">
        <f>'nyers adatok'!N86-'Korrigált adatok'!$C86</f>
        <v>4815098</v>
      </c>
      <c r="O86" s="5">
        <f>'nyers adatok'!O86-'Korrigált adatok'!$D86</f>
        <v>6972098</v>
      </c>
      <c r="P86" s="5">
        <f>'nyers adatok'!P86-'Korrigált adatok'!$E86</f>
        <v>45811971.6844</v>
      </c>
      <c r="R86" s="5">
        <f>'nyers adatok'!R86-'Korrigált adatok'!$B86</f>
        <v>46575631.834899999</v>
      </c>
      <c r="S86" s="5">
        <f>'nyers adatok'!S86-'Korrigált adatok'!$B86</f>
        <v>3957582.8349000001</v>
      </c>
      <c r="T86" s="5">
        <f>'nyers adatok'!T86-'Korrigált adatok'!$B86</f>
        <v>10386182.834899999</v>
      </c>
      <c r="U86" s="5">
        <f>'nyers adatok'!U86-'Korrigált adatok'!$B86</f>
        <v>32312782.834899999</v>
      </c>
      <c r="W86" s="5">
        <f>'nyers adatok'!W86-'Korrigált adatok'!$B86</f>
        <v>24874904.834899999</v>
      </c>
      <c r="X86" s="5">
        <f>'nyers adatok'!X86-'Korrigált adatok'!$C86</f>
        <v>1490198</v>
      </c>
      <c r="Y86" s="5">
        <f>'nyers adatok'!Y86-'Korrigált adatok'!$D86</f>
        <v>8982599</v>
      </c>
      <c r="Z86" s="5">
        <f>'nyers adatok'!Z86-'Korrigált adatok'!$E86</f>
        <v>14218671.6844</v>
      </c>
      <c r="AB86" s="5">
        <f>'nyers adatok'!AB86-'Korrigált adatok'!$B86</f>
        <v>37997983.834899999</v>
      </c>
      <c r="AC86" s="5">
        <f>'nyers adatok'!AC86-'Korrigált adatok'!$C86</f>
        <v>1518198</v>
      </c>
      <c r="AD86" s="5">
        <f>'nyers adatok'!AD86-'Korrigált adatok'!$D86</f>
        <v>19863999</v>
      </c>
      <c r="AE86" s="5">
        <f>'nyers adatok'!AE86-'Korrigált adatok'!$E86</f>
        <v>16369872.6844</v>
      </c>
      <c r="AG86" s="5">
        <f>'nyers adatok'!AG86-'Korrigált adatok'!$B86</f>
        <v>36264483.834899999</v>
      </c>
      <c r="AH86" s="5">
        <f>'nyers adatok'!AH86-'Korrigált adatok'!$C86</f>
        <v>1678096</v>
      </c>
      <c r="AI86" s="5">
        <f>'nyers adatok'!AI86-'Korrigált adatok'!$D86</f>
        <v>21404170</v>
      </c>
      <c r="AJ86" s="5">
        <f>'nyers adatok'!AJ86-'Korrigált adatok'!$E86</f>
        <v>12398853.6844</v>
      </c>
      <c r="AL86" s="5">
        <f>'nyers adatok'!AL86-'Korrigált adatok'!$B86</f>
        <v>14228778.834899999</v>
      </c>
      <c r="AM86" s="5">
        <f>'nyers adatok'!AM86-'Korrigált adatok'!$C86</f>
        <v>1769598</v>
      </c>
      <c r="AN86" s="5">
        <f>'nyers adatok'!AN86-'Korrigált adatok'!$D86</f>
        <v>5344298</v>
      </c>
      <c r="AO86" s="5">
        <f>'nyers adatok'!AO86-'Korrigált adatok'!$E86</f>
        <v>6855171.6844000006</v>
      </c>
      <c r="AQ86" s="5">
        <f>'nyers adatok'!AQ86-'Korrigált adatok'!$B86</f>
        <v>14368981.834899999</v>
      </c>
      <c r="AR86" s="5">
        <f>'nyers adatok'!AR86-'Korrigált adatok'!$C86</f>
        <v>1705398</v>
      </c>
      <c r="AS86" s="5">
        <f>'nyers adatok'!AS86-'Korrigált adatok'!$D86</f>
        <v>5432399</v>
      </c>
      <c r="AT86" s="5">
        <f>'nyers adatok'!AT86-'Korrigált adatok'!$E86</f>
        <v>6889571.6844000006</v>
      </c>
      <c r="AV86" s="5">
        <f>'nyers adatok'!AV86-'Korrigált adatok'!$B86</f>
        <v>23824980.834899999</v>
      </c>
      <c r="AW86" s="5">
        <f>'nyers adatok'!AW86-'Korrigált adatok'!$C86</f>
        <v>1707598</v>
      </c>
      <c r="AX86" s="5">
        <f>'nyers adatok'!AX86-'Korrigált adatok'!$D86</f>
        <v>3760198</v>
      </c>
      <c r="AY86" s="5">
        <f>'nyers adatok'!AY86-'Korrigált adatok'!$E86</f>
        <v>17733373.6844</v>
      </c>
      <c r="BA86" s="5">
        <f>'nyers adatok'!BA86-'Korrigált adatok'!$B86</f>
        <v>14652082.834899999</v>
      </c>
      <c r="BB86" s="5">
        <f>'nyers adatok'!BB86-'Korrigált adatok'!$C86</f>
        <v>1733198</v>
      </c>
      <c r="BC86" s="5">
        <f>'nyers adatok'!BC86-'Korrigált adatok'!$D86</f>
        <v>5133098</v>
      </c>
      <c r="BD86" s="5">
        <f>'nyers adatok'!BD86-'Korrigált adatok'!$E86</f>
        <v>7226972.6844000006</v>
      </c>
    </row>
    <row r="87" spans="1:56" x14ac:dyDescent="0.3">
      <c r="A87">
        <v>40000</v>
      </c>
      <c r="B87" s="5">
        <f>'nyers adatok'!B87*'Segédtábla a korrigáláshoz'!$B$2</f>
        <v>17.165099999999999</v>
      </c>
      <c r="C87" s="5">
        <f>'nyers adatok'!C87*'Segédtábla a korrigáláshoz'!$B$2</f>
        <v>686604</v>
      </c>
      <c r="D87" s="5">
        <f>'nyers adatok'!D87*'Segédtábla a korrigáláshoz'!$B$2</f>
        <v>686604</v>
      </c>
      <c r="E87" s="5">
        <f>'nyers adatok'!E87*'Segédtábla a korrigáláshoz'!$B$2</f>
        <v>9810026.300999999</v>
      </c>
      <c r="F87" s="5"/>
      <c r="H87" s="5">
        <f>'nyers adatok'!H87-'Korrigált adatok'!$B87</f>
        <v>219019773.83489999</v>
      </c>
      <c r="I87" s="5">
        <f>'nyers adatok'!I87-'Korrigált adatok'!$C87</f>
        <v>14856095</v>
      </c>
      <c r="J87" s="5">
        <f>'nyers adatok'!J87-'Korrigált adatok'!$D87</f>
        <v>17501895</v>
      </c>
      <c r="K87" s="5">
        <f>'nyers adatok'!K87-'Korrigált adatok'!$E87</f>
        <v>183986567.699</v>
      </c>
      <c r="M87" s="5">
        <f>'nyers adatok'!M87-'Korrigált adatok'!$B87</f>
        <v>135450086.83489999</v>
      </c>
      <c r="N87" s="5">
        <f>'nyers adatok'!N87-'Korrigált adatok'!$C87</f>
        <v>10361696</v>
      </c>
      <c r="O87" s="5">
        <f>'nyers adatok'!O87-'Korrigált adatok'!$D87</f>
        <v>14659696</v>
      </c>
      <c r="P87" s="5">
        <f>'nyers adatok'!P87-'Korrigált adatok'!$E87</f>
        <v>106526272.699</v>
      </c>
      <c r="R87" s="5">
        <f>'nyers adatok'!R87-'Korrigált adatok'!$B87</f>
        <v>101181611.83490001</v>
      </c>
      <c r="S87" s="5">
        <f>'nyers adatok'!S87-'Korrigált adatok'!$B87</f>
        <v>7882781.8349000001</v>
      </c>
      <c r="T87" s="5">
        <f>'nyers adatok'!T87-'Korrigált adatok'!$B87</f>
        <v>22695782.834899999</v>
      </c>
      <c r="U87" s="5">
        <f>'nyers adatok'!U87-'Korrigált adatok'!$B87</f>
        <v>70560682.834900007</v>
      </c>
      <c r="W87" s="5">
        <f>'nyers adatok'!W87-'Korrigált adatok'!$B87</f>
        <v>54260417.834899999</v>
      </c>
      <c r="X87" s="5">
        <f>'nyers adatok'!X87-'Korrigált adatok'!$C87</f>
        <v>2987396</v>
      </c>
      <c r="Y87" s="5">
        <f>'nyers adatok'!Y87-'Korrigált adatok'!$D87</f>
        <v>19226699</v>
      </c>
      <c r="Z87" s="5">
        <f>'nyers adatok'!Z87-'Korrigált adatok'!$E87</f>
        <v>31642780.699000001</v>
      </c>
      <c r="AB87" s="5">
        <f>'nyers adatok'!AB87-'Korrigált adatok'!$B87</f>
        <v>80963085.834900007</v>
      </c>
      <c r="AC87" s="5">
        <f>'nyers adatok'!AC87-'Korrigált adatok'!$C87</f>
        <v>3244996</v>
      </c>
      <c r="AD87" s="5">
        <f>'nyers adatok'!AD87-'Korrigált adatok'!$D87</f>
        <v>41773396</v>
      </c>
      <c r="AE87" s="5">
        <f>'nyers adatok'!AE87-'Korrigált adatok'!$E87</f>
        <v>35306874.699000001</v>
      </c>
      <c r="AG87" s="5">
        <f>'nyers adatok'!AG87-'Korrigált adatok'!$B87</f>
        <v>74530283.834900007</v>
      </c>
      <c r="AH87" s="5">
        <f>'nyers adatok'!AH87-'Korrigált adatok'!$C87</f>
        <v>3406294</v>
      </c>
      <c r="AI87" s="5">
        <f>'nyers adatok'!AI87-'Korrigált adatok'!$D87</f>
        <v>43254575</v>
      </c>
      <c r="AJ87" s="5">
        <f>'nyers adatok'!AJ87-'Korrigált adatok'!$E87</f>
        <v>26477455.699000001</v>
      </c>
      <c r="AL87" s="5">
        <f>'nyers adatok'!AL87-'Korrigált adatok'!$B87</f>
        <v>30179074.834899999</v>
      </c>
      <c r="AM87" s="5">
        <f>'nyers adatok'!AM87-'Korrigált adatok'!$C87</f>
        <v>3355997</v>
      </c>
      <c r="AN87" s="5">
        <f>'nyers adatok'!AN87-'Korrigált adatok'!$D87</f>
        <v>11371297</v>
      </c>
      <c r="AO87" s="5">
        <f>'nyers adatok'!AO87-'Korrigált adatok'!$E87</f>
        <v>14844774.699000001</v>
      </c>
      <c r="AQ87" s="5">
        <f>'nyers adatok'!AQ87-'Korrigált adatok'!$B87</f>
        <v>30351981.834899999</v>
      </c>
      <c r="AR87" s="5">
        <f>'nyers adatok'!AR87-'Korrigált adatok'!$C87</f>
        <v>3454696</v>
      </c>
      <c r="AS87" s="5">
        <f>'nyers adatok'!AS87-'Korrigált adatok'!$D87</f>
        <v>11501496</v>
      </c>
      <c r="AT87" s="5">
        <f>'nyers adatok'!AT87-'Korrigált adatok'!$E87</f>
        <v>15143773.699000001</v>
      </c>
      <c r="AV87" s="5">
        <f>'nyers adatok'!AV87-'Korrigált adatok'!$B87</f>
        <v>51459878.834899999</v>
      </c>
      <c r="AW87" s="5">
        <f>'nyers adatok'!AW87-'Korrigált adatok'!$C87</f>
        <v>3442496</v>
      </c>
      <c r="AX87" s="5">
        <f>'nyers adatok'!AX87-'Korrigált adatok'!$D87</f>
        <v>7672996</v>
      </c>
      <c r="AY87" s="5">
        <f>'nyers adatok'!AY87-'Korrigált adatok'!$E87</f>
        <v>38520279.699000001</v>
      </c>
      <c r="BA87" s="5">
        <f>'nyers adatok'!BA87-'Korrigált adatok'!$B87</f>
        <v>30938481.834899999</v>
      </c>
      <c r="BB87" s="5">
        <f>'nyers adatok'!BB87-'Korrigált adatok'!$C87</f>
        <v>3402996</v>
      </c>
      <c r="BC87" s="5">
        <f>'nyers adatok'!BC87-'Korrigált adatok'!$D87</f>
        <v>10524996</v>
      </c>
      <c r="BD87" s="5">
        <f>'nyers adatok'!BD87-'Korrigált adatok'!$E87</f>
        <v>15557873.699000001</v>
      </c>
    </row>
    <row r="88" spans="1:56" x14ac:dyDescent="0.3">
      <c r="A88">
        <v>60000</v>
      </c>
      <c r="B88" s="5">
        <f>'nyers adatok'!B88*'Segédtábla a korrigáláshoz'!$B$2</f>
        <v>17.165099999999999</v>
      </c>
      <c r="C88" s="5">
        <f>'nyers adatok'!C88*'Segédtábla a korrigáláshoz'!$B$2</f>
        <v>1029905.9999999999</v>
      </c>
      <c r="D88" s="5">
        <f>'nyers adatok'!D88*'Segédtábla a korrigáláshoz'!$B$2</f>
        <v>1029905.9999999999</v>
      </c>
      <c r="E88" s="5">
        <f>'nyers adatok'!E88*'Segédtábla a korrigáláshoz'!$B$2</f>
        <v>15317482.9662</v>
      </c>
      <c r="F88" s="5"/>
      <c r="H88" s="5">
        <f>'nyers adatok'!H88-'Korrigált adatok'!$B88</f>
        <v>354413791.83490002</v>
      </c>
      <c r="I88" s="5">
        <f>'nyers adatok'!I88-'Korrigált adatok'!$C88</f>
        <v>22355494</v>
      </c>
      <c r="J88" s="5">
        <f>'nyers adatok'!J88-'Korrigált adatok'!$D88</f>
        <v>25738494</v>
      </c>
      <c r="K88" s="5">
        <f>'nyers adatok'!K88-'Korrigált adatok'!$E88</f>
        <v>297362715.03380001</v>
      </c>
      <c r="M88" s="5">
        <f>'nyers adatok'!M88-'Korrigált adatok'!$B88</f>
        <v>216468571.83489999</v>
      </c>
      <c r="N88" s="5">
        <f>'nyers adatok'!N88-'Korrigált adatok'!$C88</f>
        <v>15870697</v>
      </c>
      <c r="O88" s="5">
        <f>'nyers adatok'!O88-'Korrigált adatok'!$D88</f>
        <v>22001397</v>
      </c>
      <c r="P88" s="5">
        <f>'nyers adatok'!P88-'Korrigált adatok'!$E88</f>
        <v>171106947.03380001</v>
      </c>
      <c r="R88" s="5">
        <f>'nyers adatok'!R88-'Korrigált adatok'!$B88</f>
        <v>160286810.83489999</v>
      </c>
      <c r="S88" s="5">
        <f>'nyers adatok'!S88-'Korrigált adatok'!$B88</f>
        <v>11245882.834899999</v>
      </c>
      <c r="T88" s="5">
        <f>'nyers adatok'!T88-'Korrigált adatok'!$B88</f>
        <v>34133782.834899999</v>
      </c>
      <c r="U88" s="5">
        <f>'nyers adatok'!U88-'Korrigált adatok'!$B88</f>
        <v>114045186.83490001</v>
      </c>
      <c r="W88" s="5">
        <f>'nyers adatok'!W88-'Korrigált adatok'!$B88</f>
        <v>84279391.834900007</v>
      </c>
      <c r="X88" s="5">
        <f>'nyers adatok'!X88-'Korrigált adatok'!$C88</f>
        <v>3874694</v>
      </c>
      <c r="Y88" s="5">
        <f>'nyers adatok'!Y88-'Korrigált adatok'!$D88</f>
        <v>30214496</v>
      </c>
      <c r="Z88" s="5">
        <f>'nyers adatok'!Z88-'Korrigált adatok'!$E88</f>
        <v>50192318.033799998</v>
      </c>
      <c r="AB88" s="5">
        <f>'nyers adatok'!AB88-'Korrigált adatok'!$B88</f>
        <v>127625681.83490001</v>
      </c>
      <c r="AC88" s="5">
        <f>'nyers adatok'!AC88-'Korrigált adatok'!$C88</f>
        <v>4041793</v>
      </c>
      <c r="AD88" s="5">
        <f>'nyers adatok'!AD88-'Korrigált adatok'!$D88</f>
        <v>67061090</v>
      </c>
      <c r="AE88" s="5">
        <f>'nyers adatok'!AE88-'Korrigált adatok'!$E88</f>
        <v>55769614.033799998</v>
      </c>
      <c r="AG88" s="5">
        <f>'nyers adatok'!AG88-'Korrigált adatok'!$B88</f>
        <v>114009078.83490001</v>
      </c>
      <c r="AH88" s="5">
        <f>'nyers adatok'!AH88-'Korrigált adatok'!$C88</f>
        <v>4461492</v>
      </c>
      <c r="AI88" s="5">
        <f>'nyers adatok'!AI88-'Korrigált adatok'!$D88</f>
        <v>65378685</v>
      </c>
      <c r="AJ88" s="5">
        <f>'nyers adatok'!AJ88-'Korrigált adatok'!$E88</f>
        <v>42384681.033799998</v>
      </c>
      <c r="AL88" s="5">
        <f>'nyers adatok'!AL88-'Korrigált adatok'!$B88</f>
        <v>42086076.834899999</v>
      </c>
      <c r="AM88" s="5">
        <f>'nyers adatok'!AM88-'Korrigált adatok'!$C88</f>
        <v>4646394</v>
      </c>
      <c r="AN88" s="5">
        <f>'nyers adatok'!AN88-'Korrigált adatok'!$D88</f>
        <v>15715094</v>
      </c>
      <c r="AO88" s="5">
        <f>'nyers adatok'!AO88-'Korrigált adatok'!$E88</f>
        <v>20643415.033799998</v>
      </c>
      <c r="AQ88" s="5">
        <f>'nyers adatok'!AQ88-'Korrigált adatok'!$B88</f>
        <v>42980880.834899999</v>
      </c>
      <c r="AR88" s="5">
        <f>'nyers adatok'!AR88-'Korrigált adatok'!$C88</f>
        <v>4687094</v>
      </c>
      <c r="AS88" s="5">
        <f>'nyers adatok'!AS88-'Korrigált adatok'!$D88</f>
        <v>16489993</v>
      </c>
      <c r="AT88" s="5">
        <f>'nyers adatok'!AT88-'Korrigált adatok'!$E88</f>
        <v>21002017.033799998</v>
      </c>
      <c r="AV88" s="5">
        <f>'nyers adatok'!AV88-'Korrigált adatok'!$B88</f>
        <v>77924876.834900007</v>
      </c>
      <c r="AW88" s="5">
        <f>'nyers adatok'!AW88-'Korrigált adatok'!$C88</f>
        <v>4388494</v>
      </c>
      <c r="AX88" s="5">
        <f>'nyers adatok'!AX88-'Korrigált adatok'!$D88</f>
        <v>10726594</v>
      </c>
      <c r="AY88" s="5">
        <f>'nyers adatok'!AY88-'Korrigált adatok'!$E88</f>
        <v>61055917.033799998</v>
      </c>
      <c r="BA88" s="5">
        <f>'nyers adatok'!BA88-'Korrigált adatok'!$B88</f>
        <v>43387180.834899999</v>
      </c>
      <c r="BB88" s="5">
        <f>'nyers adatok'!BB88-'Korrigált adatok'!$C88</f>
        <v>4731194</v>
      </c>
      <c r="BC88" s="5">
        <f>'nyers adatok'!BC88-'Korrigált adatok'!$D88</f>
        <v>15263996</v>
      </c>
      <c r="BD88" s="5">
        <f>'nyers adatok'!BD88-'Korrigált adatok'!$E88</f>
        <v>21392919.033799998</v>
      </c>
    </row>
    <row r="89" spans="1:56" x14ac:dyDescent="0.3">
      <c r="A89">
        <v>80000</v>
      </c>
      <c r="B89" s="5">
        <f>'nyers adatok'!B89*'Segédtábla a korrigáláshoz'!$B$2</f>
        <v>17.165099999999999</v>
      </c>
      <c r="C89" s="5">
        <f>'nyers adatok'!C89*'Segédtábla a korrigáláshoz'!$B$2</f>
        <v>1373208</v>
      </c>
      <c r="D89" s="5">
        <f>'nyers adatok'!D89*'Segédtábla a korrigáláshoz'!$B$2</f>
        <v>1373208</v>
      </c>
      <c r="E89" s="5">
        <f>'nyers adatok'!E89*'Segédtábla a korrigáláshoz'!$B$2</f>
        <v>20993226.2718</v>
      </c>
      <c r="F89" s="5"/>
      <c r="H89" s="5">
        <f>'nyers adatok'!H89-'Korrigált adatok'!$B89</f>
        <v>495696383.83490002</v>
      </c>
      <c r="I89" s="5">
        <f>'nyers adatok'!I89-'Korrigált adatok'!$C89</f>
        <v>31414691</v>
      </c>
      <c r="J89" s="5">
        <f>'nyers adatok'!J89-'Korrigált adatok'!$D89</f>
        <v>37296992</v>
      </c>
      <c r="K89" s="5">
        <f>'nyers adatok'!K89-'Korrigált adatok'!$E89</f>
        <v>420877971.72820002</v>
      </c>
      <c r="M89" s="5">
        <f>'nyers adatok'!M89-'Korrigált adatok'!$B89</f>
        <v>301837556.83490002</v>
      </c>
      <c r="N89" s="5">
        <f>'nyers adatok'!N89-'Korrigált adatok'!$C89</f>
        <v>21117792</v>
      </c>
      <c r="O89" s="5">
        <f>'nyers adatok'!O89-'Korrigált adatok'!$D89</f>
        <v>31581992</v>
      </c>
      <c r="P89" s="5">
        <f>'nyers adatok'!P89-'Korrigált adatok'!$E89</f>
        <v>239495570.72819999</v>
      </c>
      <c r="R89" s="5">
        <f>'nyers adatok'!R89-'Korrigált adatok'!$B89</f>
        <v>223605123.83489999</v>
      </c>
      <c r="S89" s="5">
        <f>'nyers adatok'!S89-'Korrigált adatok'!$B89</f>
        <v>16535983.834899999</v>
      </c>
      <c r="T89" s="5">
        <f>'nyers adatok'!T89-'Korrigált adatok'!$B89</f>
        <v>47769284.834899999</v>
      </c>
      <c r="U89" s="5">
        <f>'nyers adatok'!U89-'Korrigált adatok'!$B89</f>
        <v>154720684.83489999</v>
      </c>
      <c r="W89" s="5">
        <f>'nyers adatok'!W89-'Korrigált adatok'!$B89</f>
        <v>117550008.83490001</v>
      </c>
      <c r="X89" s="5">
        <f>'nyers adatok'!X89-'Korrigált adatok'!$C89</f>
        <v>6307992</v>
      </c>
      <c r="Y89" s="5">
        <f>'nyers adatok'!Y89-'Korrigált adatok'!$D89</f>
        <v>41574693</v>
      </c>
      <c r="Z89" s="5">
        <f>'nyers adatok'!Z89-'Korrigált adatok'!$E89</f>
        <v>68235678.728200004</v>
      </c>
      <c r="AB89" s="5">
        <f>'nyers adatok'!AB89-'Korrigált adatok'!$B89</f>
        <v>178399182.83489999</v>
      </c>
      <c r="AC89" s="5">
        <f>'nyers adatok'!AC89-'Korrigált adatok'!$C89</f>
        <v>6288491</v>
      </c>
      <c r="AD89" s="5">
        <f>'nyers adatok'!AD89-'Korrigált adatok'!$D89</f>
        <v>91123786</v>
      </c>
      <c r="AE89" s="5">
        <f>'nyers adatok'!AE89-'Korrigált adatok'!$E89</f>
        <v>77933768.728200004</v>
      </c>
      <c r="AG89" s="5">
        <f>'nyers adatok'!AG89-'Korrigált adatok'!$B89</f>
        <v>157012282.83489999</v>
      </c>
      <c r="AH89" s="5">
        <f>'nyers adatok'!AH89-'Korrigált adatok'!$C89</f>
        <v>6912396</v>
      </c>
      <c r="AI89" s="5">
        <f>'nyers adatok'!AI89-'Korrigált adatok'!$D89</f>
        <v>87841331</v>
      </c>
      <c r="AJ89" s="5">
        <f>'nyers adatok'!AJ89-'Korrigált adatok'!$E89</f>
        <v>57530905.728200004</v>
      </c>
      <c r="AL89" s="5">
        <f>'nyers adatok'!AL89-'Korrigált adatok'!$B89</f>
        <v>62959974.834899999</v>
      </c>
      <c r="AM89" s="5">
        <f>'nyers adatok'!AM89-'Korrigált adatok'!$C89</f>
        <v>6804694</v>
      </c>
      <c r="AN89" s="5">
        <f>'nyers adatok'!AN89-'Korrigált adatok'!$D89</f>
        <v>22703295</v>
      </c>
      <c r="AO89" s="5">
        <f>'nyers adatok'!AO89-'Korrigált adatok'!$E89</f>
        <v>32029379.7282</v>
      </c>
      <c r="AQ89" s="5">
        <f>'nyers adatok'!AQ89-'Korrigált adatok'!$B89</f>
        <v>64002988.834899999</v>
      </c>
      <c r="AR89" s="5">
        <f>'nyers adatok'!AR89-'Korrigált adatok'!$C89</f>
        <v>7144092</v>
      </c>
      <c r="AS89" s="5">
        <f>'nyers adatok'!AS89-'Korrigált adatok'!$D89</f>
        <v>23322792</v>
      </c>
      <c r="AT89" s="5">
        <f>'nyers adatok'!AT89-'Korrigált adatok'!$E89</f>
        <v>32384973.7282</v>
      </c>
      <c r="AV89" s="5">
        <f>'nyers adatok'!AV89-'Korrigált adatok'!$B89</f>
        <v>109951574.83490001</v>
      </c>
      <c r="AW89" s="5">
        <f>'nyers adatok'!AW89-'Korrigált adatok'!$C89</f>
        <v>6945492</v>
      </c>
      <c r="AX89" s="5">
        <f>'nyers adatok'!AX89-'Korrigált adatok'!$D89</f>
        <v>15532892</v>
      </c>
      <c r="AY89" s="5">
        <f>'nyers adatok'!AY89-'Korrigált adatok'!$E89</f>
        <v>84250575.728200004</v>
      </c>
      <c r="BA89" s="5">
        <f>'nyers adatok'!BA89-'Korrigált adatok'!$B89</f>
        <v>64254984.834899999</v>
      </c>
      <c r="BB89" s="5">
        <f>'nyers adatok'!BB89-'Korrigált adatok'!$C89</f>
        <v>7072992</v>
      </c>
      <c r="BC89" s="5">
        <f>'nyers adatok'!BC89-'Korrigált adatok'!$D89</f>
        <v>21678692</v>
      </c>
      <c r="BD89" s="5">
        <f>'nyers adatok'!BD89-'Korrigált adatok'!$E89</f>
        <v>32763373.7282</v>
      </c>
    </row>
    <row r="90" spans="1:56" x14ac:dyDescent="0.3">
      <c r="A90">
        <v>100000</v>
      </c>
      <c r="B90" s="5">
        <f>'nyers adatok'!B90*'Segédtábla a korrigáláshoz'!$B$2</f>
        <v>17.165099999999999</v>
      </c>
      <c r="C90" s="5">
        <f>'nyers adatok'!C90*'Segédtábla a korrigáláshoz'!$B$2</f>
        <v>1716510</v>
      </c>
      <c r="D90" s="5">
        <f>'nyers adatok'!D90*'Segédtábla a korrigáláshoz'!$B$2</f>
        <v>1716510</v>
      </c>
      <c r="E90" s="5">
        <f>'nyers adatok'!E90*'Segédtábla a korrigáláshoz'!$B$2</f>
        <v>26794137.486599997</v>
      </c>
      <c r="F90" s="5"/>
      <c r="H90" s="5">
        <f>'nyers adatok'!H90-'Korrigált adatok'!$B90</f>
        <v>645164589.83490002</v>
      </c>
      <c r="I90" s="5">
        <f>'nyers adatok'!I90-'Korrigált adatok'!$C90</f>
        <v>42048290</v>
      </c>
      <c r="J90" s="5">
        <f>'nyers adatok'!J90-'Korrigált adatok'!$D90</f>
        <v>46976090</v>
      </c>
      <c r="K90" s="5">
        <f>'nyers adatok'!K90-'Korrigált adatok'!$E90</f>
        <v>544986858.51339996</v>
      </c>
      <c r="M90" s="5">
        <f>'nyers adatok'!M90-'Korrigált adatok'!$B90</f>
        <v>390593671.83490002</v>
      </c>
      <c r="N90" s="5">
        <f>'nyers adatok'!N90-'Korrigált adatok'!$C90</f>
        <v>26382712</v>
      </c>
      <c r="O90" s="5">
        <f>'nyers adatok'!O90-'Korrigált adatok'!$D90</f>
        <v>41651830</v>
      </c>
      <c r="P90" s="5">
        <f>'nyers adatok'!P90-'Korrigált adatok'!$E90</f>
        <v>314506976.51340002</v>
      </c>
      <c r="R90" s="5">
        <f>'nyers adatok'!R90-'Korrigált adatok'!$B90</f>
        <v>295233929.83490002</v>
      </c>
      <c r="S90" s="5">
        <f>'nyers adatok'!S90-'Korrigált adatok'!$B90</f>
        <v>19893882.834899999</v>
      </c>
      <c r="T90" s="5">
        <f>'nyers adatok'!T90-'Korrigált adatok'!$B90</f>
        <v>61524081.834899999</v>
      </c>
      <c r="U90" s="5">
        <f>'nyers adatok'!U90-'Korrigált adatok'!$B90</f>
        <v>207631076.83489999</v>
      </c>
      <c r="W90" s="5">
        <f>'nyers adatok'!W90-'Korrigált adatok'!$B90</f>
        <v>148807979.83489999</v>
      </c>
      <c r="X90" s="5">
        <f>'nyers adatok'!X90-'Korrigált adatok'!$C90</f>
        <v>6927591</v>
      </c>
      <c r="Y90" s="5">
        <f>'nyers adatok'!Y90-'Korrigált adatok'!$D90</f>
        <v>54001494</v>
      </c>
      <c r="Z90" s="5">
        <f>'nyers adatok'!Z90-'Korrigált adatok'!$E90</f>
        <v>88627564.513400003</v>
      </c>
      <c r="AB90" s="5">
        <f>'nyers adatok'!AB90-'Korrigált adatok'!$B90</f>
        <v>223325484.83489999</v>
      </c>
      <c r="AC90" s="5">
        <f>'nyers adatok'!AC90-'Korrigált adatok'!$C90</f>
        <v>7357790</v>
      </c>
      <c r="AD90" s="5">
        <f>'nyers adatok'!AD90-'Korrigált adatok'!$D90</f>
        <v>116962191</v>
      </c>
      <c r="AE90" s="5">
        <f>'nyers adatok'!AE90-'Korrigált adatok'!$E90</f>
        <v>99191062.513400003</v>
      </c>
      <c r="AG90" s="5">
        <f>'nyers adatok'!AG90-'Korrigált adatok'!$B90</f>
        <v>197557581.83489999</v>
      </c>
      <c r="AH90" s="5">
        <f>'nyers adatok'!AH90-'Korrigált adatok'!$C90</f>
        <v>8173587</v>
      </c>
      <c r="AI90" s="5">
        <f>'nyers adatok'!AI90-'Korrigált adatok'!$D90</f>
        <v>109839860</v>
      </c>
      <c r="AJ90" s="5">
        <f>'nyers adatok'!AJ90-'Korrigált adatok'!$E90</f>
        <v>73501636.513400003</v>
      </c>
      <c r="AL90" s="5">
        <f>'nyers adatok'!AL90-'Korrigált adatok'!$B90</f>
        <v>72212774.834900007</v>
      </c>
      <c r="AM90" s="5">
        <f>'nyers adatok'!AM90-'Korrigált adatok'!$C90</f>
        <v>7667692</v>
      </c>
      <c r="AN90" s="5">
        <f>'nyers adatok'!AN90-'Korrigált adatok'!$D90</f>
        <v>25314402</v>
      </c>
      <c r="AO90" s="5">
        <f>'nyers adatok'!AO90-'Korrigált adatok'!$E90</f>
        <v>36354593.513400003</v>
      </c>
      <c r="AQ90" s="5">
        <f>'nyers adatok'!AQ90-'Korrigált adatok'!$B90</f>
        <v>73657879.834900007</v>
      </c>
      <c r="AR90" s="5">
        <f>'nyers adatok'!AR90-'Korrigált adatok'!$C90</f>
        <v>8318390</v>
      </c>
      <c r="AS90" s="5">
        <f>'nyers adatok'!AS90-'Korrigált adatok'!$D90</f>
        <v>26214790</v>
      </c>
      <c r="AT90" s="5">
        <f>'nyers adatok'!AT90-'Korrigált adatok'!$E90</f>
        <v>37178762.513400003</v>
      </c>
      <c r="AV90" s="5">
        <f>'nyers adatok'!AV90-'Korrigált adatok'!$B90</f>
        <v>136533074.83489999</v>
      </c>
      <c r="AW90" s="5">
        <f>'nyers adatok'!AW90-'Korrigált adatok'!$C90</f>
        <v>7913890</v>
      </c>
      <c r="AX90" s="5">
        <f>'nyers adatok'!AX90-'Korrigált adatok'!$D90</f>
        <v>16058691</v>
      </c>
      <c r="AY90" s="5">
        <f>'nyers adatok'!AY90-'Korrigált adatok'!$E90</f>
        <v>108952563.5134</v>
      </c>
      <c r="BA90" s="5">
        <f>'nyers adatok'!BA90-'Korrigált adatok'!$B90</f>
        <v>72624586.834900007</v>
      </c>
      <c r="BB90" s="5">
        <f>'nyers adatok'!BB90-'Korrigált adatok'!$C90</f>
        <v>8593186</v>
      </c>
      <c r="BC90" s="5">
        <f>'nyers adatok'!BC90-'Korrigált adatok'!$D90</f>
        <v>24262482</v>
      </c>
      <c r="BD90" s="5">
        <f>'nyers adatok'!BD90-'Korrigált adatok'!$E90</f>
        <v>40414635.513400003</v>
      </c>
    </row>
    <row r="92" spans="1:56" x14ac:dyDescent="0.3">
      <c r="A92" t="str">
        <f>'nyers adatok'!A92</f>
        <v>worst m=n32 c=100</v>
      </c>
      <c r="B92" s="4" t="s">
        <v>29</v>
      </c>
      <c r="C92" s="4"/>
      <c r="D92" s="4"/>
      <c r="E92" s="4"/>
      <c r="F92" s="3"/>
      <c r="H92" s="4" t="s">
        <v>10</v>
      </c>
      <c r="I92" s="4"/>
      <c r="J92" s="4"/>
      <c r="K92" s="4"/>
      <c r="M92" s="4" t="s">
        <v>11</v>
      </c>
      <c r="N92" s="4"/>
      <c r="O92" s="4"/>
      <c r="P92" s="4"/>
      <c r="R92" s="4" t="s">
        <v>12</v>
      </c>
      <c r="S92" s="4"/>
      <c r="T92" s="4"/>
      <c r="U92" s="4"/>
      <c r="W92" s="4" t="s">
        <v>21</v>
      </c>
      <c r="X92" s="4"/>
      <c r="Y92" s="4"/>
      <c r="Z92" s="4"/>
      <c r="AB92" s="4" t="s">
        <v>22</v>
      </c>
      <c r="AC92" s="4"/>
      <c r="AD92" s="4"/>
      <c r="AE92" s="4"/>
      <c r="AG92" s="4" t="s">
        <v>23</v>
      </c>
      <c r="AH92" s="4"/>
      <c r="AI92" s="4"/>
      <c r="AJ92" s="4"/>
      <c r="AL92" s="4" t="s">
        <v>24</v>
      </c>
      <c r="AM92" s="4"/>
      <c r="AN92" s="4"/>
      <c r="AO92" s="4"/>
      <c r="AQ92" s="4" t="s">
        <v>25</v>
      </c>
      <c r="AR92" s="4"/>
      <c r="AS92" s="4"/>
      <c r="AT92" s="4"/>
      <c r="AV92" s="4" t="s">
        <v>26</v>
      </c>
      <c r="AW92" s="4"/>
      <c r="AX92" s="4"/>
      <c r="AY92" s="4"/>
      <c r="BA92" s="4" t="s">
        <v>27</v>
      </c>
      <c r="BB92" s="4"/>
      <c r="BC92" s="4"/>
      <c r="BD92" s="4"/>
    </row>
    <row r="93" spans="1:56" x14ac:dyDescent="0.3">
      <c r="A93" t="s">
        <v>8</v>
      </c>
      <c r="B93" t="s">
        <v>4</v>
      </c>
      <c r="C93" t="s">
        <v>5</v>
      </c>
      <c r="D93" t="s">
        <v>6</v>
      </c>
      <c r="E93" t="s">
        <v>7</v>
      </c>
      <c r="H93" t="s">
        <v>4</v>
      </c>
      <c r="I93" t="s">
        <v>5</v>
      </c>
      <c r="J93" t="s">
        <v>6</v>
      </c>
      <c r="K93" t="s">
        <v>7</v>
      </c>
      <c r="M93" t="s">
        <v>4</v>
      </c>
      <c r="N93" t="s">
        <v>5</v>
      </c>
      <c r="O93" t="s">
        <v>6</v>
      </c>
      <c r="P93" t="s">
        <v>7</v>
      </c>
      <c r="R93" t="s">
        <v>4</v>
      </c>
      <c r="S93" t="s">
        <v>5</v>
      </c>
      <c r="T93" t="s">
        <v>6</v>
      </c>
      <c r="U93" t="s">
        <v>7</v>
      </c>
      <c r="W93" t="s">
        <v>4</v>
      </c>
      <c r="X93" t="s">
        <v>5</v>
      </c>
      <c r="Y93" t="s">
        <v>6</v>
      </c>
      <c r="Z93" t="s">
        <v>7</v>
      </c>
      <c r="AB93" t="s">
        <v>4</v>
      </c>
      <c r="AC93" t="s">
        <v>5</v>
      </c>
      <c r="AD93" t="s">
        <v>6</v>
      </c>
      <c r="AE93" t="s">
        <v>7</v>
      </c>
      <c r="AG93" t="s">
        <v>4</v>
      </c>
      <c r="AH93" t="s">
        <v>5</v>
      </c>
      <c r="AI93" t="s">
        <v>6</v>
      </c>
      <c r="AJ93" t="s">
        <v>7</v>
      </c>
      <c r="AL93" t="s">
        <v>4</v>
      </c>
      <c r="AM93" t="s">
        <v>5</v>
      </c>
      <c r="AN93" t="s">
        <v>6</v>
      </c>
      <c r="AO93" t="s">
        <v>7</v>
      </c>
      <c r="AQ93" t="s">
        <v>4</v>
      </c>
      <c r="AR93" t="s">
        <v>5</v>
      </c>
      <c r="AS93" t="s">
        <v>6</v>
      </c>
      <c r="AT93" t="s">
        <v>7</v>
      </c>
      <c r="AV93" t="s">
        <v>4</v>
      </c>
      <c r="AW93" t="s">
        <v>5</v>
      </c>
      <c r="AX93" t="s">
        <v>6</v>
      </c>
      <c r="AY93" t="s">
        <v>7</v>
      </c>
      <c r="BA93" t="s">
        <v>4</v>
      </c>
      <c r="BB93" t="s">
        <v>5</v>
      </c>
      <c r="BC93" t="s">
        <v>6</v>
      </c>
      <c r="BD93" t="s">
        <v>7</v>
      </c>
    </row>
    <row r="94" spans="1:56" x14ac:dyDescent="0.3">
      <c r="A94">
        <v>2000</v>
      </c>
      <c r="B94" s="5">
        <f>'nyers adatok'!B94*'Segédtábla a korrigáláshoz'!$B$2</f>
        <v>17.165099999999999</v>
      </c>
      <c r="C94" s="5">
        <f>'nyers adatok'!C94*'Segédtábla a korrigáláshoz'!$B$2</f>
        <v>34330.199999999997</v>
      </c>
      <c r="D94" s="5">
        <f>'nyers adatok'!D94*'Segédtábla a korrigáláshoz'!$B$2</f>
        <v>34330.199999999997</v>
      </c>
      <c r="E94" s="5">
        <f>'nyers adatok'!E94*'Segédtábla a korrigáláshoz'!$B$2</f>
        <v>1500985.0044</v>
      </c>
      <c r="F94" s="5"/>
      <c r="H94" s="5">
        <f>'nyers adatok'!H94-'Korrigált adatok'!$B94</f>
        <v>21380383.834899999</v>
      </c>
      <c r="I94" s="5">
        <f>'nyers adatok'!I94-'Korrigált adatok'!$C94</f>
        <v>551669.80000000005</v>
      </c>
      <c r="J94" s="5">
        <f>'nyers adatok'!J94-'Korrigált adatok'!$D94</f>
        <v>574169.80000000005</v>
      </c>
      <c r="K94" s="5">
        <f>'nyers adatok'!K94-'Korrigált adatok'!$E94</f>
        <v>19701414.9956</v>
      </c>
      <c r="M94" s="5">
        <f>'nyers adatok'!M94-'Korrigált adatok'!$B94</f>
        <v>13566983.834899999</v>
      </c>
      <c r="N94" s="5">
        <f>'nyers adatok'!N94-'Korrigált adatok'!$C94</f>
        <v>424769.8</v>
      </c>
      <c r="O94" s="5">
        <f>'nyers adatok'!O94-'Korrigált adatok'!$D94</f>
        <v>509369.8</v>
      </c>
      <c r="P94" s="5">
        <f>'nyers adatok'!P94-'Korrigált adatok'!$E94</f>
        <v>12107114.9956</v>
      </c>
      <c r="R94" s="5">
        <f>'nyers adatok'!R94-'Korrigált adatok'!$B94</f>
        <v>8685931.8348999992</v>
      </c>
      <c r="S94" s="5">
        <f>'nyers adatok'!S94-'Korrigált adatok'!$B94</f>
        <v>289582.83490000002</v>
      </c>
      <c r="T94" s="5">
        <f>'nyers adatok'!T94-'Korrigált adatok'!$B94</f>
        <v>1268683.8348999999</v>
      </c>
      <c r="U94" s="5">
        <f>'nyers adatok'!U94-'Korrigált adatok'!$B94</f>
        <v>7211084.8349000001</v>
      </c>
      <c r="W94" s="5">
        <f>'nyers adatok'!W94-'Korrigált adatok'!$B94</f>
        <v>7761033.8349000001</v>
      </c>
      <c r="X94" s="5">
        <f>'nyers adatok'!X94-'Korrigált adatok'!$C94</f>
        <v>146569.79999999999</v>
      </c>
      <c r="Y94" s="5">
        <f>'nyers adatok'!Y94-'Korrigált adatok'!$D94</f>
        <v>2668569.7999999998</v>
      </c>
      <c r="Z94" s="5">
        <f>'nyers adatok'!Z94-'Korrigált adatok'!$E94</f>
        <v>4632214.9956</v>
      </c>
      <c r="AB94" s="5">
        <f>'nyers adatok'!AB94-'Korrigált adatok'!$B94</f>
        <v>10408283.834899999</v>
      </c>
      <c r="AC94" s="5">
        <f>'nyers adatok'!AC94-'Korrigált adatok'!$C94</f>
        <v>135269.79999999999</v>
      </c>
      <c r="AD94" s="5">
        <f>'nyers adatok'!AD94-'Korrigált adatok'!$D94</f>
        <v>4866069.8</v>
      </c>
      <c r="AE94" s="5">
        <f>'nyers adatok'!AE94-'Korrigált adatok'!$E94</f>
        <v>5203114.9956</v>
      </c>
      <c r="AG94" s="5">
        <f>'nyers adatok'!AG94-'Korrigált adatok'!$B94</f>
        <v>6418182.8349000001</v>
      </c>
      <c r="AH94" s="5">
        <f>'nyers adatok'!AH94-'Korrigált adatok'!$C94</f>
        <v>149769.79999999999</v>
      </c>
      <c r="AI94" s="5">
        <f>'nyers adatok'!AI94-'Korrigált adatok'!$D94</f>
        <v>2188069.7999999998</v>
      </c>
      <c r="AJ94" s="5">
        <f>'nyers adatok'!AJ94-'Korrigált adatok'!$E94</f>
        <v>3854114.9956</v>
      </c>
      <c r="AL94" s="5">
        <f>'nyers adatok'!AL94-'Korrigált adatok'!$B94</f>
        <v>2590782.8349000001</v>
      </c>
      <c r="AM94" s="5">
        <f>'nyers adatok'!AM94-'Korrigált adatok'!$C94</f>
        <v>144569.79999999999</v>
      </c>
      <c r="AN94" s="5">
        <f>'nyers adatok'!AN94-'Korrigált adatok'!$D94</f>
        <v>457669.8</v>
      </c>
      <c r="AO94" s="5">
        <f>'nyers adatok'!AO94-'Korrigált adatok'!$E94</f>
        <v>1737314.9956</v>
      </c>
      <c r="AQ94" s="5">
        <f>'nyers adatok'!AQ94-'Korrigált adatok'!$B94</f>
        <v>2757082.8349000001</v>
      </c>
      <c r="AR94" s="5">
        <f>'nyers adatok'!AR94-'Korrigált adatok'!$C94</f>
        <v>152269.79999999999</v>
      </c>
      <c r="AS94" s="5">
        <f>'nyers adatok'!AS94-'Korrigált adatok'!$D94</f>
        <v>505869.8</v>
      </c>
      <c r="AT94" s="5">
        <f>'nyers adatok'!AT94-'Korrigált adatok'!$E94</f>
        <v>1814414.9956</v>
      </c>
      <c r="AV94" s="5">
        <f>'nyers adatok'!AV94-'Korrigált adatok'!$B94</f>
        <v>6498682.8349000001</v>
      </c>
      <c r="AW94" s="5">
        <f>'nyers adatok'!AW94-'Korrigált adatok'!$C94</f>
        <v>147169.79999999999</v>
      </c>
      <c r="AX94" s="5">
        <f>'nyers adatok'!AX94-'Korrigált adatok'!$D94</f>
        <v>362469.8</v>
      </c>
      <c r="AY94" s="5">
        <f>'nyers adatok'!AY94-'Korrigált adatok'!$E94</f>
        <v>5838514.9956</v>
      </c>
      <c r="BA94" s="5">
        <f>'nyers adatok'!BA94-'Korrigált adatok'!$B94</f>
        <v>2618377.8349000001</v>
      </c>
      <c r="BB94" s="5">
        <f>'nyers adatok'!BB94-'Korrigált adatok'!$C94</f>
        <v>145669.79999999999</v>
      </c>
      <c r="BC94" s="5">
        <f>'nyers adatok'!BC94-'Korrigált adatok'!$D94</f>
        <v>471669.8</v>
      </c>
      <c r="BD94" s="5">
        <f>'nyers adatok'!BD94-'Korrigált adatok'!$E94</f>
        <v>1808814.9956</v>
      </c>
    </row>
    <row r="95" spans="1:56" x14ac:dyDescent="0.3">
      <c r="A95">
        <v>4000</v>
      </c>
      <c r="B95" s="5">
        <f>'nyers adatok'!B95*'Segédtábla a korrigáláshoz'!$B$2</f>
        <v>17.165099999999999</v>
      </c>
      <c r="C95" s="5">
        <f>'nyers adatok'!C95*'Segédtábla a korrigáláshoz'!$B$2</f>
        <v>68660.399999999994</v>
      </c>
      <c r="D95" s="5">
        <f>'nyers adatok'!D95*'Segédtábla a korrigáláshoz'!$B$2</f>
        <v>68660.399999999994</v>
      </c>
      <c r="E95" s="5">
        <f>'nyers adatok'!E95*'Segédtábla a korrigáláshoz'!$B$2</f>
        <v>4273835.2583999997</v>
      </c>
      <c r="F95" s="5"/>
      <c r="H95" s="5">
        <f>'nyers adatok'!H95-'Korrigált adatok'!$B95</f>
        <v>66863283.834899999</v>
      </c>
      <c r="I95" s="5">
        <f>'nyers adatok'!I95-'Korrigált adatok'!$C95</f>
        <v>1190039.6000000001</v>
      </c>
      <c r="J95" s="5">
        <f>'nyers adatok'!J95-'Korrigált adatok'!$D95</f>
        <v>1274439.6000000001</v>
      </c>
      <c r="K95" s="5">
        <f>'nyers adatok'!K95-'Korrigált adatok'!$E95</f>
        <v>62420164.741599999</v>
      </c>
      <c r="M95" s="5">
        <f>'nyers adatok'!M95-'Korrigált adatok'!$B95</f>
        <v>40333583.834899999</v>
      </c>
      <c r="N95" s="5">
        <f>'nyers adatok'!N95-'Korrigált adatok'!$C95</f>
        <v>881439.6</v>
      </c>
      <c r="O95" s="5">
        <f>'nyers adatok'!O95-'Korrigált adatok'!$D95</f>
        <v>1148739.6000000001</v>
      </c>
      <c r="P95" s="5">
        <f>'nyers adatok'!P95-'Korrigált adatok'!$E95</f>
        <v>37021364.741599999</v>
      </c>
      <c r="R95" s="5">
        <f>'nyers adatok'!R95-'Korrigált adatok'!$B95</f>
        <v>25726169.834899999</v>
      </c>
      <c r="S95" s="5">
        <f>'nyers adatok'!S95-'Korrigált adatok'!$B95</f>
        <v>630882.83490000002</v>
      </c>
      <c r="T95" s="5">
        <f>'nyers adatok'!T95-'Korrigált adatok'!$B95</f>
        <v>3498382.8349000001</v>
      </c>
      <c r="U95" s="5">
        <f>'nyers adatok'!U95-'Korrigált adatok'!$B95</f>
        <v>21580582.834899999</v>
      </c>
      <c r="W95" s="5">
        <f>'nyers adatok'!W95-'Korrigált adatok'!$B95</f>
        <v>22163333.834899999</v>
      </c>
      <c r="X95" s="5">
        <f>'nyers adatok'!X95-'Korrigált adatok'!$C95</f>
        <v>271639.59999999998</v>
      </c>
      <c r="Y95" s="5">
        <f>'nyers adatok'!Y95-'Korrigált adatok'!$D95</f>
        <v>7542439.5999999996</v>
      </c>
      <c r="Z95" s="5">
        <f>'nyers adatok'!Z95-'Korrigált adatok'!$E95</f>
        <v>13301164.741599999</v>
      </c>
      <c r="AB95" s="5">
        <f>'nyers adatok'!AB95-'Korrigált adatok'!$B95</f>
        <v>28819285.834899999</v>
      </c>
      <c r="AC95" s="5">
        <f>'nyers adatok'!AC95-'Korrigált adatok'!$C95</f>
        <v>250739.6</v>
      </c>
      <c r="AD95" s="5">
        <f>'nyers adatok'!AD95-'Korrigált adatok'!$D95</f>
        <v>13687439.6</v>
      </c>
      <c r="AE95" s="5">
        <f>'nyers adatok'!AE95-'Korrigált adatok'!$E95</f>
        <v>14737964.741599999</v>
      </c>
      <c r="AG95" s="5">
        <f>'nyers adatok'!AG95-'Korrigált adatok'!$B95</f>
        <v>16575882.834899999</v>
      </c>
      <c r="AH95" s="5">
        <f>'nyers adatok'!AH95-'Korrigált adatok'!$C95</f>
        <v>296339.59999999998</v>
      </c>
      <c r="AI95" s="5">
        <f>'nyers adatok'!AI95-'Korrigált adatok'!$D95</f>
        <v>4224739.5999999996</v>
      </c>
      <c r="AJ95" s="5">
        <f>'nyers adatok'!AJ95-'Korrigált adatok'!$E95</f>
        <v>10899664.741599999</v>
      </c>
      <c r="AL95" s="5">
        <f>'nyers adatok'!AL95-'Korrigált adatok'!$B95</f>
        <v>6731682.8349000001</v>
      </c>
      <c r="AM95" s="5">
        <f>'nyers adatok'!AM95-'Korrigált adatok'!$C95</f>
        <v>290039.59999999998</v>
      </c>
      <c r="AN95" s="5">
        <f>'nyers adatok'!AN95-'Korrigált adatok'!$D95</f>
        <v>983939.6</v>
      </c>
      <c r="AO95" s="5">
        <f>'nyers adatok'!AO95-'Korrigált adatok'!$E95</f>
        <v>4766965.7416000003</v>
      </c>
      <c r="AQ95" s="5">
        <f>'nyers adatok'!AQ95-'Korrigált adatok'!$B95</f>
        <v>6664182.8349000001</v>
      </c>
      <c r="AR95" s="5">
        <f>'nyers adatok'!AR95-'Korrigált adatok'!$C95</f>
        <v>274239.59999999998</v>
      </c>
      <c r="AS95" s="5">
        <f>'nyers adatok'!AS95-'Korrigált adatok'!$D95</f>
        <v>1030740.6</v>
      </c>
      <c r="AT95" s="5">
        <f>'nyers adatok'!AT95-'Korrigált adatok'!$E95</f>
        <v>4973764.7416000003</v>
      </c>
      <c r="AV95" s="5">
        <f>'nyers adatok'!AV95-'Korrigált adatok'!$B95</f>
        <v>17837782.834899999</v>
      </c>
      <c r="AW95" s="5">
        <f>'nyers adatok'!AW95-'Korrigált adatok'!$C95</f>
        <v>286939.59999999998</v>
      </c>
      <c r="AX95" s="5">
        <f>'nyers adatok'!AX95-'Korrigált adatok'!$D95</f>
        <v>667639.6</v>
      </c>
      <c r="AY95" s="5">
        <f>'nyers adatok'!AY95-'Korrigált adatok'!$E95</f>
        <v>16651664.741599999</v>
      </c>
      <c r="BA95" s="5">
        <f>'nyers adatok'!BA95-'Korrigált adatok'!$B95</f>
        <v>6758768.8349000001</v>
      </c>
      <c r="BB95" s="5">
        <f>'nyers adatok'!BB95-'Korrigált adatok'!$C95</f>
        <v>305039.59999999998</v>
      </c>
      <c r="BC95" s="5">
        <f>'nyers adatok'!BC95-'Korrigált adatok'!$D95</f>
        <v>980439.6</v>
      </c>
      <c r="BD95" s="5">
        <f>'nyers adatok'!BD95-'Korrigált adatok'!$E95</f>
        <v>5102264.7416000003</v>
      </c>
    </row>
    <row r="96" spans="1:56" x14ac:dyDescent="0.3">
      <c r="A96">
        <v>6000</v>
      </c>
      <c r="B96" s="5">
        <f>'nyers adatok'!B96*'Segédtábla a korrigáláshoz'!$B$2</f>
        <v>17.165099999999999</v>
      </c>
      <c r="C96" s="5">
        <f>'nyers adatok'!C96*'Segédtábla a korrigáláshoz'!$B$2</f>
        <v>102990.59999999999</v>
      </c>
      <c r="D96" s="5">
        <f>'nyers adatok'!D96*'Segédtábla a korrigáláshoz'!$B$2</f>
        <v>102990.59999999999</v>
      </c>
      <c r="E96" s="5">
        <f>'nyers adatok'!E96*'Segédtábla a korrigáláshoz'!$B$2</f>
        <v>7874661.2759999996</v>
      </c>
      <c r="F96" s="5"/>
      <c r="H96" s="5">
        <f>'nyers adatok'!H96-'Korrigált adatok'!$B96</f>
        <v>128838583.83490001</v>
      </c>
      <c r="I96" s="5">
        <f>'nyers adatok'!I96-'Korrigált adatok'!$C96</f>
        <v>1986409.4</v>
      </c>
      <c r="J96" s="5">
        <f>'nyers adatok'!J96-'Korrigált adatok'!$D96</f>
        <v>2052409.4</v>
      </c>
      <c r="K96" s="5">
        <f>'nyers adatok'!K96-'Korrigált adatok'!$E96</f>
        <v>121566038.72400001</v>
      </c>
      <c r="M96" s="5">
        <f>'nyers adatok'!M96-'Korrigált adatok'!$B96</f>
        <v>76805383.834900007</v>
      </c>
      <c r="N96" s="5">
        <f>'nyers adatok'!N96-'Korrigált adatok'!$C96</f>
        <v>1318909.3999999999</v>
      </c>
      <c r="O96" s="5">
        <f>'nyers adatok'!O96-'Korrigált adatok'!$D96</f>
        <v>1821709.4</v>
      </c>
      <c r="P96" s="5">
        <f>'nyers adatok'!P96-'Korrigált adatok'!$E96</f>
        <v>70904437.724000007</v>
      </c>
      <c r="R96" s="5">
        <f>'nyers adatok'!R96-'Korrigált adatok'!$B96</f>
        <v>46351185.834899999</v>
      </c>
      <c r="S96" s="5">
        <f>'nyers adatok'!S96-'Korrigált adatok'!$B96</f>
        <v>980982.83490000002</v>
      </c>
      <c r="T96" s="5">
        <f>'nyers adatok'!T96-'Korrigált adatok'!$B96</f>
        <v>6330082.8349000001</v>
      </c>
      <c r="U96" s="5">
        <f>'nyers adatok'!U96-'Korrigált adatok'!$B96</f>
        <v>40398985.834899999</v>
      </c>
      <c r="W96" s="5">
        <f>'nyers adatok'!W96-'Korrigált adatok'!$B96</f>
        <v>40822309.834899999</v>
      </c>
      <c r="X96" s="5">
        <f>'nyers adatok'!X96-'Korrigált adatok'!$C96</f>
        <v>421809.4</v>
      </c>
      <c r="Y96" s="5">
        <f>'nyers adatok'!Y96-'Korrigált adatok'!$D96</f>
        <v>13746809.4</v>
      </c>
      <c r="Z96" s="5">
        <f>'nyers adatok'!Z96-'Korrigált adatok'!$E96</f>
        <v>24632439.723999999</v>
      </c>
      <c r="AB96" s="5">
        <f>'nyers adatok'!AB96-'Korrigált adatok'!$B96</f>
        <v>53200386.834899999</v>
      </c>
      <c r="AC96" s="5">
        <f>'nyers adatok'!AC96-'Korrigált adatok'!$C96</f>
        <v>437009.4</v>
      </c>
      <c r="AD96" s="5">
        <f>'nyers adatok'!AD96-'Korrigált adatok'!$D96</f>
        <v>24893909.399999999</v>
      </c>
      <c r="AE96" s="5">
        <f>'nyers adatok'!AE96-'Korrigált adatok'!$E96</f>
        <v>27632038.723999999</v>
      </c>
      <c r="AG96" s="5">
        <f>'nyers adatok'!AG96-'Korrigált adatok'!$B96</f>
        <v>29081482.834899999</v>
      </c>
      <c r="AH96" s="5">
        <f>'nyers adatok'!AH96-'Korrigált adatok'!$C96</f>
        <v>480209.4</v>
      </c>
      <c r="AI96" s="5">
        <f>'nyers adatok'!AI96-'Korrigált adatok'!$D96</f>
        <v>6526509.4000000004</v>
      </c>
      <c r="AJ96" s="5">
        <f>'nyers adatok'!AJ96-'Korrigált adatok'!$E96</f>
        <v>20358838.723999999</v>
      </c>
      <c r="AL96" s="5">
        <f>'nyers adatok'!AL96-'Korrigált adatok'!$B96</f>
        <v>11971582.834899999</v>
      </c>
      <c r="AM96" s="5">
        <f>'nyers adatok'!AM96-'Korrigált adatok'!$C96</f>
        <v>475208.4</v>
      </c>
      <c r="AN96" s="5">
        <f>'nyers adatok'!AN96-'Korrigált adatok'!$D96</f>
        <v>1403708.4</v>
      </c>
      <c r="AO96" s="5">
        <f>'nyers adatok'!AO96-'Korrigált adatok'!$E96</f>
        <v>9086116.7239999995</v>
      </c>
      <c r="AQ96" s="5">
        <f>'nyers adatok'!AQ96-'Korrigált adatok'!$B96</f>
        <v>11667282.834899999</v>
      </c>
      <c r="AR96" s="5">
        <f>'nyers adatok'!AR96-'Korrigált adatok'!$C96</f>
        <v>482409.4</v>
      </c>
      <c r="AS96" s="5">
        <f>'nyers adatok'!AS96-'Korrigált adatok'!$D96</f>
        <v>1491009.4</v>
      </c>
      <c r="AT96" s="5">
        <f>'nyers adatok'!AT96-'Korrigált adatok'!$E96</f>
        <v>9174738.7239999995</v>
      </c>
      <c r="AV96" s="5">
        <f>'nyers adatok'!AV96-'Korrigált adatok'!$B96</f>
        <v>33086181.834899999</v>
      </c>
      <c r="AW96" s="5">
        <f>'nyers adatok'!AW96-'Korrigált adatok'!$C96</f>
        <v>536809.4</v>
      </c>
      <c r="AX96" s="5">
        <f>'nyers adatok'!AX96-'Korrigált adatok'!$D96</f>
        <v>963609.4</v>
      </c>
      <c r="AY96" s="5">
        <f>'nyers adatok'!AY96-'Korrigált adatok'!$E96</f>
        <v>30881638.723999999</v>
      </c>
      <c r="BA96" s="5">
        <f>'nyers adatok'!BA96-'Korrigált adatok'!$B96</f>
        <v>11714357.834899999</v>
      </c>
      <c r="BB96" s="5">
        <f>'nyers adatok'!BB96-'Korrigált adatok'!$C96</f>
        <v>476809.4</v>
      </c>
      <c r="BC96" s="5">
        <f>'nyers adatok'!BC96-'Korrigált adatok'!$D96</f>
        <v>1354209.4</v>
      </c>
      <c r="BD96" s="5">
        <f>'nyers adatok'!BD96-'Korrigált adatok'!$E96</f>
        <v>8883938.7239999995</v>
      </c>
    </row>
    <row r="97" spans="1:56" x14ac:dyDescent="0.3">
      <c r="A97">
        <v>8000</v>
      </c>
      <c r="B97" s="5">
        <f>'nyers adatok'!B97*'Segédtábla a korrigáláshoz'!$B$2</f>
        <v>17.165099999999999</v>
      </c>
      <c r="C97" s="5">
        <f>'nyers adatok'!C97*'Segédtábla a korrigáláshoz'!$B$2</f>
        <v>137320.79999999999</v>
      </c>
      <c r="D97" s="5">
        <f>'nyers adatok'!D97*'Segédtábla a korrigáláshoz'!$B$2</f>
        <v>137320.79999999999</v>
      </c>
      <c r="E97" s="5">
        <f>'nyers adatok'!E97*'Segédtábla a korrigáláshoz'!$B$2</f>
        <v>12145046.349299999</v>
      </c>
      <c r="F97" s="5"/>
      <c r="H97" s="5">
        <f>'nyers adatok'!H97-'Korrigált adatok'!$B97</f>
        <v>203589585.83489999</v>
      </c>
      <c r="I97" s="5">
        <f>'nyers adatok'!I97-'Korrigált adatok'!$C97</f>
        <v>2640979.2000000002</v>
      </c>
      <c r="J97" s="5">
        <f>'nyers adatok'!J97-'Korrigált adatok'!$D97</f>
        <v>2924579.2</v>
      </c>
      <c r="K97" s="5">
        <f>'nyers adatok'!K97-'Korrigált adatok'!$E97</f>
        <v>194675255.6507</v>
      </c>
      <c r="M97" s="5">
        <f>'nyers adatok'!M97-'Korrigált adatok'!$B97</f>
        <v>124677186.83490001</v>
      </c>
      <c r="N97" s="5">
        <f>'nyers adatok'!N97-'Korrigált adatok'!$C97</f>
        <v>1828679.2</v>
      </c>
      <c r="O97" s="5">
        <f>'nyers adatok'!O97-'Korrigált adatok'!$D97</f>
        <v>2483179.2000000002</v>
      </c>
      <c r="P97" s="5">
        <f>'nyers adatok'!P97-'Korrigált adatok'!$E97</f>
        <v>114994852.6507</v>
      </c>
      <c r="R97" s="5">
        <f>'nyers adatok'!R97-'Korrigált adatok'!$B97</f>
        <v>70368818.834900007</v>
      </c>
      <c r="S97" s="5">
        <f>'nyers adatok'!S97-'Korrigált adatok'!$B97</f>
        <v>1262983.8348999999</v>
      </c>
      <c r="T97" s="5">
        <f>'nyers adatok'!T97-'Korrigált adatok'!$B97</f>
        <v>9646287.8348999992</v>
      </c>
      <c r="U97" s="5">
        <f>'nyers adatok'!U97-'Korrigált adatok'!$B97</f>
        <v>59769307.834899999</v>
      </c>
      <c r="W97" s="5">
        <f>'nyers adatok'!W97-'Korrigált adatok'!$B97</f>
        <v>63375282.834899999</v>
      </c>
      <c r="X97" s="5">
        <f>'nyers adatok'!X97-'Korrigált adatok'!$C97</f>
        <v>507579.2</v>
      </c>
      <c r="Y97" s="5">
        <f>'nyers adatok'!Y97-'Korrigált adatok'!$D97</f>
        <v>21586380.199999999</v>
      </c>
      <c r="Z97" s="5">
        <f>'nyers adatok'!Z97-'Korrigált adatok'!$E97</f>
        <v>38477853.650700003</v>
      </c>
      <c r="AB97" s="5">
        <f>'nyers adatok'!AB97-'Korrigált adatok'!$B97</f>
        <v>83061987.834900007</v>
      </c>
      <c r="AC97" s="5">
        <f>'nyers adatok'!AC97-'Korrigált adatok'!$C97</f>
        <v>523179.2</v>
      </c>
      <c r="AD97" s="5">
        <f>'nyers adatok'!AD97-'Korrigált adatok'!$D97</f>
        <v>38303779.200000003</v>
      </c>
      <c r="AE97" s="5">
        <f>'nyers adatok'!AE97-'Korrigált adatok'!$E97</f>
        <v>43093653.650700003</v>
      </c>
      <c r="AG97" s="5">
        <f>'nyers adatok'!AG97-'Korrigált adatok'!$B97</f>
        <v>44087781.834899999</v>
      </c>
      <c r="AH97" s="5">
        <f>'nyers adatok'!AH97-'Korrigált adatok'!$C97</f>
        <v>629179.19999999995</v>
      </c>
      <c r="AI97" s="5">
        <f>'nyers adatok'!AI97-'Korrigált adatok'!$D97</f>
        <v>8647079.1999999993</v>
      </c>
      <c r="AJ97" s="5">
        <f>'nyers adatok'!AJ97-'Korrigált adatok'!$E97</f>
        <v>31500153.650700003</v>
      </c>
      <c r="AL97" s="5">
        <f>'nyers adatok'!AL97-'Korrigált adatok'!$B97</f>
        <v>18368683.834899999</v>
      </c>
      <c r="AM97" s="5">
        <f>'nyers adatok'!AM97-'Korrigált adatok'!$C97</f>
        <v>584679.19999999995</v>
      </c>
      <c r="AN97" s="5">
        <f>'nyers adatok'!AN97-'Korrigált adatok'!$D97</f>
        <v>1995180.2</v>
      </c>
      <c r="AO97" s="5">
        <f>'nyers adatok'!AO97-'Korrigált adatok'!$E97</f>
        <v>14118353.650700001</v>
      </c>
      <c r="AQ97" s="5">
        <f>'nyers adatok'!AQ97-'Korrigált adatok'!$B97</f>
        <v>17492082.834899999</v>
      </c>
      <c r="AR97" s="5">
        <f>'nyers adatok'!AR97-'Korrigált adatok'!$C97</f>
        <v>624479.19999999995</v>
      </c>
      <c r="AS97" s="5">
        <f>'nyers adatok'!AS97-'Korrigált adatok'!$D97</f>
        <v>2029379.2</v>
      </c>
      <c r="AT97" s="5">
        <f>'nyers adatok'!AT97-'Korrigált adatok'!$E97</f>
        <v>14024554.650700001</v>
      </c>
      <c r="AV97" s="5">
        <f>'nyers adatok'!AV97-'Korrigált adatok'!$B97</f>
        <v>50987581.834899999</v>
      </c>
      <c r="AW97" s="5">
        <f>'nyers adatok'!AW97-'Korrigált adatok'!$C97</f>
        <v>641679.19999999995</v>
      </c>
      <c r="AX97" s="5">
        <f>'nyers adatok'!AX97-'Korrigált adatok'!$D97</f>
        <v>1369579.2</v>
      </c>
      <c r="AY97" s="5">
        <f>'nyers adatok'!AY97-'Korrigált adatok'!$E97</f>
        <v>48076653.650700003</v>
      </c>
      <c r="BA97" s="5">
        <f>'nyers adatok'!BA97-'Korrigált adatok'!$B97</f>
        <v>18319043.834899999</v>
      </c>
      <c r="BB97" s="5">
        <f>'nyers adatok'!BB97-'Korrigált adatok'!$C97</f>
        <v>591179.19999999995</v>
      </c>
      <c r="BC97" s="5">
        <f>'nyers adatok'!BC97-'Korrigált adatok'!$D97</f>
        <v>1967479.2</v>
      </c>
      <c r="BD97" s="5">
        <f>'nyers adatok'!BD97-'Korrigált adatok'!$E97</f>
        <v>13862353.650700001</v>
      </c>
    </row>
    <row r="98" spans="1:56" x14ac:dyDescent="0.3">
      <c r="A98">
        <v>10000</v>
      </c>
      <c r="B98" s="5">
        <f>'nyers adatok'!B98*'Segédtábla a korrigáláshoz'!$B$2</f>
        <v>17.165099999999999</v>
      </c>
      <c r="C98" s="5">
        <f>'nyers adatok'!C98*'Segédtábla a korrigáláshoz'!$B$2</f>
        <v>171651</v>
      </c>
      <c r="D98" s="5">
        <f>'nyers adatok'!D98*'Segédtábla a korrigáláshoz'!$B$2</f>
        <v>171651</v>
      </c>
      <c r="E98" s="5">
        <f>'nyers adatok'!E98*'Segédtábla a korrigáláshoz'!$B$2</f>
        <v>16993466.165099997</v>
      </c>
      <c r="F98" s="5"/>
      <c r="H98" s="5">
        <f>'nyers adatok'!H98-'Korrigált adatok'!$B98</f>
        <v>293416976.83490002</v>
      </c>
      <c r="I98" s="5">
        <f>'nyers adatok'!I98-'Korrigált adatok'!$C98</f>
        <v>3753449</v>
      </c>
      <c r="J98" s="5">
        <f>'nyers adatok'!J98-'Korrigált adatok'!$D98</f>
        <v>3821549</v>
      </c>
      <c r="K98" s="5">
        <f>'nyers adatok'!K98-'Korrigált adatok'!$E98</f>
        <v>280053037.83490002</v>
      </c>
      <c r="M98" s="5">
        <f>'nyers adatok'!M98-'Korrigált adatok'!$B98</f>
        <v>177684987.83489999</v>
      </c>
      <c r="N98" s="5">
        <f>'nyers adatok'!N98-'Korrigált adatok'!$C98</f>
        <v>2334549</v>
      </c>
      <c r="O98" s="5">
        <f>'nyers adatok'!O98-'Korrigált adatok'!$D98</f>
        <v>3294849</v>
      </c>
      <c r="P98" s="5">
        <f>'nyers adatok'!P98-'Korrigált adatok'!$E98</f>
        <v>165200635.83489999</v>
      </c>
      <c r="R98" s="5">
        <f>'nyers adatok'!R98-'Korrigált adatok'!$B98</f>
        <v>102482679.83490001</v>
      </c>
      <c r="S98" s="5">
        <f>'nyers adatok'!S98-'Korrigált adatok'!$B98</f>
        <v>1655582.8348999999</v>
      </c>
      <c r="T98" s="5">
        <f>'nyers adatok'!T98-'Korrigált adatok'!$B98</f>
        <v>14020383.834899999</v>
      </c>
      <c r="U98" s="5">
        <f>'nyers adatok'!U98-'Korrigált adatok'!$B98</f>
        <v>85873385.834900007</v>
      </c>
      <c r="W98" s="5">
        <f>'nyers adatok'!W98-'Korrigált adatok'!$B98</f>
        <v>89461775.834900007</v>
      </c>
      <c r="X98" s="5">
        <f>'nyers adatok'!X98-'Korrigált adatok'!$C98</f>
        <v>761249</v>
      </c>
      <c r="Y98" s="5">
        <f>'nyers adatok'!Y98-'Korrigált adatok'!$D98</f>
        <v>29716849</v>
      </c>
      <c r="Z98" s="5">
        <f>'nyers adatok'!Z98-'Korrigált adatok'!$E98</f>
        <v>54073633.834900007</v>
      </c>
      <c r="AB98" s="5">
        <f>'nyers adatok'!AB98-'Korrigált adatok'!$B98</f>
        <v>117124290.83490001</v>
      </c>
      <c r="AC98" s="5">
        <f>'nyers adatok'!AC98-'Korrigált adatok'!$C98</f>
        <v>760749</v>
      </c>
      <c r="AD98" s="5">
        <f>'nyers adatok'!AD98-'Korrigált adatok'!$D98</f>
        <v>53921351</v>
      </c>
      <c r="AE98" s="5">
        <f>'nyers adatok'!AE98-'Korrigált adatok'!$E98</f>
        <v>60617335.834900007</v>
      </c>
      <c r="AG98" s="5">
        <f>'nyers adatok'!AG98-'Korrigált adatok'!$B98</f>
        <v>60504481.834899999</v>
      </c>
      <c r="AH98" s="5">
        <f>'nyers adatok'!AH98-'Korrigált adatok'!$C98</f>
        <v>873549</v>
      </c>
      <c r="AI98" s="5">
        <f>'nyers adatok'!AI98-'Korrigált adatok'!$D98</f>
        <v>10839550</v>
      </c>
      <c r="AJ98" s="5">
        <f>'nyers adatok'!AJ98-'Korrigált adatok'!$E98</f>
        <v>44571036.834900007</v>
      </c>
      <c r="AL98" s="5">
        <f>'nyers adatok'!AL98-'Korrigált adatok'!$B98</f>
        <v>24741583.834899999</v>
      </c>
      <c r="AM98" s="5">
        <f>'nyers adatok'!AM98-'Korrigált adatok'!$C98</f>
        <v>836250</v>
      </c>
      <c r="AN98" s="5">
        <f>'nyers adatok'!AN98-'Korrigált adatok'!$D98</f>
        <v>2716150</v>
      </c>
      <c r="AO98" s="5">
        <f>'nyers adatok'!AO98-'Korrigált adatok'!$E98</f>
        <v>19304550.834900003</v>
      </c>
      <c r="AQ98" s="5">
        <f>'nyers adatok'!AQ98-'Korrigált adatok'!$B98</f>
        <v>24436682.834899999</v>
      </c>
      <c r="AR98" s="5">
        <f>'nyers adatok'!AR98-'Korrigált adatok'!$C98</f>
        <v>878849</v>
      </c>
      <c r="AS98" s="5">
        <f>'nyers adatok'!AS98-'Korrigált adatok'!$D98</f>
        <v>2784549</v>
      </c>
      <c r="AT98" s="5">
        <f>'nyers adatok'!AT98-'Korrigált adatok'!$E98</f>
        <v>19464732.834900003</v>
      </c>
      <c r="AV98" s="5">
        <f>'nyers adatok'!AV98-'Korrigált adatok'!$B98</f>
        <v>72961580.834900007</v>
      </c>
      <c r="AW98" s="5">
        <f>'nyers adatok'!AW98-'Korrigált adatok'!$C98</f>
        <v>950249</v>
      </c>
      <c r="AX98" s="5">
        <f>'nyers adatok'!AX98-'Korrigált adatok'!$D98</f>
        <v>1917449</v>
      </c>
      <c r="AY98" s="5">
        <f>'nyers adatok'!AY98-'Korrigált adatok'!$E98</f>
        <v>68249534.834900007</v>
      </c>
      <c r="BA98" s="5">
        <f>'nyers adatok'!BA98-'Korrigált adatok'!$B98</f>
        <v>24817981.834899999</v>
      </c>
      <c r="BB98" s="5">
        <f>'nyers adatok'!BB98-'Korrigált adatok'!$C98</f>
        <v>881349</v>
      </c>
      <c r="BC98" s="5">
        <f>'nyers adatok'!BC98-'Korrigált adatok'!$D98</f>
        <v>2690349</v>
      </c>
      <c r="BD98" s="5">
        <f>'nyers adatok'!BD98-'Korrigált adatok'!$E98</f>
        <v>19244433.834900003</v>
      </c>
    </row>
    <row r="99" spans="1:56" x14ac:dyDescent="0.3">
      <c r="A99">
        <v>20000</v>
      </c>
      <c r="B99" s="5">
        <f>'nyers adatok'!B99*'Segédtábla a korrigáláshoz'!$B$2</f>
        <v>17.165099999999999</v>
      </c>
      <c r="C99" s="5">
        <f>'nyers adatok'!C99*'Segédtábla a korrigáláshoz'!$B$2</f>
        <v>343302</v>
      </c>
      <c r="D99" s="5">
        <f>'nyers adatok'!D99*'Segédtábla a korrigáláshoz'!$B$2</f>
        <v>343302</v>
      </c>
      <c r="E99" s="5">
        <f>'nyers adatok'!E99*'Segédtábla a korrigáláshoz'!$B$2</f>
        <v>48206964.627899997</v>
      </c>
      <c r="F99" s="5"/>
      <c r="H99" s="5">
        <f>'nyers adatok'!H99-'Korrigált adatok'!$B99</f>
        <v>885219056.83490002</v>
      </c>
      <c r="I99" s="5">
        <f>'nyers adatok'!I99-'Korrigált adatok'!$C99</f>
        <v>7362198</v>
      </c>
      <c r="J99" s="5">
        <f>'nyers adatok'!J99-'Korrigált adatok'!$D99</f>
        <v>7957698</v>
      </c>
      <c r="K99" s="5">
        <f>'nyers adatok'!K99-'Korrigált adatok'!$E99</f>
        <v>856766325.3721</v>
      </c>
      <c r="M99" s="5">
        <f>'nyers adatok'!M99-'Korrigált adatok'!$B99</f>
        <v>526529061.83490002</v>
      </c>
      <c r="N99" s="5">
        <f>'nyers adatok'!N99-'Korrigált adatok'!$C99</f>
        <v>4940698</v>
      </c>
      <c r="O99" s="5">
        <f>'nyers adatok'!O99-'Korrigált adatok'!$D99</f>
        <v>6935698</v>
      </c>
      <c r="P99" s="5">
        <f>'nyers adatok'!P99-'Korrigált adatok'!$E99</f>
        <v>494117633.3721</v>
      </c>
      <c r="R99" s="5">
        <f>'nyers adatok'!R99-'Korrigált adatok'!$B99</f>
        <v>316945371.83490002</v>
      </c>
      <c r="S99" s="5">
        <f>'nyers adatok'!S99-'Korrigált adatok'!$B99</f>
        <v>3752382.8349000001</v>
      </c>
      <c r="T99" s="5">
        <f>'nyers adatok'!T99-'Korrigált adatok'!$B99</f>
        <v>37861582.834899999</v>
      </c>
      <c r="U99" s="5">
        <f>'nyers adatok'!U99-'Korrigált adatok'!$B99</f>
        <v>269235777.83490002</v>
      </c>
      <c r="W99" s="5">
        <f>'nyers adatok'!W99-'Korrigált adatok'!$B99</f>
        <v>257468075.83489999</v>
      </c>
      <c r="X99" s="5">
        <f>'nyers adatok'!X99-'Korrigált adatok'!$C99</f>
        <v>1514098</v>
      </c>
      <c r="Y99" s="5">
        <f>'nyers adatok'!Y99-'Korrigált adatok'!$D99</f>
        <v>85391998</v>
      </c>
      <c r="Z99" s="5">
        <f>'nyers adatok'!Z99-'Korrigált adatok'!$E99</f>
        <v>156530835.3721</v>
      </c>
      <c r="AB99" s="5">
        <f>'nyers adatok'!AB99-'Korrigált adatok'!$B99</f>
        <v>330681295.83490002</v>
      </c>
      <c r="AC99" s="5">
        <f>'nyers adatok'!AC99-'Korrigált adatok'!$C99</f>
        <v>1614498</v>
      </c>
      <c r="AD99" s="5">
        <f>'nyers adatok'!AD99-'Korrigált adatok'!$D99</f>
        <v>152529498</v>
      </c>
      <c r="AE99" s="5">
        <f>'nyers adatok'!AE99-'Korrigált adatok'!$E99</f>
        <v>176494538.3721</v>
      </c>
      <c r="AG99" s="5">
        <f>'nyers adatok'!AG99-'Korrigált adatok'!$B99</f>
        <v>163656785.83489999</v>
      </c>
      <c r="AH99" s="5">
        <f>'nyers adatok'!AH99-'Korrigált adatok'!$C99</f>
        <v>1746498</v>
      </c>
      <c r="AI99" s="5">
        <f>'nyers adatok'!AI99-'Korrigált adatok'!$D99</f>
        <v>21574798</v>
      </c>
      <c r="AJ99" s="5">
        <f>'nyers adatok'!AJ99-'Korrigált adatok'!$E99</f>
        <v>129499538.3721</v>
      </c>
      <c r="AL99" s="5">
        <f>'nyers adatok'!AL99-'Korrigált adatok'!$B99</f>
        <v>67380083.834900007</v>
      </c>
      <c r="AM99" s="5">
        <f>'nyers adatok'!AM99-'Korrigált adatok'!$C99</f>
        <v>1740801</v>
      </c>
      <c r="AN99" s="5">
        <f>'nyers adatok'!AN99-'Korrigált adatok'!$D99</f>
        <v>5736504</v>
      </c>
      <c r="AO99" s="5">
        <f>'nyers adatok'!AO99-'Korrigált adatok'!$E99</f>
        <v>57149868.372100003</v>
      </c>
      <c r="AQ99" s="5">
        <f>'nyers adatok'!AQ99-'Korrigált adatok'!$B99</f>
        <v>68296583.834900007</v>
      </c>
      <c r="AR99" s="5">
        <f>'nyers adatok'!AR99-'Korrigált adatok'!$C99</f>
        <v>1741298</v>
      </c>
      <c r="AS99" s="5">
        <f>'nyers adatok'!AS99-'Korrigált adatok'!$D99</f>
        <v>5728498</v>
      </c>
      <c r="AT99" s="5">
        <f>'nyers adatok'!AT99-'Korrigált adatok'!$E99</f>
        <v>56988827.372100003</v>
      </c>
      <c r="AV99" s="5">
        <f>'nyers adatok'!AV99-'Korrigált adatok'!$B99</f>
        <v>205895392.83489999</v>
      </c>
      <c r="AW99" s="5">
        <f>'nyers adatok'!AW99-'Korrigált adatok'!$C99</f>
        <v>1788698</v>
      </c>
      <c r="AX99" s="5">
        <f>'nyers adatok'!AX99-'Korrigált adatok'!$D99</f>
        <v>3882698</v>
      </c>
      <c r="AY99" s="5">
        <f>'nyers adatok'!AY99-'Korrigált adatok'!$E99</f>
        <v>196369737.3721</v>
      </c>
      <c r="BA99" s="5">
        <f>'nyers adatok'!BA99-'Korrigált adatok'!$B99</f>
        <v>68358581.834900007</v>
      </c>
      <c r="BB99" s="5">
        <f>'nyers adatok'!BB99-'Korrigált adatok'!$C99</f>
        <v>2026598</v>
      </c>
      <c r="BC99" s="5">
        <f>'nyers adatok'!BC99-'Korrigált adatok'!$D99</f>
        <v>5394698</v>
      </c>
      <c r="BD99" s="5">
        <f>'nyers adatok'!BD99-'Korrigált adatok'!$E99</f>
        <v>55699236.372100003</v>
      </c>
    </row>
    <row r="100" spans="1:56" x14ac:dyDescent="0.3">
      <c r="A100">
        <v>40000</v>
      </c>
      <c r="B100" s="5">
        <f>'nyers adatok'!B100*'Segédtábla a korrigáláshoz'!$B$2</f>
        <v>17.165099999999999</v>
      </c>
      <c r="C100" s="5">
        <f>'nyers adatok'!C100*'Segédtábla a korrigáláshoz'!$B$2</f>
        <v>686604</v>
      </c>
      <c r="D100" s="5">
        <f>'nyers adatok'!D100*'Segédtábla a korrigáláshoz'!$B$2</f>
        <v>686604</v>
      </c>
      <c r="E100" s="5">
        <f>'nyers adatok'!E100*'Segédtábla a korrigáláshoz'!$B$2</f>
        <v>136634213.16509998</v>
      </c>
      <c r="F100" s="5"/>
      <c r="H100" s="5">
        <f>'nyers adatok'!H100-'Korrigált adatok'!$B100</f>
        <v>2691794794.8348999</v>
      </c>
      <c r="I100" s="5">
        <f>'nyers adatok'!I100-'Korrigált adatok'!$C100</f>
        <v>15652796</v>
      </c>
      <c r="J100" s="5">
        <f>'nyers adatok'!J100-'Korrigált adatok'!$D100</f>
        <v>18020596</v>
      </c>
      <c r="K100" s="5">
        <f>'nyers adatok'!K100-'Korrigált adatok'!$E100</f>
        <v>2602564776.8348999</v>
      </c>
      <c r="M100" s="5">
        <f>'nyers adatok'!M100-'Korrigált adatok'!$B100</f>
        <v>1586610787.8348999</v>
      </c>
      <c r="N100" s="5">
        <f>'nyers adatok'!N100-'Korrigált adatok'!$C100</f>
        <v>10617197</v>
      </c>
      <c r="O100" s="5">
        <f>'nyers adatok'!O100-'Korrigált adatok'!$D100</f>
        <v>14914397</v>
      </c>
      <c r="P100" s="5">
        <f>'nyers adatok'!P100-'Korrigált adatok'!$E100</f>
        <v>1506459923.8348999</v>
      </c>
      <c r="R100" s="5">
        <f>'nyers adatok'!R100-'Korrigált adatok'!$B100</f>
        <v>817061197.83490002</v>
      </c>
      <c r="S100" s="5">
        <f>'nyers adatok'!S100-'Korrigált adatok'!$B100</f>
        <v>6422983.8349000001</v>
      </c>
      <c r="T100" s="5">
        <f>'nyers adatok'!T100-'Korrigált adatok'!$B100</f>
        <v>99250484.834900007</v>
      </c>
      <c r="U100" s="5">
        <f>'nyers adatok'!U100-'Korrigált adatok'!$B100</f>
        <v>688435093.83490002</v>
      </c>
      <c r="W100" s="5">
        <f>'nyers adatok'!W100-'Korrigált adatok'!$B100</f>
        <v>732029524.83490002</v>
      </c>
      <c r="X100" s="5">
        <f>'nyers adatok'!X100-'Korrigált adatok'!$C100</f>
        <v>3006196</v>
      </c>
      <c r="Y100" s="5">
        <f>'nyers adatok'!Y100-'Korrigált adatok'!$D100</f>
        <v>243023093</v>
      </c>
      <c r="Z100" s="5">
        <f>'nyers adatok'!Z100-'Korrigált adatok'!$E100</f>
        <v>450007476.83490002</v>
      </c>
      <c r="AB100" s="5">
        <f>'nyers adatok'!AB100-'Korrigált adatok'!$B100</f>
        <v>933295476.83490002</v>
      </c>
      <c r="AC100" s="5">
        <f>'nyers adatok'!AC100-'Korrigált adatok'!$C100</f>
        <v>3307797</v>
      </c>
      <c r="AD100" s="5">
        <f>'nyers adatok'!AD100-'Korrigált adatok'!$D100</f>
        <v>427941498</v>
      </c>
      <c r="AE100" s="5">
        <f>'nyers adatok'!AE100-'Korrigált adatok'!$E100</f>
        <v>502151988.83490002</v>
      </c>
      <c r="AG100" s="5">
        <f>'nyers adatok'!AG100-'Korrigált adatok'!$B100</f>
        <v>450087922.83490002</v>
      </c>
      <c r="AH100" s="5">
        <f>'nyers adatok'!AH100-'Korrigált adatok'!$C100</f>
        <v>3424596</v>
      </c>
      <c r="AI100" s="5">
        <f>'nyers adatok'!AI100-'Korrigált adatok'!$D100</f>
        <v>43925597</v>
      </c>
      <c r="AJ100" s="5">
        <f>'nyers adatok'!AJ100-'Korrigált adatok'!$E100</f>
        <v>368171394.83490002</v>
      </c>
      <c r="AL100" s="5">
        <f>'nyers adatok'!AL100-'Korrigált adatok'!$B100</f>
        <v>185770583.83489999</v>
      </c>
      <c r="AM100" s="5">
        <f>'nyers adatok'!AM100-'Korrigált adatok'!$C100</f>
        <v>3509096</v>
      </c>
      <c r="AN100" s="5">
        <f>'nyers adatok'!AN100-'Korrigált adatok'!$D100</f>
        <v>11302697</v>
      </c>
      <c r="AO100" s="5">
        <f>'nyers adatok'!AO100-'Korrigált adatok'!$E100</f>
        <v>159290695.83490002</v>
      </c>
      <c r="AQ100" s="5">
        <f>'nyers adatok'!AQ100-'Korrigált adatok'!$B100</f>
        <v>190779086.83489999</v>
      </c>
      <c r="AR100" s="5">
        <f>'nyers adatok'!AR100-'Korrigált adatok'!$C100</f>
        <v>3548796</v>
      </c>
      <c r="AS100" s="5">
        <f>'nyers adatok'!AS100-'Korrigált adatok'!$D100</f>
        <v>11523596</v>
      </c>
      <c r="AT100" s="5">
        <f>'nyers adatok'!AT100-'Korrigált adatok'!$E100</f>
        <v>159941083.83490002</v>
      </c>
      <c r="AV100" s="5">
        <f>'nyers adatok'!AV100-'Korrigált adatok'!$B100</f>
        <v>583017887.83490002</v>
      </c>
      <c r="AW100" s="5">
        <f>'nyers adatok'!AW100-'Korrigált adatok'!$C100</f>
        <v>3391096</v>
      </c>
      <c r="AX100" s="5">
        <f>'nyers adatok'!AX100-'Korrigált adatok'!$D100</f>
        <v>7866996</v>
      </c>
      <c r="AY100" s="5">
        <f>'nyers adatok'!AY100-'Korrigált adatok'!$E100</f>
        <v>559847688.83490002</v>
      </c>
      <c r="BA100" s="5">
        <f>'nyers adatok'!BA100-'Korrigált adatok'!$B100</f>
        <v>190194840.83489999</v>
      </c>
      <c r="BB100" s="5">
        <f>'nyers adatok'!BB100-'Korrigált adatok'!$C100</f>
        <v>3818096</v>
      </c>
      <c r="BC100" s="5">
        <f>'nyers adatok'!BC100-'Korrigált adatok'!$D100</f>
        <v>11155696</v>
      </c>
      <c r="BD100" s="5">
        <f>'nyers adatok'!BD100-'Korrigált adatok'!$E100</f>
        <v>158186979.83490002</v>
      </c>
    </row>
    <row r="101" spans="1:56" x14ac:dyDescent="0.3">
      <c r="A101">
        <v>60000</v>
      </c>
      <c r="B101" s="5">
        <f>'nyers adatok'!B101*'Segédtábla a korrigáláshoz'!$B$2</f>
        <v>17.165099999999999</v>
      </c>
      <c r="C101" s="5">
        <f>'nyers adatok'!C101*'Segédtábla a korrigáláshoz'!$B$2</f>
        <v>1029905.9999999999</v>
      </c>
      <c r="D101" s="5">
        <f>'nyers adatok'!D101*'Segédtábla a korrigáláshoz'!$B$2</f>
        <v>1029905.9999999999</v>
      </c>
      <c r="E101" s="5">
        <f>'nyers adatok'!E101*'Segédtábla a korrigáláshoz'!$B$2</f>
        <v>251244538.79399997</v>
      </c>
      <c r="F101" s="5"/>
      <c r="H101" s="5">
        <f>'nyers adatok'!H101-'Korrigált adatok'!$B101</f>
        <v>5109104788.8348999</v>
      </c>
      <c r="I101" s="5">
        <f>'nyers adatok'!I101-'Korrigált adatok'!$C101</f>
        <v>22930495</v>
      </c>
      <c r="J101" s="5">
        <f>'nyers adatok'!J101-'Korrigált adatok'!$D101</f>
        <v>26516594</v>
      </c>
      <c r="K101" s="5">
        <f>'nyers adatok'!K101-'Korrigált adatok'!$E101</f>
        <v>5049656686.2060003</v>
      </c>
      <c r="M101" s="5">
        <f>'nyers adatok'!M101-'Korrigált adatok'!$B101</f>
        <v>3001204866.8348999</v>
      </c>
      <c r="N101" s="5">
        <f>'nyers adatok'!N101-'Korrigált adatok'!$C101</f>
        <v>15499194</v>
      </c>
      <c r="O101" s="5">
        <f>'nyers adatok'!O101-'Korrigált adatok'!$D101</f>
        <v>24219994</v>
      </c>
      <c r="P101" s="5">
        <f>'nyers adatok'!P101-'Korrigált adatok'!$E101</f>
        <v>2870196623.2059999</v>
      </c>
      <c r="R101" s="5">
        <f>'nyers adatok'!R101-'Korrigált adatok'!$B101</f>
        <v>1470142518.8348999</v>
      </c>
      <c r="S101" s="5">
        <f>'nyers adatok'!S101-'Korrigált adatok'!$B101</f>
        <v>10165482.834899999</v>
      </c>
      <c r="T101" s="5">
        <f>'nyers adatok'!T101-'Korrigált adatok'!$B101</f>
        <v>173897477.83489999</v>
      </c>
      <c r="U101" s="5">
        <f>'nyers adatok'!U101-'Korrigált adatok'!$B101</f>
        <v>1284635629.8348999</v>
      </c>
      <c r="W101" s="5">
        <f>'nyers adatok'!W101-'Korrigált adatok'!$B101</f>
        <v>1345539486.8348999</v>
      </c>
      <c r="X101" s="5">
        <f>'nyers adatok'!X101-'Korrigált adatok'!$C101</f>
        <v>4083894</v>
      </c>
      <c r="Y101" s="5">
        <f>'nyers adatok'!Y101-'Korrigált adatok'!$D101</f>
        <v>446239988</v>
      </c>
      <c r="Z101" s="5">
        <f>'nyers adatok'!Z101-'Korrigált adatok'!$E101</f>
        <v>830789953.20600009</v>
      </c>
      <c r="AB101" s="5">
        <f>'nyers adatok'!AB101-'Korrigált adatok'!$B101</f>
        <v>1715540328.8348999</v>
      </c>
      <c r="AC101" s="5">
        <f>'nyers adatok'!AC101-'Korrigált adatok'!$C101</f>
        <v>4315994</v>
      </c>
      <c r="AD101" s="5">
        <f>'nyers adatok'!AD101-'Korrigált adatok'!$D101</f>
        <v>788938192</v>
      </c>
      <c r="AE101" s="5">
        <f>'nyers adatok'!AE101-'Korrigált adatok'!$E101</f>
        <v>921075459.20600009</v>
      </c>
      <c r="AG101" s="5">
        <f>'nyers adatok'!AG101-'Korrigált adatok'!$B101</f>
        <v>813571255.83490002</v>
      </c>
      <c r="AH101" s="5">
        <f>'nyers adatok'!AH101-'Korrigált adatok'!$C101</f>
        <v>4752894</v>
      </c>
      <c r="AI101" s="5">
        <f>'nyers adatok'!AI101-'Korrigált adatok'!$D101</f>
        <v>67058696</v>
      </c>
      <c r="AJ101" s="5">
        <f>'nyers adatok'!AJ101-'Korrigált adatok'!$E101</f>
        <v>679136576.20600009</v>
      </c>
      <c r="AL101" s="5">
        <f>'nyers adatok'!AL101-'Korrigált adatok'!$B101</f>
        <v>339112999.83490002</v>
      </c>
      <c r="AM101" s="5">
        <f>'nyers adatok'!AM101-'Korrigált adatok'!$C101</f>
        <v>4718894</v>
      </c>
      <c r="AN101" s="5">
        <f>'nyers adatok'!AN101-'Korrigált adatok'!$D101</f>
        <v>16198195</v>
      </c>
      <c r="AO101" s="5">
        <f>'nyers adatok'!AO101-'Korrigált adatok'!$E101</f>
        <v>292096199.20600003</v>
      </c>
      <c r="AQ101" s="5">
        <f>'nyers adatok'!AQ101-'Korrigált adatok'!$B101</f>
        <v>402554090.83490002</v>
      </c>
      <c r="AR101" s="5">
        <f>'nyers adatok'!AR101-'Korrigált adatok'!$C101</f>
        <v>4808594</v>
      </c>
      <c r="AS101" s="5">
        <f>'nyers adatok'!AS101-'Korrigált adatok'!$D101</f>
        <v>16478993</v>
      </c>
      <c r="AT101" s="5">
        <f>'nyers adatok'!AT101-'Korrigált adatok'!$E101</f>
        <v>293558956.20600003</v>
      </c>
      <c r="AV101" s="5">
        <f>'nyers adatok'!AV101-'Korrigált adatok'!$B101</f>
        <v>1070701643.8349</v>
      </c>
      <c r="AW101" s="5">
        <f>'nyers adatok'!AW101-'Korrigált adatok'!$C101</f>
        <v>4525094</v>
      </c>
      <c r="AX101" s="5">
        <f>'nyers adatok'!AX101-'Korrigált adatok'!$D101</f>
        <v>10864194</v>
      </c>
      <c r="AY101" s="5">
        <f>'nyers adatok'!AY101-'Korrigált adatok'!$E101</f>
        <v>1031949167.2060001</v>
      </c>
      <c r="BA101" s="5">
        <f>'nyers adatok'!BA101-'Korrigált adatok'!$B101</f>
        <v>345232597.83490002</v>
      </c>
      <c r="BB101" s="5">
        <f>'nyers adatok'!BB101-'Korrigált adatok'!$C101</f>
        <v>4745294</v>
      </c>
      <c r="BC101" s="5">
        <f>'nyers adatok'!BC101-'Korrigált adatok'!$D101</f>
        <v>15754493</v>
      </c>
      <c r="BD101" s="5">
        <f>'nyers adatok'!BD101-'Korrigált adatok'!$E101</f>
        <v>291972330.20600003</v>
      </c>
    </row>
    <row r="102" spans="1:56" x14ac:dyDescent="0.3">
      <c r="A102">
        <v>80000</v>
      </c>
      <c r="B102" s="5">
        <f>'nyers adatok'!B102*'Segédtábla a korrigáláshoz'!$B$2</f>
        <v>17.165099999999999</v>
      </c>
      <c r="C102" s="5">
        <f>'nyers adatok'!C102*'Segédtábla a korrigáláshoz'!$B$2</f>
        <v>1373208</v>
      </c>
      <c r="D102" s="5">
        <f>'nyers adatok'!D102*'Segédtábla a korrigáláshoz'!$B$2</f>
        <v>1373208</v>
      </c>
      <c r="E102" s="5">
        <f>'nyers adatok'!E102*'Segédtábla a korrigáláshoz'!$B$2</f>
        <v>387028684.71179998</v>
      </c>
      <c r="F102" s="5"/>
      <c r="H102" s="5">
        <f>'nyers adatok'!H102-'Korrigált adatok'!$B102</f>
        <v>8103578337.8348999</v>
      </c>
      <c r="I102" s="5">
        <f>'nyers adatok'!I102-'Korrigált adatok'!$C102</f>
        <v>35290792</v>
      </c>
      <c r="J102" s="5">
        <f>'nyers adatok'!J102-'Korrigált adatok'!$D102</f>
        <v>38460792</v>
      </c>
      <c r="K102" s="5">
        <f>'nyers adatok'!K102-'Korrigált adatok'!$E102</f>
        <v>7973293460.2882004</v>
      </c>
      <c r="M102" s="5">
        <f>'nyers adatok'!M102-'Korrigált adatok'!$B102</f>
        <v>4758686376.8348999</v>
      </c>
      <c r="N102" s="5">
        <f>'nyers adatok'!N102-'Korrigált adatok'!$C102</f>
        <v>22913091</v>
      </c>
      <c r="O102" s="5">
        <f>'nyers adatok'!O102-'Korrigált adatok'!$D102</f>
        <v>31631292</v>
      </c>
      <c r="P102" s="5">
        <f>'nyers adatok'!P102-'Korrigált adatok'!$E102</f>
        <v>4540801844.2882004</v>
      </c>
      <c r="R102" s="5">
        <f>'nyers adatok'!R102-'Korrigált adatok'!$B102</f>
        <v>2221137047.8348999</v>
      </c>
      <c r="S102" s="5">
        <f>'nyers adatok'!S102-'Korrigált adatok'!$B102</f>
        <v>14333082.834899999</v>
      </c>
      <c r="T102" s="5">
        <f>'nyers adatok'!T102-'Korrigált adatok'!$B102</f>
        <v>269887480.83490002</v>
      </c>
      <c r="U102" s="5">
        <f>'nyers adatok'!U102-'Korrigált adatok'!$B102</f>
        <v>1967035165.8348999</v>
      </c>
      <c r="W102" s="5">
        <f>'nyers adatok'!W102-'Korrigált adatok'!$B102</f>
        <v>2077972472.8348999</v>
      </c>
      <c r="X102" s="5">
        <f>'nyers adatok'!X102-'Korrigált adatok'!$C102</f>
        <v>6655192</v>
      </c>
      <c r="Y102" s="5">
        <f>'nyers adatok'!Y102-'Korrigált adatok'!$D102</f>
        <v>701420094</v>
      </c>
      <c r="Z102" s="5">
        <f>'nyers adatok'!Z102-'Korrigált adatok'!$E102</f>
        <v>1292475618.2881999</v>
      </c>
      <c r="AB102" s="5">
        <f>'nyers adatok'!AB102-'Korrigált adatok'!$B102</f>
        <v>2644458374.8348999</v>
      </c>
      <c r="AC102" s="5">
        <f>'nyers adatok'!AC102-'Korrigált adatok'!$C102</f>
        <v>6826492</v>
      </c>
      <c r="AD102" s="5">
        <f>'nyers adatok'!AD102-'Korrigált adatok'!$D102</f>
        <v>1244862594</v>
      </c>
      <c r="AE102" s="5">
        <f>'nyers adatok'!AE102-'Korrigált adatok'!$E102</f>
        <v>1451977815.2881999</v>
      </c>
      <c r="AG102" s="5">
        <f>'nyers adatok'!AG102-'Korrigált adatok'!$B102</f>
        <v>1242802845.8348999</v>
      </c>
      <c r="AH102" s="5">
        <f>'nyers adatok'!AH102-'Korrigált adatok'!$C102</f>
        <v>7245892</v>
      </c>
      <c r="AI102" s="5">
        <f>'nyers adatok'!AI102-'Korrigált adatok'!$D102</f>
        <v>89279492</v>
      </c>
      <c r="AJ102" s="5">
        <f>'nyers adatok'!AJ102-'Korrigált adatok'!$E102</f>
        <v>1046829109.2882</v>
      </c>
      <c r="AL102" s="5">
        <f>'nyers adatok'!AL102-'Korrigált adatok'!$B102</f>
        <v>518138821.83490002</v>
      </c>
      <c r="AM102" s="5">
        <f>'nyers adatok'!AM102-'Korrigált adatok'!$C102</f>
        <v>6923692</v>
      </c>
      <c r="AN102" s="5">
        <f>'nyers adatok'!AN102-'Korrigált adatok'!$D102</f>
        <v>22920393</v>
      </c>
      <c r="AO102" s="5">
        <f>'nyers adatok'!AO102-'Korrigált adatok'!$E102</f>
        <v>451414834.28820002</v>
      </c>
      <c r="AQ102" s="5">
        <f>'nyers adatok'!AQ102-'Korrigált adatok'!$B102</f>
        <v>527210596.83490002</v>
      </c>
      <c r="AR102" s="5">
        <f>'nyers adatok'!AR102-'Korrigált adatok'!$C102</f>
        <v>7182692</v>
      </c>
      <c r="AS102" s="5">
        <f>'nyers adatok'!AS102-'Korrigált adatok'!$D102</f>
        <v>23336792</v>
      </c>
      <c r="AT102" s="5">
        <f>'nyers adatok'!AT102-'Korrigált adatok'!$E102</f>
        <v>457416651.28820002</v>
      </c>
      <c r="AV102" s="5">
        <f>'nyers adatok'!AV102-'Korrigált adatok'!$B102</f>
        <v>1656054883.8348999</v>
      </c>
      <c r="AW102" s="5">
        <f>'nyers adatok'!AW102-'Korrigált adatok'!$C102</f>
        <v>6933892</v>
      </c>
      <c r="AX102" s="5">
        <f>'nyers adatok'!AX102-'Korrigált adatok'!$D102</f>
        <v>16195792</v>
      </c>
      <c r="AY102" s="5">
        <f>'nyers adatok'!AY102-'Korrigált adatok'!$E102</f>
        <v>1596192515.2881999</v>
      </c>
      <c r="BA102" s="5">
        <f>'nyers adatok'!BA102-'Korrigált adatok'!$B102</f>
        <v>525514656.83490002</v>
      </c>
      <c r="BB102" s="5">
        <f>'nyers adatok'!BB102-'Korrigált adatok'!$C102</f>
        <v>6855692</v>
      </c>
      <c r="BC102" s="5">
        <f>'nyers adatok'!BC102-'Korrigált adatok'!$D102</f>
        <v>22004692</v>
      </c>
      <c r="BD102" s="5">
        <f>'nyers adatok'!BD102-'Korrigált adatok'!$E102</f>
        <v>442377802.28820002</v>
      </c>
    </row>
    <row r="103" spans="1:56" x14ac:dyDescent="0.3">
      <c r="A103">
        <v>100000</v>
      </c>
      <c r="B103" s="5">
        <f>'nyers adatok'!B103*'Segédtábla a korrigáláshoz'!$B$2</f>
        <v>17.165099999999999</v>
      </c>
      <c r="C103" s="5">
        <f>'nyers adatok'!C103*'Segédtábla a korrigáláshoz'!$B$2</f>
        <v>1716510</v>
      </c>
      <c r="D103" s="5">
        <f>'nyers adatok'!D103*'Segédtábla a korrigáláshoz'!$B$2</f>
        <v>1716510</v>
      </c>
      <c r="E103" s="5">
        <f>'nyers adatok'!E103*'Segédtábla a korrigáláshoz'!$B$2</f>
        <v>541091636.64779997</v>
      </c>
      <c r="F103" s="5"/>
      <c r="H103" s="5">
        <f>'nyers adatok'!H103-'Korrigált adatok'!$B103</f>
        <v>11673705832.8349</v>
      </c>
      <c r="I103" s="5">
        <f>'nyers adatok'!I103-'Korrigált adatok'!$C103</f>
        <v>42855991</v>
      </c>
      <c r="J103" s="5">
        <f>'nyers adatok'!J103-'Korrigált adatok'!$D103</f>
        <v>48720591</v>
      </c>
      <c r="K103" s="5">
        <f>'nyers adatok'!K103-'Korrigált adatok'!$E103</f>
        <v>11302519911.3522</v>
      </c>
      <c r="M103" s="5">
        <f>'nyers adatok'!M103-'Korrigált adatok'!$B103</f>
        <v>6731480377.8348999</v>
      </c>
      <c r="N103" s="5">
        <f>'nyers adatok'!N103-'Korrigált adatok'!$C103</f>
        <v>28187590</v>
      </c>
      <c r="O103" s="5">
        <f>'nyers adatok'!O103-'Korrigált adatok'!$D103</f>
        <v>39876990</v>
      </c>
      <c r="P103" s="5">
        <f>'nyers adatok'!P103-'Korrigált adatok'!$E103</f>
        <v>6430604673.3521996</v>
      </c>
      <c r="R103" s="5">
        <f>'nyers adatok'!R103-'Korrigált adatok'!$B103</f>
        <v>3213928892.8348999</v>
      </c>
      <c r="S103" s="5">
        <f>'nyers adatok'!S103-'Korrigált adatok'!$B103</f>
        <v>17373683.834899999</v>
      </c>
      <c r="T103" s="5">
        <f>'nyers adatok'!T103-'Korrigált adatok'!$B103</f>
        <v>375846387.83490002</v>
      </c>
      <c r="U103" s="5">
        <f>'nyers adatok'!U103-'Korrigált adatok'!$B103</f>
        <v>2813072914.8348999</v>
      </c>
      <c r="W103" s="5">
        <f>'nyers adatok'!W103-'Korrigált adatok'!$B103</f>
        <v>2910443994.8348999</v>
      </c>
      <c r="X103" s="5">
        <f>'nyers adatok'!X103-'Korrigált adatok'!$C103</f>
        <v>7787190</v>
      </c>
      <c r="Y103" s="5">
        <f>'nyers adatok'!Y103-'Korrigált adatok'!$D103</f>
        <v>995569201</v>
      </c>
      <c r="Z103" s="5">
        <f>'nyers adatok'!Z103-'Korrigált adatok'!$E103</f>
        <v>1839755492.3522</v>
      </c>
      <c r="AB103" s="5">
        <f>'nyers adatok'!AB103-'Korrigált adatok'!$B103</f>
        <v>3751521316.8348999</v>
      </c>
      <c r="AC103" s="5">
        <f>'nyers adatok'!AC103-'Korrigált adatok'!$C103</f>
        <v>7501290</v>
      </c>
      <c r="AD103" s="5">
        <f>'nyers adatok'!AD103-'Korrigált adatok'!$D103</f>
        <v>1745921789</v>
      </c>
      <c r="AE103" s="5">
        <f>'nyers adatok'!AE103-'Korrigált adatok'!$E103</f>
        <v>2033063266.3522</v>
      </c>
      <c r="AG103" s="5">
        <f>'nyers adatok'!AG103-'Korrigált adatok'!$B103</f>
        <v>1728657676.8348999</v>
      </c>
      <c r="AH103" s="5">
        <f>'nyers adatok'!AH103-'Korrigált adatok'!$C103</f>
        <v>8838490</v>
      </c>
      <c r="AI103" s="5">
        <f>'nyers adatok'!AI103-'Korrigált adatok'!$D103</f>
        <v>115185193</v>
      </c>
      <c r="AJ103" s="5">
        <f>'nyers adatok'!AJ103-'Korrigált adatok'!$E103</f>
        <v>1478532212.3522</v>
      </c>
      <c r="AL103" s="5">
        <f>'nyers adatok'!AL103-'Korrigált adatok'!$B103</f>
        <v>713654001.83490002</v>
      </c>
      <c r="AM103" s="5">
        <f>'nyers adatok'!AM103-'Korrigált adatok'!$C103</f>
        <v>8264090</v>
      </c>
      <c r="AN103" s="5">
        <f>'nyers adatok'!AN103-'Korrigált adatok'!$D103</f>
        <v>26372590</v>
      </c>
      <c r="AO103" s="5">
        <f>'nyers adatok'!AO103-'Korrigált adatok'!$E103</f>
        <v>631235854.35220003</v>
      </c>
      <c r="AQ103" s="5">
        <f>'nyers adatok'!AQ103-'Korrigált adatok'!$B103</f>
        <v>722226683.83490002</v>
      </c>
      <c r="AR103" s="5">
        <f>'nyers adatok'!AR103-'Korrigált adatok'!$C103</f>
        <v>9243190</v>
      </c>
      <c r="AS103" s="5">
        <f>'nyers adatok'!AS103-'Korrigált adatok'!$D103</f>
        <v>26070490</v>
      </c>
      <c r="AT103" s="5">
        <f>'nyers adatok'!AT103-'Korrigált adatok'!$E103</f>
        <v>638818761.35220003</v>
      </c>
      <c r="AV103" s="5">
        <f>'nyers adatok'!AV103-'Korrigált adatok'!$B103</f>
        <v>2318003488.8348999</v>
      </c>
      <c r="AW103" s="5">
        <f>'nyers adatok'!AW103-'Korrigált adatok'!$C103</f>
        <v>8932290</v>
      </c>
      <c r="AX103" s="5">
        <f>'nyers adatok'!AX103-'Korrigált adatok'!$D103</f>
        <v>17977785</v>
      </c>
      <c r="AY103" s="5">
        <f>'nyers adatok'!AY103-'Korrigált adatok'!$E103</f>
        <v>2296103340.3522</v>
      </c>
      <c r="BA103" s="5">
        <f>'nyers adatok'!BA103-'Korrigált adatok'!$B103</f>
        <v>726882715.83490002</v>
      </c>
      <c r="BB103" s="5">
        <f>'nyers adatok'!BB103-'Korrigált adatok'!$C103</f>
        <v>8571690</v>
      </c>
      <c r="BC103" s="5">
        <f>'nyers adatok'!BC103-'Korrigált adatok'!$D103</f>
        <v>24871490</v>
      </c>
      <c r="BD103" s="5">
        <f>'nyers adatok'!BD103-'Korrigált adatok'!$E103</f>
        <v>617035070.35220003</v>
      </c>
    </row>
  </sheetData>
  <mergeCells count="79">
    <mergeCell ref="AG27:AJ27"/>
    <mergeCell ref="AL27:AO27"/>
    <mergeCell ref="AQ27:AT27"/>
    <mergeCell ref="AV27:AY27"/>
    <mergeCell ref="BA27:BD27"/>
    <mergeCell ref="BF40:BI40"/>
    <mergeCell ref="AL92:AO92"/>
    <mergeCell ref="AQ92:AT92"/>
    <mergeCell ref="AV92:AY92"/>
    <mergeCell ref="BA92:BD92"/>
    <mergeCell ref="AG53:AJ53"/>
    <mergeCell ref="AL53:AO53"/>
    <mergeCell ref="AQ53:AT53"/>
    <mergeCell ref="AV53:AY53"/>
    <mergeCell ref="BA53:BD53"/>
    <mergeCell ref="AL79:AO79"/>
    <mergeCell ref="AQ79:AT79"/>
    <mergeCell ref="AV79:AY79"/>
    <mergeCell ref="BA79:BD79"/>
    <mergeCell ref="H92:K92"/>
    <mergeCell ref="M92:P92"/>
    <mergeCell ref="R92:U92"/>
    <mergeCell ref="W92:Z92"/>
    <mergeCell ref="AB92:AE92"/>
    <mergeCell ref="AG92:AJ92"/>
    <mergeCell ref="AL66:AO66"/>
    <mergeCell ref="AQ66:AT66"/>
    <mergeCell ref="AV66:AY66"/>
    <mergeCell ref="BA66:BD66"/>
    <mergeCell ref="H79:K79"/>
    <mergeCell ref="M79:P79"/>
    <mergeCell ref="R79:U79"/>
    <mergeCell ref="W79:Z79"/>
    <mergeCell ref="AB79:AE79"/>
    <mergeCell ref="AG79:AJ79"/>
    <mergeCell ref="AL40:AO40"/>
    <mergeCell ref="AQ40:AT40"/>
    <mergeCell ref="AV40:AY40"/>
    <mergeCell ref="BA40:BD40"/>
    <mergeCell ref="H66:K66"/>
    <mergeCell ref="M66:P66"/>
    <mergeCell ref="R66:U66"/>
    <mergeCell ref="W66:Z66"/>
    <mergeCell ref="AB66:AE66"/>
    <mergeCell ref="AG66:AJ66"/>
    <mergeCell ref="H40:K40"/>
    <mergeCell ref="M40:P40"/>
    <mergeCell ref="R40:U40"/>
    <mergeCell ref="W40:Z40"/>
    <mergeCell ref="AB40:AE40"/>
    <mergeCell ref="AG40:AJ40"/>
    <mergeCell ref="AB14:AE14"/>
    <mergeCell ref="AG14:AJ14"/>
    <mergeCell ref="AL14:AO14"/>
    <mergeCell ref="AQ14:AT14"/>
    <mergeCell ref="AV14:AY14"/>
    <mergeCell ref="BA14:BD14"/>
    <mergeCell ref="AB1:AE1"/>
    <mergeCell ref="AG1:AJ1"/>
    <mergeCell ref="AL1:AO1"/>
    <mergeCell ref="AQ1:AT1"/>
    <mergeCell ref="AV1:AY1"/>
    <mergeCell ref="BA1:BD1"/>
    <mergeCell ref="B79:E79"/>
    <mergeCell ref="B92:E92"/>
    <mergeCell ref="H1:K1"/>
    <mergeCell ref="M1:P1"/>
    <mergeCell ref="R1:U1"/>
    <mergeCell ref="W1:Z1"/>
    <mergeCell ref="H14:K14"/>
    <mergeCell ref="M14:P14"/>
    <mergeCell ref="R14:U14"/>
    <mergeCell ref="W14:Z14"/>
    <mergeCell ref="B1:E1"/>
    <mergeCell ref="B14:E14"/>
    <mergeCell ref="B27:E27"/>
    <mergeCell ref="B40:E40"/>
    <mergeCell ref="B53:E53"/>
    <mergeCell ref="B66:E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8186-B63E-41EB-8ADB-1CF8568664B4}">
  <dimension ref="A1:BI103"/>
  <sheetViews>
    <sheetView tabSelected="1" topLeftCell="AO31" workbookViewId="0">
      <selection activeCell="AY37" sqref="AY37"/>
    </sheetView>
  </sheetViews>
  <sheetFormatPr defaultRowHeight="14.4" x14ac:dyDescent="0.3"/>
  <cols>
    <col min="1" max="1" width="19" customWidth="1"/>
    <col min="2" max="7" width="0" hidden="1" customWidth="1"/>
    <col min="8" max="8" width="10.44140625" bestFit="1" customWidth="1"/>
    <col min="38" max="38" width="16.77734375" bestFit="1" customWidth="1"/>
  </cols>
  <sheetData>
    <row r="1" spans="1:56" x14ac:dyDescent="0.3">
      <c r="A1" t="str">
        <f>'nyers adatok'!A1</f>
        <v>random, m=10n, C=1000</v>
      </c>
      <c r="H1" s="4" t="s">
        <v>10</v>
      </c>
      <c r="I1" s="4"/>
      <c r="J1" s="4"/>
      <c r="K1" s="4"/>
      <c r="M1" s="4" t="s">
        <v>11</v>
      </c>
      <c r="N1" s="4"/>
      <c r="O1" s="4"/>
      <c r="P1" s="4"/>
      <c r="R1" s="4" t="s">
        <v>12</v>
      </c>
      <c r="S1" s="4"/>
      <c r="T1" s="4"/>
      <c r="U1" s="4"/>
      <c r="W1" s="4" t="s">
        <v>21</v>
      </c>
      <c r="X1" s="4"/>
      <c r="Y1" s="4"/>
      <c r="Z1" s="4"/>
      <c r="AB1" s="4" t="s">
        <v>22</v>
      </c>
      <c r="AC1" s="4"/>
      <c r="AD1" s="4"/>
      <c r="AE1" s="4"/>
      <c r="AG1" s="4" t="s">
        <v>23</v>
      </c>
      <c r="AH1" s="4"/>
      <c r="AI1" s="4"/>
      <c r="AJ1" s="4"/>
      <c r="AL1" s="4" t="s">
        <v>24</v>
      </c>
      <c r="AM1" s="4"/>
      <c r="AN1" s="4"/>
      <c r="AO1" s="4"/>
      <c r="AQ1" s="4" t="s">
        <v>25</v>
      </c>
      <c r="AR1" s="4"/>
      <c r="AS1" s="4"/>
      <c r="AT1" s="4"/>
      <c r="AV1" s="4" t="s">
        <v>26</v>
      </c>
      <c r="AW1" s="4"/>
      <c r="AX1" s="4"/>
      <c r="AY1" s="4"/>
      <c r="BA1" s="4" t="s">
        <v>27</v>
      </c>
      <c r="BB1" s="4"/>
      <c r="BC1" s="4"/>
      <c r="BD1" s="4"/>
    </row>
    <row r="2" spans="1:56" x14ac:dyDescent="0.3">
      <c r="A2" t="s">
        <v>8</v>
      </c>
      <c r="H2" t="s">
        <v>30</v>
      </c>
      <c r="I2" t="s">
        <v>31</v>
      </c>
      <c r="J2" t="s">
        <v>32</v>
      </c>
      <c r="K2" t="s">
        <v>33</v>
      </c>
      <c r="M2" t="s">
        <v>30</v>
      </c>
      <c r="N2" t="s">
        <v>31</v>
      </c>
      <c r="O2" t="s">
        <v>32</v>
      </c>
      <c r="P2" t="s">
        <v>33</v>
      </c>
      <c r="R2" t="s">
        <v>30</v>
      </c>
      <c r="S2" t="s">
        <v>31</v>
      </c>
      <c r="T2" t="s">
        <v>32</v>
      </c>
      <c r="U2" t="s">
        <v>33</v>
      </c>
      <c r="W2" t="s">
        <v>30</v>
      </c>
      <c r="X2" t="s">
        <v>31</v>
      </c>
      <c r="Y2" t="s">
        <v>32</v>
      </c>
      <c r="Z2" t="s">
        <v>33</v>
      </c>
      <c r="AB2" t="s">
        <v>30</v>
      </c>
      <c r="AC2" t="s">
        <v>31</v>
      </c>
      <c r="AD2" t="s">
        <v>32</v>
      </c>
      <c r="AE2" t="s">
        <v>33</v>
      </c>
      <c r="AG2" t="s">
        <v>30</v>
      </c>
      <c r="AH2" t="s">
        <v>31</v>
      </c>
      <c r="AI2" t="s">
        <v>32</v>
      </c>
      <c r="AJ2" t="s">
        <v>33</v>
      </c>
      <c r="AL2" t="s">
        <v>30</v>
      </c>
      <c r="AM2" t="s">
        <v>31</v>
      </c>
      <c r="AN2" t="s">
        <v>32</v>
      </c>
      <c r="AO2" t="s">
        <v>33</v>
      </c>
      <c r="AQ2" t="s">
        <v>30</v>
      </c>
      <c r="AR2" t="s">
        <v>31</v>
      </c>
      <c r="AS2" t="s">
        <v>32</v>
      </c>
      <c r="AT2" t="s">
        <v>33</v>
      </c>
      <c r="AV2" t="s">
        <v>30</v>
      </c>
      <c r="AW2" t="s">
        <v>31</v>
      </c>
      <c r="AX2" t="s">
        <v>32</v>
      </c>
      <c r="AY2" t="s">
        <v>33</v>
      </c>
      <c r="BA2" t="s">
        <v>30</v>
      </c>
      <c r="BB2" t="s">
        <v>31</v>
      </c>
      <c r="BC2" t="s">
        <v>32</v>
      </c>
      <c r="BD2" t="s">
        <v>33</v>
      </c>
    </row>
    <row r="3" spans="1:56" x14ac:dyDescent="0.3">
      <c r="A3">
        <v>2000</v>
      </c>
      <c r="H3" s="7">
        <f>'Korrigált adatok'!H3/10^6</f>
        <v>1.3481928348999999</v>
      </c>
      <c r="I3" s="5">
        <f>'Korrigált adatok'!I3/'nyers adatok'!$C3</f>
        <v>148.79990000000001</v>
      </c>
      <c r="J3" s="5">
        <f>'Korrigált adatok'!J3/'nyers adatok'!$D3</f>
        <v>374.11990000000003</v>
      </c>
      <c r="K3" s="5">
        <f>'Korrigált adatok'!K3/'nyers adatok'!$E3</f>
        <v>68.726540866873066</v>
      </c>
      <c r="M3" s="7">
        <f>'Korrigált adatok'!M3/10^6</f>
        <v>1.1156728348999998</v>
      </c>
      <c r="N3" s="5">
        <f>'Korrigált adatok'!N3/'nyers adatok'!$C3</f>
        <v>131.76990000000001</v>
      </c>
      <c r="O3" s="5">
        <f>'Korrigált adatok'!O3/'nyers adatok'!$D3</f>
        <v>316.14490000000001</v>
      </c>
      <c r="P3" s="5">
        <f>'Korrigált adatok'!P3/'nyers adatok'!$E3</f>
        <v>50.605797832817345</v>
      </c>
      <c r="R3" s="7">
        <f>'Korrigált adatok'!R3/10^6</f>
        <v>1.1628828349</v>
      </c>
      <c r="S3" s="5">
        <f>'Korrigált adatok'!S3/'nyers adatok'!$C3</f>
        <v>131.45489999999998</v>
      </c>
      <c r="T3" s="5">
        <f>'Korrigált adatok'!T3/'nyers adatok'!$D3</f>
        <v>365.92490000000004</v>
      </c>
      <c r="U3" s="5">
        <f>'Korrigált adatok'!U3/'nyers adatok'!$E3</f>
        <v>45.776076470588237</v>
      </c>
      <c r="W3" s="7">
        <f>'Korrigált adatok'!W3/10^6</f>
        <v>1.5208518349</v>
      </c>
      <c r="X3" s="5">
        <f>'Korrigált adatok'!X3/'nyers adatok'!$C3</f>
        <v>68.929899999999989</v>
      </c>
      <c r="Y3" s="5">
        <f>'Korrigált adatok'!Y3/'nyers adatok'!$D3</f>
        <v>576.11990000000003</v>
      </c>
      <c r="Z3" s="5">
        <f>'Korrigált adatok'!Z3/'nyers adatok'!$E3</f>
        <v>44.218800928792575</v>
      </c>
      <c r="AB3" s="7">
        <f>'Korrigált adatok'!AB3/10^6</f>
        <v>2.0891828348999999</v>
      </c>
      <c r="AC3" s="5">
        <f>'Korrigált adatok'!AC3/'nyers adatok'!$C3</f>
        <v>68.409899999999993</v>
      </c>
      <c r="AD3" s="5">
        <f>'Korrigált adatok'!AD3/'nyers adatok'!$D3</f>
        <v>884.5299</v>
      </c>
      <c r="AE3" s="5">
        <f>'Korrigált adatok'!AE3/'nyers adatok'!$E3</f>
        <v>46.608893808049537</v>
      </c>
      <c r="AG3" s="7">
        <f>'Korrigált adatok'!AG3/10^6</f>
        <v>0.65957283490000007</v>
      </c>
      <c r="AH3" s="5">
        <f>'Korrigált adatok'!AH3/'nyers adatok'!$C3</f>
        <v>90.119900000000001</v>
      </c>
      <c r="AI3" s="5">
        <f>'Korrigált adatok'!AI3/'nyers adatok'!$D3</f>
        <v>108.3699</v>
      </c>
      <c r="AJ3" s="5">
        <f>'Korrigált adatok'!AJ3/'nyers adatok'!$E3</f>
        <v>65.466478947368429</v>
      </c>
      <c r="AL3" s="7">
        <f>'Korrigált adatok'!AL3/10^6</f>
        <v>1.3573228348999999</v>
      </c>
      <c r="AM3" s="5">
        <f>'Korrigált adatok'!AM3/'nyers adatok'!$C3</f>
        <v>106.29989999999999</v>
      </c>
      <c r="AN3" s="5">
        <f>'Korrigált adatok'!AN3/'nyers adatok'!$D3</f>
        <v>438.9649</v>
      </c>
      <c r="AO3" s="5">
        <f>'Korrigált adatok'!AO3/'nyers adatok'!$E3</f>
        <v>63.24666470588236</v>
      </c>
      <c r="AQ3" s="7">
        <f>'Korrigált adatok'!AQ3/10^6</f>
        <v>1.3500728349</v>
      </c>
      <c r="AR3" s="5">
        <f>'Korrigált adatok'!AR3/'nyers adatok'!$C3</f>
        <v>109.55489999999999</v>
      </c>
      <c r="AS3" s="5">
        <f>'Korrigált adatok'!AS3/'nyers adatok'!$D3</f>
        <v>436.99990000000003</v>
      </c>
      <c r="AT3" s="5">
        <f>'Korrigált adatok'!AT3/'nyers adatok'!$E3</f>
        <v>61.673909287925703</v>
      </c>
      <c r="AV3" s="7">
        <f>'Korrigált adatok'!AV3/10^6</f>
        <v>1.2614328348999999</v>
      </c>
      <c r="AW3" s="5">
        <f>'Korrigált adatok'!AW3/'nyers adatok'!$C3</f>
        <v>92.939899999999994</v>
      </c>
      <c r="AX3" s="5">
        <f>'Korrigált adatok'!AX3/'nyers adatok'!$D3</f>
        <v>370.99990000000003</v>
      </c>
      <c r="AY3" s="5">
        <f>'Korrigált adatok'!AY3/'nyers adatok'!$E3</f>
        <v>81.76369256965944</v>
      </c>
      <c r="BA3" s="7">
        <f>'Korrigált adatok'!BA3/10^6</f>
        <v>1.3288518348999998</v>
      </c>
      <c r="BB3" s="5">
        <f>'Korrigált adatok'!BB3/'nyers adatok'!$C3</f>
        <v>106.30489999999999</v>
      </c>
      <c r="BC3" s="5">
        <f>'Korrigált adatok'!BC3/'nyers adatok'!$D3</f>
        <v>444.99990000000003</v>
      </c>
      <c r="BD3" s="5">
        <f>'Korrigált adatok'!BD3/'nyers adatok'!$E3</f>
        <v>64.197129102167182</v>
      </c>
    </row>
    <row r="4" spans="1:56" x14ac:dyDescent="0.3">
      <c r="A4">
        <v>4000</v>
      </c>
      <c r="H4" s="7">
        <f>'Korrigált adatok'!H4/10^6</f>
        <v>2.7989928348999999</v>
      </c>
      <c r="I4" s="5">
        <f>'Korrigált adatok'!I4/'nyers adatok'!$C4</f>
        <v>149.86490000000001</v>
      </c>
      <c r="J4" s="5">
        <f>'Korrigált adatok'!J4/'nyers adatok'!$D4</f>
        <v>413.85740000000004</v>
      </c>
      <c r="K4" s="5">
        <f>'Korrigált adatok'!K4/'nyers adatok'!$E4</f>
        <v>68.179541480339253</v>
      </c>
      <c r="M4" s="7">
        <f>'Korrigált adatok'!M4/10^6</f>
        <v>2.3303028349000003</v>
      </c>
      <c r="N4" s="5">
        <f>'Korrigált adatok'!N4/'nyers adatok'!$C4</f>
        <v>128.4049</v>
      </c>
      <c r="O4" s="5">
        <f>'Korrigált adatok'!O4/'nyers adatok'!$D4</f>
        <v>338.80740000000003</v>
      </c>
      <c r="P4" s="5">
        <f>'Korrigált adatok'!P4/'nyers adatok'!$E4</f>
        <v>48.936673323053206</v>
      </c>
      <c r="R4" s="7">
        <f>'Korrigált adatok'!R4/10^6</f>
        <v>2.4703928349000002</v>
      </c>
      <c r="S4" s="5">
        <f>'Korrigált adatok'!S4/'nyers adatok'!$C4</f>
        <v>123.9524</v>
      </c>
      <c r="T4" s="5">
        <f>'Korrigált adatok'!T4/'nyers adatok'!$D4</f>
        <v>395.70740000000001</v>
      </c>
      <c r="U4" s="5">
        <f>'Korrigált adatok'!U4/'nyers adatok'!$E4</f>
        <v>43.841839090208175</v>
      </c>
      <c r="W4" s="7">
        <f>'Korrigált adatok'!W4/10^6</f>
        <v>3.1730428348999999</v>
      </c>
      <c r="X4" s="5">
        <f>'Korrigált adatok'!X4/'nyers adatok'!$C4</f>
        <v>70.134899999999988</v>
      </c>
      <c r="Y4" s="5">
        <f>'Korrigált adatok'!Y4/'nyers adatok'!$D4</f>
        <v>624.75240000000008</v>
      </c>
      <c r="Z4" s="5">
        <f>'Korrigált adatok'!Z4/'nyers adatok'!$E4</f>
        <v>45.462502158828066</v>
      </c>
      <c r="AB4" s="7">
        <f>'Korrigált adatok'!AB4/10^6</f>
        <v>4.5687528348999997</v>
      </c>
      <c r="AC4" s="5">
        <f>'Korrigált adatok'!AC4/'nyers adatok'!$C4</f>
        <v>68.174899999999994</v>
      </c>
      <c r="AD4" s="5">
        <f>'Korrigált adatok'!AD4/'nyers adatok'!$D4</f>
        <v>967.99239999999998</v>
      </c>
      <c r="AE4" s="5">
        <f>'Korrigált adatok'!AE4/'nyers adatok'!$E4</f>
        <v>48.403134387047032</v>
      </c>
      <c r="AG4" s="7">
        <f>'Korrigált adatok'!AG4/10^6</f>
        <v>1.2960728348999999</v>
      </c>
      <c r="AH4" s="5">
        <f>'Korrigált adatok'!AH4/'nyers adatok'!$C4</f>
        <v>88.672399999999996</v>
      </c>
      <c r="AI4" s="5">
        <f>'Korrigált adatok'!AI4/'nyers adatok'!$D4</f>
        <v>100.5599</v>
      </c>
      <c r="AJ4" s="5">
        <f>'Korrigált adatok'!AJ4/'nyers adatok'!$E4</f>
        <v>63.439371858134159</v>
      </c>
      <c r="AL4" s="7">
        <f>'Korrigált adatok'!AL4/10^6</f>
        <v>2.6674118349000002</v>
      </c>
      <c r="AM4" s="5">
        <f>'Korrigált adatok'!AM4/'nyers adatok'!$C4</f>
        <v>102.7924</v>
      </c>
      <c r="AN4" s="5">
        <f>'Korrigált adatok'!AN4/'nyers adatok'!$D4</f>
        <v>433.57740000000001</v>
      </c>
      <c r="AO4" s="5">
        <f>'Korrigált adatok'!AO4/'nyers adatok'!$E4</f>
        <v>62.837984040092522</v>
      </c>
      <c r="AQ4" s="7">
        <f>'Korrigált adatok'!AQ4/10^6</f>
        <v>2.6756428349000001</v>
      </c>
      <c r="AR4" s="5">
        <f>'Korrigált adatok'!AR4/'nyers adatok'!$C4</f>
        <v>106.1374</v>
      </c>
      <c r="AS4" s="5">
        <f>'Korrigált adatok'!AS4/'nyers adatok'!$D4</f>
        <v>429.66240000000005</v>
      </c>
      <c r="AT4" s="5">
        <f>'Korrigált adatok'!AT4/'nyers adatok'!$E4</f>
        <v>61.229657131842721</v>
      </c>
      <c r="AV4" s="7">
        <f>'Korrigált adatok'!AV4/10^6</f>
        <v>2.5392128349000003</v>
      </c>
      <c r="AW4" s="5">
        <f>'Korrigált adatok'!AW4/'nyers adatok'!$C4</f>
        <v>91.9649</v>
      </c>
      <c r="AX4" s="5">
        <f>'Korrigált adatok'!AX4/'nyers adatok'!$D4</f>
        <v>375.2799</v>
      </c>
      <c r="AY4" s="5">
        <f>'Korrigált adatok'!AY4/'nyers adatok'!$E4</f>
        <v>84.048469776407089</v>
      </c>
      <c r="BA4" s="7">
        <f>'Korrigált adatok'!BA4/10^6</f>
        <v>2.7107718349000001</v>
      </c>
      <c r="BB4" s="5">
        <f>'Korrigált adatok'!BB4/'nyers adatok'!$C4</f>
        <v>107.64989999999999</v>
      </c>
      <c r="BC4" s="5">
        <f>'Korrigált adatok'!BC4/'nyers adatok'!$D4</f>
        <v>456.57990000000001</v>
      </c>
      <c r="BD4" s="5">
        <f>'Korrigált adatok'!BD4/'nyers adatok'!$E4</f>
        <v>67.497968619892063</v>
      </c>
    </row>
    <row r="5" spans="1:56" x14ac:dyDescent="0.3">
      <c r="A5">
        <v>6000</v>
      </c>
      <c r="H5" s="7">
        <f>'Korrigált adatok'!H5/10^6</f>
        <v>4.2911828348999999</v>
      </c>
      <c r="I5" s="5">
        <f>'Korrigált adatok'!I5/'nyers adatok'!$C5</f>
        <v>155.7749</v>
      </c>
      <c r="J5" s="5">
        <f>'Korrigált adatok'!J5/'nyers adatok'!$D5</f>
        <v>431.08839999999998</v>
      </c>
      <c r="K5" s="5">
        <f>'Korrigált adatok'!K5/'nyers adatok'!$E5</f>
        <v>69.144045027199013</v>
      </c>
      <c r="M5" s="7">
        <f>'Korrigált adatok'!M5/10^6</f>
        <v>3.6289318348999999</v>
      </c>
      <c r="N5" s="5">
        <f>'Korrigált adatok'!N5/'nyers adatok'!$C5</f>
        <v>137.07490000000001</v>
      </c>
      <c r="O5" s="5">
        <f>'Korrigált adatok'!O5/'nyers adatok'!$D5</f>
        <v>357.87806666666665</v>
      </c>
      <c r="P5" s="5">
        <f>'Korrigált adatok'!P5/'nyers adatok'!$E5</f>
        <v>49.920910469054711</v>
      </c>
      <c r="R5" s="7">
        <f>'Korrigált adatok'!R5/10^6</f>
        <v>3.8699428349000002</v>
      </c>
      <c r="S5" s="5">
        <f>'Korrigált adatok'!S5/'nyers adatok'!$C5</f>
        <v>131.88156666666666</v>
      </c>
      <c r="T5" s="5">
        <f>'Korrigált adatok'!T5/'nyers adatok'!$D5</f>
        <v>414.24156666666664</v>
      </c>
      <c r="U5" s="5">
        <f>'Korrigált adatok'!U5/'nyers adatok'!$E5</f>
        <v>44.190745222210822</v>
      </c>
      <c r="W5" s="7">
        <f>'Korrigált adatok'!W5/10^6</f>
        <v>4.8550328349000003</v>
      </c>
      <c r="X5" s="5">
        <f>'Korrigált adatok'!X5/'nyers adatok'!$C5</f>
        <v>75.303233333333338</v>
      </c>
      <c r="Y5" s="5">
        <f>'Korrigált adatok'!Y5/'nyers adatok'!$D5</f>
        <v>662.34989999999993</v>
      </c>
      <c r="Z5" s="5">
        <f>'Korrigált adatok'!Z5/'nyers adatok'!$E5</f>
        <v>47.631163984399059</v>
      </c>
      <c r="AB5" s="7">
        <f>'Korrigált adatok'!AB5/10^6</f>
        <v>7.0924728348999997</v>
      </c>
      <c r="AC5" s="5">
        <f>'Korrigált adatok'!AC5/'nyers adatok'!$C5</f>
        <v>74.036566666666673</v>
      </c>
      <c r="AD5" s="5">
        <f>'Korrigált adatok'!AD5/'nyers adatok'!$D5</f>
        <v>1012.6982333333334</v>
      </c>
      <c r="AE5" s="5">
        <f>'Korrigált adatok'!AE5/'nyers adatok'!$E5</f>
        <v>49.59667768654419</v>
      </c>
      <c r="AG5" s="7">
        <f>'Korrigált adatok'!AG5/10^6</f>
        <v>1.9528228348999999</v>
      </c>
      <c r="AH5" s="5">
        <f>'Korrigált adatok'!AH5/'nyers adatok'!$C5</f>
        <v>95.286566666666673</v>
      </c>
      <c r="AI5" s="5">
        <f>'Korrigált adatok'!AI5/'nyers adatok'!$D5</f>
        <v>99.084900000000005</v>
      </c>
      <c r="AJ5" s="5">
        <f>'Korrigált adatok'!AJ5/'nyers adatok'!$E5</f>
        <v>62.119514595093918</v>
      </c>
      <c r="AL5" s="7">
        <f>'Korrigált adatok'!AL5/10^6</f>
        <v>4.0370418349000001</v>
      </c>
      <c r="AM5" s="5">
        <f>'Korrigált adatok'!AM5/'nyers adatok'!$C5</f>
        <v>108.31656666666667</v>
      </c>
      <c r="AN5" s="5">
        <f>'Korrigált adatok'!AN5/'nyers adatok'!$D5</f>
        <v>426.11489999999998</v>
      </c>
      <c r="AO5" s="5">
        <f>'Korrigált adatok'!AO5/'nyers adatok'!$E5</f>
        <v>60.904283146874683</v>
      </c>
      <c r="AQ5" s="7">
        <f>'Korrigált adatok'!AQ5/10^6</f>
        <v>3.9775328349000003</v>
      </c>
      <c r="AR5" s="5">
        <f>'Korrigált adatok'!AR5/'nyers adatok'!$C5</f>
        <v>114.15323333333333</v>
      </c>
      <c r="AS5" s="5">
        <f>'Korrigált adatok'!AS5/'nyers adatok'!$D5</f>
        <v>431.41156666666666</v>
      </c>
      <c r="AT5" s="5">
        <f>'Korrigált adatok'!AT5/'nyers adatok'!$E5</f>
        <v>61.063371723288519</v>
      </c>
      <c r="AV5" s="7">
        <f>'Korrigált adatok'!AV5/10^6</f>
        <v>3.7478028349000003</v>
      </c>
      <c r="AW5" s="5">
        <f>'Korrigált adatok'!AW5/'nyers adatok'!$C5</f>
        <v>99.738233333333341</v>
      </c>
      <c r="AX5" s="5">
        <f>'Korrigált adatok'!AX5/'nyers adatok'!$D5</f>
        <v>373.40156666666667</v>
      </c>
      <c r="AY5" s="5">
        <f>'Korrigált adatok'!AY5/'nyers adatok'!$E5</f>
        <v>84.855838109411891</v>
      </c>
      <c r="BA5" s="7">
        <f>'Korrigált adatok'!BA5/10^6</f>
        <v>4.0777818349000006</v>
      </c>
      <c r="BB5" s="5">
        <f>'Korrigált adatok'!BB5/'nyers adatok'!$C5</f>
        <v>112.48490000000001</v>
      </c>
      <c r="BC5" s="5">
        <f>'Korrigált adatok'!BC5/'nyers adatok'!$D5</f>
        <v>439.58306666666664</v>
      </c>
      <c r="BD5" s="5">
        <f>'Korrigált adatok'!BD5/'nyers adatok'!$E5</f>
        <v>63.47946532895412</v>
      </c>
    </row>
    <row r="6" spans="1:56" x14ac:dyDescent="0.3">
      <c r="A6">
        <v>8000</v>
      </c>
      <c r="H6" s="7">
        <f>'Korrigált adatok'!H6/10^6</f>
        <v>5.9038828349000001</v>
      </c>
      <c r="I6" s="5">
        <f>'Korrigált adatok'!I6/'nyers adatok'!$C6</f>
        <v>149.16739999999999</v>
      </c>
      <c r="J6" s="5">
        <f>'Korrigált adatok'!J6/'nyers adatok'!$D6</f>
        <v>450.93627500000002</v>
      </c>
      <c r="K6" s="5">
        <f>'Korrigált adatok'!K6/'nyers adatok'!$E6</f>
        <v>70.889510148514844</v>
      </c>
      <c r="M6" s="7">
        <f>'Korrigált adatok'!M6/10^6</f>
        <v>4.9663528349000003</v>
      </c>
      <c r="N6" s="5">
        <f>'Korrigált adatok'!N6/'nyers adatok'!$C6</f>
        <v>132.15615</v>
      </c>
      <c r="O6" s="5">
        <f>'Korrigált adatok'!O6/'nyers adatok'!$D6</f>
        <v>373.26977500000004</v>
      </c>
      <c r="P6" s="5">
        <f>'Korrigált adatok'!P6/'nyers adatok'!$E6</f>
        <v>51.393841831683162</v>
      </c>
      <c r="R6" s="7">
        <f>'Korrigált adatok'!R6/10^6</f>
        <v>5.1751228348999998</v>
      </c>
      <c r="S6" s="5">
        <f>'Korrigált adatok'!S6/'nyers adatok'!$C6</f>
        <v>123.69364999999999</v>
      </c>
      <c r="T6" s="5">
        <f>'Korrigált adatok'!T6/'nyers adatok'!$D6</f>
        <v>424.01740000000001</v>
      </c>
      <c r="U6" s="5">
        <f>'Korrigált adatok'!U6/'nyers adatok'!$E6</f>
        <v>44.287560891089107</v>
      </c>
      <c r="W6" s="7">
        <f>'Korrigált adatok'!W6/10^6</f>
        <v>6.6437228349000002</v>
      </c>
      <c r="X6" s="5">
        <f>'Korrigált adatok'!X6/'nyers adatok'!$C6</f>
        <v>69.624775</v>
      </c>
      <c r="Y6" s="5">
        <f>'Korrigált adatok'!Y6/'nyers adatok'!$D6</f>
        <v>683.25977499999999</v>
      </c>
      <c r="Z6" s="5">
        <f>'Korrigált adatok'!Z6/'nyers adatok'!$E6</f>
        <v>48.597585643564351</v>
      </c>
      <c r="AB6" s="7">
        <f>'Korrigált adatok'!AB6/10^6</f>
        <v>9.7021628348999993</v>
      </c>
      <c r="AC6" s="5">
        <f>'Korrigált adatok'!AC6/'nyers adatok'!$C6</f>
        <v>68.13239999999999</v>
      </c>
      <c r="AD6" s="5">
        <f>'Korrigált adatok'!AD6/'nyers adatok'!$D6</f>
        <v>1049.1361499999998</v>
      </c>
      <c r="AE6" s="5">
        <f>'Korrigált adatok'!AE6/'nyers adatok'!$E6</f>
        <v>52.712684653465345</v>
      </c>
      <c r="AG6" s="7">
        <f>'Korrigált adatok'!AG6/10^6</f>
        <v>2.5563728349000003</v>
      </c>
      <c r="AH6" s="5">
        <f>'Korrigált adatok'!AH6/'nyers adatok'!$C6</f>
        <v>88.864899999999992</v>
      </c>
      <c r="AI6" s="5">
        <f>'Korrigált adatok'!AI6/'nyers adatok'!$D6</f>
        <v>98.177399999999992</v>
      </c>
      <c r="AJ6" s="5">
        <f>'Korrigált adatok'!AJ6/'nyers adatok'!$E6</f>
        <v>60.669831930693064</v>
      </c>
      <c r="AL6" s="7">
        <f>'Korrigált adatok'!AL6/10^6</f>
        <v>5.2387018349000005</v>
      </c>
      <c r="AM6" s="5">
        <f>'Korrigált adatok'!AM6/'nyers adatok'!$C6</f>
        <v>102.91489999999999</v>
      </c>
      <c r="AN6" s="5">
        <f>'Korrigált adatok'!AN6/'nyers adatok'!$D6</f>
        <v>423.02865000000003</v>
      </c>
      <c r="AO6" s="5">
        <f>'Korrigált adatok'!AO6/'nyers adatok'!$E6</f>
        <v>60.505846782178217</v>
      </c>
      <c r="AQ6" s="7">
        <f>'Korrigált adatok'!AQ6/10^6</f>
        <v>5.2308728349000004</v>
      </c>
      <c r="AR6" s="5">
        <f>'Korrigált adatok'!AR6/'nyers adatok'!$C6</f>
        <v>107.45614999999999</v>
      </c>
      <c r="AS6" s="5">
        <f>'Korrigált adatok'!AS6/'nyers adatok'!$D6</f>
        <v>428.81365</v>
      </c>
      <c r="AT6" s="5">
        <f>'Korrigált adatok'!AT6/'nyers adatok'!$E6</f>
        <v>61.33350767326732</v>
      </c>
      <c r="AV6" s="7">
        <f>'Korrigált adatok'!AV6/10^6</f>
        <v>4.9654528348999998</v>
      </c>
      <c r="AW6" s="5">
        <f>'Korrigált adatok'!AW6/'nyers adatok'!$C6</f>
        <v>92.093649999999997</v>
      </c>
      <c r="AX6" s="5">
        <f>'Korrigált adatok'!AX6/'nyers adatok'!$D6</f>
        <v>373.60490000000004</v>
      </c>
      <c r="AY6" s="5">
        <f>'Korrigált adatok'!AY6/'nyers adatok'!$E6</f>
        <v>84.987591831683162</v>
      </c>
      <c r="BA6" s="7">
        <f>'Korrigált adatok'!BA6/10^6</f>
        <v>5.3226628349</v>
      </c>
      <c r="BB6" s="5">
        <f>'Korrigált adatok'!BB6/'nyers adatok'!$C6</f>
        <v>104.41352499999999</v>
      </c>
      <c r="BC6" s="5">
        <f>'Korrigált adatok'!BC6/'nyers adatok'!$D6</f>
        <v>434.85465000000005</v>
      </c>
      <c r="BD6" s="5">
        <f>'Korrigált adatok'!BD6/'nyers adatok'!$E6</f>
        <v>63.460596163366333</v>
      </c>
    </row>
    <row r="7" spans="1:56" x14ac:dyDescent="0.3">
      <c r="A7">
        <v>10000</v>
      </c>
      <c r="H7" s="7">
        <f>'Korrigált adatok'!H7/10^6</f>
        <v>7.3605528349</v>
      </c>
      <c r="I7" s="5">
        <f>'Korrigált adatok'!I7/'nyers adatok'!$C7</f>
        <v>146.86590000000001</v>
      </c>
      <c r="J7" s="5">
        <f>'Korrigált adatok'!J7/'nyers adatok'!$D7</f>
        <v>463.44979999999998</v>
      </c>
      <c r="K7" s="5">
        <f>'Korrigált adatok'!K7/'nyers adatok'!$E7</f>
        <v>70.595323148724319</v>
      </c>
      <c r="M7" s="7">
        <f>'Korrigált adatok'!M7/10^6</f>
        <v>6.1946828349</v>
      </c>
      <c r="N7" s="5">
        <f>'Korrigált adatok'!N7/'nyers adatok'!$C7</f>
        <v>125.4699</v>
      </c>
      <c r="O7" s="5">
        <f>'Korrigált adatok'!O7/'nyers adatok'!$D7</f>
        <v>380.61689999999999</v>
      </c>
      <c r="P7" s="5">
        <f>'Korrigált adatok'!P7/'nyers adatok'!$E7</f>
        <v>50.638882576229001</v>
      </c>
      <c r="R7" s="7">
        <f>'Korrigált adatok'!R7/10^6</f>
        <v>6.4320928348999997</v>
      </c>
      <c r="S7" s="5">
        <f>'Korrigált adatok'!S7/'nyers adatok'!$C7</f>
        <v>118.4769</v>
      </c>
      <c r="T7" s="5">
        <f>'Korrigált adatok'!T7/'nyers adatok'!$D7</f>
        <v>432.3329</v>
      </c>
      <c r="U7" s="5">
        <f>'Korrigált adatok'!U7/'nyers adatok'!$E7</f>
        <v>44.200799191039202</v>
      </c>
      <c r="W7" s="7">
        <f>'Korrigált adatok'!W7/10^6</f>
        <v>8.5916828348999985</v>
      </c>
      <c r="X7" s="5">
        <f>'Korrigált adatok'!X7/'nyers adatok'!$C7</f>
        <v>80.869900000000001</v>
      </c>
      <c r="Y7" s="5">
        <f>'Korrigált adatok'!Y7/'nyers adatok'!$D7</f>
        <v>696.82889999999998</v>
      </c>
      <c r="Z7" s="5">
        <f>'Korrigált adatok'!Z7/'nyers adatok'!$E7</f>
        <v>49.636393466085877</v>
      </c>
      <c r="AB7" s="7">
        <f>'Korrigált adatok'!AB7/10^6</f>
        <v>12.574182834899998</v>
      </c>
      <c r="AC7" s="5">
        <f>'Korrigált adatok'!AC7/'nyers adatok'!$C7</f>
        <v>79.137900000000002</v>
      </c>
      <c r="AD7" s="5">
        <f>'Korrigált adatok'!AD7/'nyers adatok'!$D7</f>
        <v>1078.8788999999999</v>
      </c>
      <c r="AE7" s="5">
        <f>'Korrigált adatok'!AE7/'nyers adatok'!$E7</f>
        <v>55.484557747355318</v>
      </c>
      <c r="AG7" s="7">
        <f>'Korrigált adatok'!AG7/10^6</f>
        <v>3.0841428349000002</v>
      </c>
      <c r="AH7" s="5">
        <f>'Korrigált adatok'!AH7/'nyers adatok'!$C7</f>
        <v>84.253900000000002</v>
      </c>
      <c r="AI7" s="5">
        <f>'Korrigált adatok'!AI7/'nyers adatok'!$D7</f>
        <v>98.686899999999994</v>
      </c>
      <c r="AJ7" s="5">
        <f>'Korrigált adatok'!AJ7/'nyers adatok'!$E7</f>
        <v>61.806275233354079</v>
      </c>
      <c r="AL7" s="7">
        <f>'Korrigált adatok'!AL7/10^6</f>
        <v>6.4959828349000004</v>
      </c>
      <c r="AM7" s="5">
        <f>'Korrigált adatok'!AM7/'nyers adatok'!$C7</f>
        <v>98.0809</v>
      </c>
      <c r="AN7" s="5">
        <f>'Korrigált adatok'!AN7/'nyers adatok'!$D7</f>
        <v>425.59289999999999</v>
      </c>
      <c r="AO7" s="5">
        <f>'Korrigált adatok'!AO7/'nyers adatok'!$E7</f>
        <v>60.045229807093961</v>
      </c>
      <c r="AQ7" s="7">
        <f>'Korrigált adatok'!AQ7/10^6</f>
        <v>6.4862728349000003</v>
      </c>
      <c r="AR7" s="5">
        <f>'Korrigált adatok'!AR7/'nyers adatok'!$C7</f>
        <v>102.8869</v>
      </c>
      <c r="AS7" s="5">
        <f>'Korrigált adatok'!AS7/'nyers adatok'!$D7</f>
        <v>428.64389999999997</v>
      </c>
      <c r="AT7" s="5">
        <f>'Korrigált adatok'!AT7/'nyers adatok'!$E7</f>
        <v>60.589722650902303</v>
      </c>
      <c r="AV7" s="7">
        <f>'Korrigált adatok'!AV7/10^6</f>
        <v>6.1937518349000005</v>
      </c>
      <c r="AW7" s="5">
        <f>'Korrigált adatok'!AW7/'nyers adatok'!$C7</f>
        <v>88.525899999999993</v>
      </c>
      <c r="AX7" s="5">
        <f>'Korrigált adatok'!AX7/'nyers adatok'!$D7</f>
        <v>371.76889999999997</v>
      </c>
      <c r="AY7" s="5">
        <f>'Korrigált adatok'!AY7/'nyers adatok'!$E7</f>
        <v>85.681819726197872</v>
      </c>
      <c r="BA7" s="7">
        <f>'Korrigált adatok'!BA7/10^6</f>
        <v>6.4752528349</v>
      </c>
      <c r="BB7" s="5">
        <f>'Korrigált adatok'!BB7/'nyers adatok'!$C7</f>
        <v>99.286799999999999</v>
      </c>
      <c r="BC7" s="5">
        <f>'Korrigált adatok'!BC7/'nyers adatok'!$D7</f>
        <v>435.3098</v>
      </c>
      <c r="BD7" s="5">
        <f>'Korrigált adatok'!BD7/'nyers adatok'!$E7</f>
        <v>62.84112277535781</v>
      </c>
    </row>
    <row r="8" spans="1:56" x14ac:dyDescent="0.3">
      <c r="A8">
        <v>20000</v>
      </c>
      <c r="H8" s="7">
        <f>'Korrigált adatok'!H8/10^6</f>
        <v>15.4639728349</v>
      </c>
      <c r="I8" s="5">
        <f>'Korrigált adatok'!I8/'nyers adatok'!$C8</f>
        <v>145.93684999999999</v>
      </c>
      <c r="J8" s="5">
        <f>'Korrigált adatok'!J8/'nyers adatok'!$D8</f>
        <v>503.21424999999999</v>
      </c>
      <c r="K8" s="5">
        <f>'Korrigált adatok'!K8/'nyers adatok'!$E8</f>
        <v>72.719741544936866</v>
      </c>
      <c r="M8" s="7">
        <f>'Korrigált adatok'!M8/10^6</f>
        <v>12.914492834899999</v>
      </c>
      <c r="N8" s="5">
        <f>'Korrigált adatok'!N8/'nyers adatok'!$C8</f>
        <v>126.6619</v>
      </c>
      <c r="O8" s="5">
        <f>'Korrigált adatok'!O8/'nyers adatok'!$D8</f>
        <v>410.73689999999999</v>
      </c>
      <c r="P8" s="5">
        <f>'Korrigált adatok'!P8/'nyers adatok'!$E8</f>
        <v>52.767123322604604</v>
      </c>
      <c r="R8" s="7">
        <f>'Korrigált adatok'!R8/10^6</f>
        <v>13.5485728349</v>
      </c>
      <c r="S8" s="5">
        <f>'Korrigált adatok'!S8/'nyers adatok'!$C8</f>
        <v>118.24339999999999</v>
      </c>
      <c r="T8" s="5">
        <f>'Korrigált adatok'!T8/'nyers adatok'!$D8</f>
        <v>456.2244</v>
      </c>
      <c r="U8" s="5">
        <f>'Korrigált adatok'!U8/'nyers adatok'!$E8</f>
        <v>44.25109212676405</v>
      </c>
      <c r="W8" s="7">
        <f>'Korrigált adatok'!W8/10^6</f>
        <v>18.4676628349</v>
      </c>
      <c r="X8" s="5">
        <f>'Korrigált adatok'!X8/'nyers adatok'!$C8</f>
        <v>81.924350000000004</v>
      </c>
      <c r="Y8" s="5">
        <f>'Korrigált adatok'!Y8/'nyers adatok'!$D8</f>
        <v>751.06084999999996</v>
      </c>
      <c r="Z8" s="5">
        <f>'Korrigált adatok'!Z8/'nyers adatok'!$E8</f>
        <v>56.719524907155233</v>
      </c>
      <c r="AB8" s="7">
        <f>'Korrigált adatok'!AB8/10^6</f>
        <v>27.0063428349</v>
      </c>
      <c r="AC8" s="5">
        <f>'Korrigált adatok'!AC8/'nyers adatok'!$C8</f>
        <v>83.338899999999995</v>
      </c>
      <c r="AD8" s="5">
        <f>'Korrigált adatok'!AD8/'nyers adatok'!$D8</f>
        <v>1159.3634</v>
      </c>
      <c r="AE8" s="5">
        <f>'Korrigált adatok'!AE8/'nyers adatok'!$E8</f>
        <v>62.119376355533547</v>
      </c>
      <c r="AG8" s="7">
        <f>'Korrigált adatok'!AG8/10^6</f>
        <v>6.2651218349000004</v>
      </c>
      <c r="AH8" s="5">
        <f>'Korrigált adatok'!AH8/'nyers adatok'!$C8</f>
        <v>85.953400000000002</v>
      </c>
      <c r="AI8" s="5">
        <f>'Korrigált adatok'!AI8/'nyers adatok'!$D8</f>
        <v>96.230400000000003</v>
      </c>
      <c r="AJ8" s="5">
        <f>'Korrigált adatok'!AJ8/'nyers adatok'!$E8</f>
        <v>62.713892324832877</v>
      </c>
      <c r="AL8" s="7">
        <f>'Korrigált adatok'!AL8/10^6</f>
        <v>13.387742834899999</v>
      </c>
      <c r="AM8" s="5">
        <f>'Korrigált adatok'!AM8/'nyers adatok'!$C8</f>
        <v>97.650400000000005</v>
      </c>
      <c r="AN8" s="5">
        <f>'Korrigált adatok'!AN8/'nyers adatok'!$D8</f>
        <v>432.69290000000001</v>
      </c>
      <c r="AO8" s="5">
        <f>'Korrigált adatok'!AO8/'nyers adatok'!$E8</f>
        <v>64.85736843278039</v>
      </c>
      <c r="AQ8" s="7">
        <f>'Korrigált adatok'!AQ8/10^6</f>
        <v>13.3442328349</v>
      </c>
      <c r="AR8" s="5">
        <f>'Korrigált adatok'!AR8/'nyers adatok'!$C8</f>
        <v>103.4354</v>
      </c>
      <c r="AS8" s="5">
        <f>'Korrigált adatok'!AS8/'nyers adatok'!$D8</f>
        <v>437.28989999999999</v>
      </c>
      <c r="AT8" s="5">
        <f>'Korrigált adatok'!AT8/'nyers adatok'!$E8</f>
        <v>65.12104756127755</v>
      </c>
      <c r="AV8" s="7">
        <f>'Korrigált adatok'!AV8/10^6</f>
        <v>12.837521834899999</v>
      </c>
      <c r="AW8" s="5">
        <f>'Korrigált adatok'!AW8/'nyers adatok'!$C8</f>
        <v>89.259900000000002</v>
      </c>
      <c r="AX8" s="5">
        <f>'Korrigált adatok'!AX8/'nyers adatok'!$D8</f>
        <v>382.45389999999998</v>
      </c>
      <c r="AY8" s="5">
        <f>'Korrigált adatok'!AY8/'nyers adatok'!$E8</f>
        <v>90.226890591730637</v>
      </c>
      <c r="BA8" s="7">
        <f>'Korrigált adatok'!BA8/10^6</f>
        <v>13.396133834899999</v>
      </c>
      <c r="BB8" s="5">
        <f>'Korrigált adatok'!BB8/'nyers adatok'!$C8</f>
        <v>99.2089</v>
      </c>
      <c r="BC8" s="5">
        <f>'Korrigált adatok'!BC8/'nyers adatok'!$D8</f>
        <v>444.41485</v>
      </c>
      <c r="BD8" s="5">
        <f>'Korrigált adatok'!BD8/'nyers adatok'!$E8</f>
        <v>66.043615028472402</v>
      </c>
    </row>
    <row r="9" spans="1:56" x14ac:dyDescent="0.3">
      <c r="A9">
        <v>40000</v>
      </c>
      <c r="H9" s="7">
        <f>'Korrigált adatok'!H9/10^6</f>
        <v>32.965222834899997</v>
      </c>
      <c r="I9" s="5">
        <f>'Korrigált adatok'!I9/'nyers adatok'!$C9</f>
        <v>148.83664999999999</v>
      </c>
      <c r="J9" s="5">
        <f>'Korrigált adatok'!J9/'nyers adatok'!$D9</f>
        <v>540.52167499999996</v>
      </c>
      <c r="K9" s="5">
        <f>'Korrigált adatok'!K9/'nyers adatok'!$E9</f>
        <v>78.322604981375875</v>
      </c>
      <c r="M9" s="7">
        <f>'Korrigált adatok'!M9/10^6</f>
        <v>27.267202834900001</v>
      </c>
      <c r="N9" s="5">
        <f>'Korrigált adatok'!N9/'nyers adatok'!$C9</f>
        <v>127.697875</v>
      </c>
      <c r="O9" s="5">
        <f>'Korrigált adatok'!O9/'nyers adatok'!$D9</f>
        <v>434.9649</v>
      </c>
      <c r="P9" s="5">
        <f>'Korrigált adatok'!P9/'nyers adatok'!$E9</f>
        <v>56.015515446438236</v>
      </c>
      <c r="R9" s="7">
        <f>'Korrigált adatok'!R9/10^6</f>
        <v>28.564962834899998</v>
      </c>
      <c r="S9" s="5">
        <f>'Korrigált adatok'!S9/'nyers adatok'!$C9</f>
        <v>119.5364</v>
      </c>
      <c r="T9" s="5">
        <f>'Korrigált adatok'!T9/'nyers adatok'!$D9</f>
        <v>490.21514999999999</v>
      </c>
      <c r="U9" s="5">
        <f>'Korrigált adatok'!U9/'nyers adatok'!$E9</f>
        <v>47.067910308959682</v>
      </c>
      <c r="W9" s="7">
        <f>'Korrigált adatok'!W9/10^6</f>
        <v>39.665081834900001</v>
      </c>
      <c r="X9" s="5">
        <f>'Korrigált adatok'!X9/'nyers adatok'!$C9</f>
        <v>83.616399999999999</v>
      </c>
      <c r="Y9" s="5">
        <f>'Korrigált adatok'!Y9/'nyers adatok'!$D9</f>
        <v>806.51964999999996</v>
      </c>
      <c r="Z9" s="5">
        <f>'Korrigált adatok'!Z9/'nyers adatok'!$E9</f>
        <v>65.156347891068151</v>
      </c>
      <c r="AB9" s="7">
        <f>'Korrigált adatok'!AB9/10^6</f>
        <v>58.356756834899997</v>
      </c>
      <c r="AC9" s="5">
        <f>'Korrigált adatok'!AC9/'nyers adatok'!$C9</f>
        <v>86.222899999999996</v>
      </c>
      <c r="AD9" s="5">
        <f>'Korrigált adatok'!AD9/'nyers adatok'!$D9</f>
        <v>1260.9499000000001</v>
      </c>
      <c r="AE9" s="5">
        <f>'Korrigált adatok'!AE9/'nyers adatok'!$E9</f>
        <v>70.526589463841376</v>
      </c>
      <c r="AG9" s="7">
        <f>'Korrigált adatok'!AG9/10^6</f>
        <v>12.646142834899999</v>
      </c>
      <c r="AH9" s="5">
        <f>'Korrigált adatok'!AH9/'nyers adatok'!$C9</f>
        <v>86.146150000000006</v>
      </c>
      <c r="AI9" s="5">
        <f>'Korrigált adatok'!AI9/'nyers adatok'!$D9</f>
        <v>96.938900000000004</v>
      </c>
      <c r="AJ9" s="5">
        <f>'Korrigált adatok'!AJ9/'nyers adatok'!$E9</f>
        <v>67.300827883649404</v>
      </c>
      <c r="AL9" s="7">
        <f>'Korrigált adatok'!AL9/10^6</f>
        <v>27.459482834899998</v>
      </c>
      <c r="AM9" s="5">
        <f>'Korrigált adatok'!AM9/'nyers adatok'!$C9</f>
        <v>97.682149999999993</v>
      </c>
      <c r="AN9" s="5">
        <f>'Korrigált adatok'!AN9/'nyers adatok'!$D9</f>
        <v>446.01215000000002</v>
      </c>
      <c r="AO9" s="5">
        <f>'Korrigált adatok'!AO9/'nyers adatok'!$E9</f>
        <v>71.285619463377699</v>
      </c>
      <c r="AQ9" s="7">
        <f>'Korrigált adatok'!AQ9/10^6</f>
        <v>27.2875828349</v>
      </c>
      <c r="AR9" s="5">
        <f>'Korrigált adatok'!AR9/'nyers adatok'!$C9</f>
        <v>103.324125</v>
      </c>
      <c r="AS9" s="5">
        <f>'Korrigált adatok'!AS9/'nyers adatok'!$D9</f>
        <v>447.60187500000001</v>
      </c>
      <c r="AT9" s="5">
        <f>'Korrigált adatok'!AT9/'nyers adatok'!$E9</f>
        <v>71.381444875658801</v>
      </c>
      <c r="AV9" s="7">
        <f>'Korrigált adatok'!AV9/10^6</f>
        <v>26.420791834899997</v>
      </c>
      <c r="AW9" s="5">
        <f>'Korrigált adatok'!AW9/'nyers adatok'!$C9</f>
        <v>90.065650000000005</v>
      </c>
      <c r="AX9" s="5">
        <f>'Korrigált adatok'!AX9/'nyers adatok'!$D9</f>
        <v>392.4194</v>
      </c>
      <c r="AY9" s="5">
        <f>'Korrigált adatok'!AY9/'nyers adatok'!$E9</f>
        <v>95.126672924684328</v>
      </c>
      <c r="BA9" s="7">
        <f>'Korrigált adatok'!BA9/10^6</f>
        <v>27.560182834900001</v>
      </c>
      <c r="BB9" s="5">
        <f>'Korrigált adatok'!BB9/'nyers adatok'!$C9</f>
        <v>99.274150000000006</v>
      </c>
      <c r="BC9" s="5">
        <f>'Korrigált adatok'!BC9/'nyers adatok'!$D9</f>
        <v>454.24714999999998</v>
      </c>
      <c r="BD9" s="5">
        <f>'Korrigált adatok'!BD9/'nyers adatok'!$E9</f>
        <v>72.908623744609827</v>
      </c>
    </row>
    <row r="10" spans="1:56" x14ac:dyDescent="0.3">
      <c r="A10">
        <v>60000</v>
      </c>
      <c r="H10" s="7">
        <f>'Korrigált adatok'!H10/10^6</f>
        <v>51.867532834899997</v>
      </c>
      <c r="I10" s="5">
        <f>'Korrigált adatok'!I10/'nyers adatok'!$C10</f>
        <v>156.98488333333333</v>
      </c>
      <c r="J10" s="5">
        <f>'Korrigált adatok'!J10/'nyers adatok'!$D10</f>
        <v>572.34789999999998</v>
      </c>
      <c r="K10" s="5">
        <f>'Korrigált adatok'!K10/'nyers adatok'!$E10</f>
        <v>84.216503224177202</v>
      </c>
      <c r="M10" s="7">
        <f>'Korrigált adatok'!M10/10^6</f>
        <v>42.538222834899997</v>
      </c>
      <c r="N10" s="5">
        <f>'Korrigált adatok'!N10/'nyers adatok'!$C10</f>
        <v>134.47155000000001</v>
      </c>
      <c r="O10" s="5">
        <f>'Korrigált adatok'!O10/'nyers adatok'!$D10</f>
        <v>453.09721666666667</v>
      </c>
      <c r="P10" s="5">
        <f>'Korrigált adatok'!P10/'nyers adatok'!$E10</f>
        <v>59.451575428017769</v>
      </c>
      <c r="R10" s="7">
        <f>'Korrigált adatok'!R10/10^6</f>
        <v>44.4193428349</v>
      </c>
      <c r="S10" s="5">
        <f>'Korrigált adatok'!S10/'nyers adatok'!$C10</f>
        <v>127.53706666666666</v>
      </c>
      <c r="T10" s="5">
        <f>'Korrigált adatok'!T10/'nyers adatok'!$D10</f>
        <v>511.33654999999999</v>
      </c>
      <c r="U10" s="5">
        <f>'Korrigált adatok'!U10/'nyers adatok'!$E10</f>
        <v>50.359560626488147</v>
      </c>
      <c r="W10" s="7">
        <f>'Korrigált adatok'!W10/10^6</f>
        <v>60.707091834899998</v>
      </c>
      <c r="X10" s="5">
        <f>'Korrigált adatok'!X10/'nyers adatok'!$C10</f>
        <v>79.51488333333333</v>
      </c>
      <c r="Y10" s="5">
        <f>'Korrigált adatok'!Y10/'nyers adatok'!$D10</f>
        <v>862.10220000000004</v>
      </c>
      <c r="Z10" s="5">
        <f>'Korrigált adatok'!Z10/'nyers adatok'!$E10</f>
        <v>70.227408529432992</v>
      </c>
      <c r="AB10" s="7">
        <f>'Korrigált adatok'!AB10/10^6</f>
        <v>89.992340834900006</v>
      </c>
      <c r="AC10" s="5">
        <f>'Korrigált adatok'!AC10/'nyers adatok'!$C10</f>
        <v>77.341399999999993</v>
      </c>
      <c r="AD10" s="5">
        <f>'Korrigált adatok'!AD10/'nyers adatok'!$D10</f>
        <v>1327.32855</v>
      </c>
      <c r="AE10" s="5">
        <f>'Korrigált adatok'!AE10/'nyers adatok'!$E10</f>
        <v>72.902403633383841</v>
      </c>
      <c r="AG10" s="7">
        <f>'Korrigált adatok'!AG10/10^6</f>
        <v>19.4962128349</v>
      </c>
      <c r="AH10" s="5">
        <f>'Korrigált adatok'!AH10/'nyers adatok'!$C10</f>
        <v>92.130716666666672</v>
      </c>
      <c r="AI10" s="5">
        <f>'Korrigált adatok'!AI10/'nyers adatok'!$D10</f>
        <v>96.565216666666672</v>
      </c>
      <c r="AJ10" s="5">
        <f>'Korrigált adatok'!AJ10/'nyers adatok'!$E10</f>
        <v>69.370125785171666</v>
      </c>
      <c r="AL10" s="7">
        <f>'Korrigált adatok'!AL10/10^6</f>
        <v>42.0538328349</v>
      </c>
      <c r="AM10" s="5">
        <f>'Korrigált adatok'!AM10/'nyers adatok'!$C10</f>
        <v>103.88756666666667</v>
      </c>
      <c r="AN10" s="5">
        <f>'Korrigált adatok'!AN10/'nyers adatok'!$D10</f>
        <v>448.47223333333335</v>
      </c>
      <c r="AO10" s="5">
        <f>'Korrigált adatok'!AO10/'nyers adatok'!$E10</f>
        <v>73.503030327674537</v>
      </c>
      <c r="AQ10" s="7">
        <f>'Korrigált adatok'!AQ10/10^6</f>
        <v>41.759162834899996</v>
      </c>
      <c r="AR10" s="5">
        <f>'Korrigált adatok'!AR10/'nyers adatok'!$C10</f>
        <v>109.20140000000001</v>
      </c>
      <c r="AS10" s="5">
        <f>'Korrigált adatok'!AS10/'nyers adatok'!$D10</f>
        <v>451.53106666666667</v>
      </c>
      <c r="AT10" s="5">
        <f>'Korrigált adatok'!AT10/'nyers adatok'!$E10</f>
        <v>74.886602278982039</v>
      </c>
      <c r="AV10" s="7">
        <f>'Korrigált adatok'!AV10/10^6</f>
        <v>40.751712834899998</v>
      </c>
      <c r="AW10" s="5">
        <f>'Korrigált adatok'!AW10/'nyers adatok'!$C10</f>
        <v>96.958399999999997</v>
      </c>
      <c r="AX10" s="5">
        <f>'Korrigált adatok'!AX10/'nyers adatok'!$D10</f>
        <v>398.08171666666669</v>
      </c>
      <c r="AY10" s="5">
        <f>'Korrigált adatok'!AY10/'nyers adatok'!$E10</f>
        <v>100.91965834132162</v>
      </c>
      <c r="BA10" s="7">
        <f>'Korrigált adatok'!BA10/10^6</f>
        <v>42.381231834899999</v>
      </c>
      <c r="BB10" s="5">
        <f>'Korrigált adatok'!BB10/'nyers adatok'!$C10</f>
        <v>105.53323333333333</v>
      </c>
      <c r="BC10" s="5">
        <f>'Korrigált adatok'!BC10/'nyers adatok'!$D10</f>
        <v>461.10989999999998</v>
      </c>
      <c r="BD10" s="5">
        <f>'Korrigált adatok'!BD10/'nyers adatok'!$E10</f>
        <v>76.307899577393655</v>
      </c>
    </row>
    <row r="11" spans="1:56" x14ac:dyDescent="0.3">
      <c r="A11">
        <v>80000</v>
      </c>
      <c r="H11" s="7">
        <f>'Korrigált adatok'!H11/10^6</f>
        <v>70.719212834900006</v>
      </c>
      <c r="I11" s="5">
        <f>'Korrigált adatok'!I11/'nyers adatok'!$C11</f>
        <v>179.1310125</v>
      </c>
      <c r="J11" s="5">
        <f>'Korrigált adatok'!J11/'nyers adatok'!$D11</f>
        <v>648.35675000000003</v>
      </c>
      <c r="K11" s="5">
        <f>'Korrigált adatok'!K11/'nyers adatok'!$E11</f>
        <v>98.150665452154399</v>
      </c>
      <c r="M11" s="7">
        <f>'Korrigált adatok'!M11/10^6</f>
        <v>57.423551834899996</v>
      </c>
      <c r="N11" s="5">
        <f>'Korrigált adatok'!N11/'nyers adatok'!$C11</f>
        <v>130.25989999999999</v>
      </c>
      <c r="O11" s="5">
        <f>'Korrigált adatok'!O11/'nyers adatok'!$D11</f>
        <v>467.03489999999999</v>
      </c>
      <c r="P11" s="5">
        <f>'Korrigált adatok'!P11/'nyers adatok'!$E11</f>
        <v>62.169161622959699</v>
      </c>
      <c r="R11" s="7">
        <f>'Korrigált adatok'!R11/10^6</f>
        <v>60.156211834899999</v>
      </c>
      <c r="S11" s="5">
        <f>'Korrigált adatok'!S11/'nyers adatok'!$C11</f>
        <v>122.738775</v>
      </c>
      <c r="T11" s="5">
        <f>'Korrigált adatok'!T11/'nyers adatok'!$D11</f>
        <v>522.29376249999996</v>
      </c>
      <c r="U11" s="5">
        <f>'Korrigált adatok'!U11/'nyers adatok'!$E11</f>
        <v>52.458865343853951</v>
      </c>
      <c r="W11" s="7">
        <f>'Korrigált adatok'!W11/10^6</f>
        <v>84.9877218349</v>
      </c>
      <c r="X11" s="5">
        <f>'Korrigált adatok'!X11/'nyers adatok'!$C11</f>
        <v>87.228887499999999</v>
      </c>
      <c r="Y11" s="5">
        <f>'Korrigált adatok'!Y11/'nyers adatok'!$D11</f>
        <v>871.73376250000001</v>
      </c>
      <c r="Z11" s="5">
        <f>'Korrigált adatok'!Z11/'nyers adatok'!$E11</f>
        <v>72.084145764678581</v>
      </c>
      <c r="AB11" s="7">
        <f>'Korrigált adatok'!AB11/10^6</f>
        <v>123.8089228349</v>
      </c>
      <c r="AC11" s="5">
        <f>'Korrigált adatok'!AC11/'nyers adatok'!$C11</f>
        <v>88.301649999999995</v>
      </c>
      <c r="AD11" s="5">
        <f>'Korrigált adatok'!AD11/'nyers adatok'!$D11</f>
        <v>1356.3681750000001</v>
      </c>
      <c r="AE11" s="5">
        <f>'Korrigált adatok'!AE11/'nyers adatok'!$E11</f>
        <v>79.417092310667599</v>
      </c>
      <c r="AG11" s="7">
        <f>'Korrigált adatok'!AG11/10^6</f>
        <v>25.986431834899999</v>
      </c>
      <c r="AH11" s="5">
        <f>'Korrigált adatok'!AH11/'nyers adatok'!$C11</f>
        <v>88.457899999999995</v>
      </c>
      <c r="AI11" s="5">
        <f>'Korrigált adatok'!AI11/'nyers adatok'!$D11</f>
        <v>96.382262499999996</v>
      </c>
      <c r="AJ11" s="5">
        <f>'Korrigált adatok'!AJ11/'nyers adatok'!$E11</f>
        <v>71.509139962868417</v>
      </c>
      <c r="AL11" s="7">
        <f>'Korrigált adatok'!AL11/10^6</f>
        <v>57.077591834899998</v>
      </c>
      <c r="AM11" s="5">
        <f>'Korrigált adatok'!AM11/'nyers adatok'!$C11</f>
        <v>98.099400000000003</v>
      </c>
      <c r="AN11" s="5">
        <f>'Korrigált adatok'!AN11/'nyers adatok'!$D11</f>
        <v>455.89138750000001</v>
      </c>
      <c r="AO11" s="5">
        <f>'Korrigált adatok'!AO11/'nyers adatok'!$E11</f>
        <v>77.232122866867797</v>
      </c>
      <c r="AQ11" s="7">
        <f>'Korrigált adatok'!AQ11/10^6</f>
        <v>56.604342834900002</v>
      </c>
      <c r="AR11" s="5">
        <f>'Korrigált adatok'!AR11/'nyers adatok'!$C11</f>
        <v>104.352525</v>
      </c>
      <c r="AS11" s="5">
        <f>'Korrigált adatok'!AS11/'nyers adatok'!$D11</f>
        <v>461.42014999999998</v>
      </c>
      <c r="AT11" s="5">
        <f>'Korrigált adatok'!AT11/'nyers adatok'!$E11</f>
        <v>78.172487994120829</v>
      </c>
      <c r="AV11" s="7">
        <f>'Korrigált adatok'!AV11/10^6</f>
        <v>54.8681818349</v>
      </c>
      <c r="AW11" s="5">
        <f>'Korrigált adatok'!AW11/'nyers adatok'!$C11</f>
        <v>91.295900000000003</v>
      </c>
      <c r="AX11" s="5">
        <f>'Korrigált adatok'!AX11/'nyers adatok'!$D11</f>
        <v>404.995025</v>
      </c>
      <c r="AY11" s="5">
        <f>'Korrigált adatok'!AY11/'nyers adatok'!$E11</f>
        <v>103.13280361259379</v>
      </c>
      <c r="BA11" s="7">
        <f>'Korrigált adatok'!BA11/10^6</f>
        <v>57.203642834900002</v>
      </c>
      <c r="BB11" s="5">
        <f>'Korrigált adatok'!BB11/'nyers adatok'!$C11</f>
        <v>100.02177500000001</v>
      </c>
      <c r="BC11" s="5">
        <f>'Korrigált adatok'!BC11/'nyers adatok'!$D11</f>
        <v>465.76639999999998</v>
      </c>
      <c r="BD11" s="5">
        <f>'Korrigált adatok'!BD11/'nyers adatok'!$E11</f>
        <v>79.628734609731566</v>
      </c>
    </row>
    <row r="12" spans="1:56" x14ac:dyDescent="0.3">
      <c r="A12">
        <v>100000</v>
      </c>
      <c r="H12" s="7">
        <f>'Korrigált adatok'!H12/10^6</f>
        <v>91.002711834900012</v>
      </c>
      <c r="I12" s="5">
        <f>'Korrigált adatok'!I12/'nyers adatok'!$C12</f>
        <v>162.34449000000001</v>
      </c>
      <c r="J12" s="5">
        <f>'Korrigált adatok'!J12/'nyers adatok'!$D12</f>
        <v>601.69777999999997</v>
      </c>
      <c r="K12" s="5">
        <f>'Korrigált adatok'!K12/'nyers adatok'!$E12</f>
        <v>88.238800255359138</v>
      </c>
      <c r="M12" s="7">
        <f>'Korrigált adatok'!M12/10^6</f>
        <v>73.639852834900012</v>
      </c>
      <c r="N12" s="5">
        <f>'Korrigált adatok'!N12/'nyers adatok'!$C12</f>
        <v>139.8698</v>
      </c>
      <c r="O12" s="5">
        <f>'Korrigált adatok'!O12/'nyers adatok'!$D12</f>
        <v>475.25689999999997</v>
      </c>
      <c r="P12" s="5">
        <f>'Korrigált adatok'!P12/'nyers adatok'!$E12</f>
        <v>63.473730665355866</v>
      </c>
      <c r="R12" s="7">
        <f>'Korrigált adatok'!R12/10^6</f>
        <v>77.088962834900002</v>
      </c>
      <c r="S12" s="5">
        <f>'Korrigált adatok'!S12/'nyers adatok'!$C12</f>
        <v>132.6284</v>
      </c>
      <c r="T12" s="5">
        <f>'Korrigált adatok'!T12/'nyers adatok'!$D12</f>
        <v>531.23419999999999</v>
      </c>
      <c r="U12" s="5">
        <f>'Korrigált adatok'!U12/'nyers adatok'!$E12</f>
        <v>53.454254120680382</v>
      </c>
      <c r="W12" s="7">
        <f>'Korrigált adatok'!W12/10^6</f>
        <v>121.0707208349</v>
      </c>
      <c r="X12" s="5">
        <f>'Korrigált adatok'!X12/'nyers adatok'!$C12</f>
        <v>80.189099999999996</v>
      </c>
      <c r="Y12" s="5">
        <f>'Korrigált adatok'!Y12/'nyers adatok'!$D12</f>
        <v>870.99670000000003</v>
      </c>
      <c r="Z12" s="5">
        <f>'Korrigált adatok'!Z12/'nyers adatok'!$E12</f>
        <v>70.258864187889913</v>
      </c>
      <c r="AB12" s="7">
        <f>'Korrigált adatok'!AB12/10^6</f>
        <v>158.2258398349</v>
      </c>
      <c r="AC12" s="5">
        <f>'Korrigált adatok'!AC12/'nyers adatok'!$C12</f>
        <v>84.426400000000001</v>
      </c>
      <c r="AD12" s="5">
        <f>'Korrigált adatok'!AD12/'nyers adatok'!$D12</f>
        <v>1382.95649</v>
      </c>
      <c r="AE12" s="5">
        <f>'Korrigált adatok'!AE12/'nyers adatok'!$E12</f>
        <v>79.749938984004501</v>
      </c>
      <c r="AG12" s="7">
        <f>'Korrigált adatok'!AG12/10^6</f>
        <v>33.973590834900001</v>
      </c>
      <c r="AH12" s="5">
        <f>'Korrigált adatok'!AH12/'nyers adatok'!$C12</f>
        <v>92.484650000000002</v>
      </c>
      <c r="AI12" s="5">
        <f>'Korrigált adatok'!AI12/'nyers adatok'!$D12</f>
        <v>97.326899999999995</v>
      </c>
      <c r="AJ12" s="5">
        <f>'Korrigált adatok'!AJ12/'nyers adatok'!$E12</f>
        <v>72.578359899958571</v>
      </c>
      <c r="AL12" s="7">
        <f>'Korrigált adatok'!AL12/10^6</f>
        <v>71.815431834900011</v>
      </c>
      <c r="AM12" s="5">
        <f>'Korrigált adatok'!AM12/'nyers adatok'!$C12</f>
        <v>108.69729</v>
      </c>
      <c r="AN12" s="5">
        <f>'Korrigált adatok'!AN12/'nyers adatok'!$D12</f>
        <v>456.57058999999998</v>
      </c>
      <c r="AO12" s="5">
        <f>'Korrigált adatok'!AO12/'nyers adatok'!$E12</f>
        <v>76.566599776792614</v>
      </c>
      <c r="AQ12" s="7">
        <f>'Korrigált adatok'!AQ12/10^6</f>
        <v>71.210132834900008</v>
      </c>
      <c r="AR12" s="5">
        <f>'Korrigált adatok'!AR12/'nyers adatok'!$C12</f>
        <v>116.806</v>
      </c>
      <c r="AS12" s="5">
        <f>'Korrigált adatok'!AS12/'nyers adatok'!$D12</f>
        <v>459.39990999999998</v>
      </c>
      <c r="AT12" s="5">
        <f>'Korrigált adatok'!AT12/'nyers adatok'!$E12</f>
        <v>77.201788637445659</v>
      </c>
      <c r="AV12" s="7">
        <f>'Korrigált adatok'!AV12/10^6</f>
        <v>69.809611834900011</v>
      </c>
      <c r="AW12" s="5">
        <f>'Korrigált adatok'!AW12/'nyers adatok'!$C12</f>
        <v>101.83719000000001</v>
      </c>
      <c r="AX12" s="5">
        <f>'Korrigált adatok'!AX12/'nyers adatok'!$D12</f>
        <v>404.63789000000003</v>
      </c>
      <c r="AY12" s="5">
        <f>'Korrigált adatok'!AY12/'nyers adatok'!$E12</f>
        <v>103.82474128161849</v>
      </c>
      <c r="BA12" s="7">
        <f>'Korrigált adatok'!BA12/10^6</f>
        <v>72.028392834900004</v>
      </c>
      <c r="BB12" s="5">
        <f>'Korrigált adatok'!BB12/'nyers adatok'!$C12</f>
        <v>110.69419000000001</v>
      </c>
      <c r="BC12" s="5">
        <f>'Korrigált adatok'!BC12/'nyers adatok'!$D12</f>
        <v>463.35028999999997</v>
      </c>
      <c r="BD12" s="5">
        <f>'Korrigált adatok'!BD12/'nyers adatok'!$E12</f>
        <v>78.139692466596173</v>
      </c>
    </row>
    <row r="14" spans="1:56" x14ac:dyDescent="0.3">
      <c r="A14" t="str">
        <f>'nyers adatok'!A14</f>
        <v>random, m=nlogn, C=2n</v>
      </c>
      <c r="H14" s="4" t="s">
        <v>10</v>
      </c>
      <c r="I14" s="4"/>
      <c r="J14" s="4"/>
      <c r="K14" s="4"/>
      <c r="M14" s="4" t="s">
        <v>11</v>
      </c>
      <c r="N14" s="4"/>
      <c r="O14" s="4"/>
      <c r="P14" s="4"/>
      <c r="R14" s="4" t="s">
        <v>12</v>
      </c>
      <c r="S14" s="4"/>
      <c r="T14" s="4"/>
      <c r="U14" s="4"/>
      <c r="W14" s="4" t="s">
        <v>21</v>
      </c>
      <c r="X14" s="4"/>
      <c r="Y14" s="4"/>
      <c r="Z14" s="4"/>
      <c r="AB14" s="4" t="s">
        <v>22</v>
      </c>
      <c r="AC14" s="4"/>
      <c r="AD14" s="4"/>
      <c r="AE14" s="4"/>
      <c r="AG14" s="4" t="s">
        <v>23</v>
      </c>
      <c r="AH14" s="4"/>
      <c r="AI14" s="4"/>
      <c r="AJ14" s="4"/>
      <c r="AL14" s="4" t="s">
        <v>24</v>
      </c>
      <c r="AM14" s="4"/>
      <c r="AN14" s="4"/>
      <c r="AO14" s="4"/>
      <c r="AQ14" s="4" t="s">
        <v>25</v>
      </c>
      <c r="AR14" s="4"/>
      <c r="AS14" s="4"/>
      <c r="AT14" s="4"/>
      <c r="AV14" s="4" t="s">
        <v>26</v>
      </c>
      <c r="AW14" s="4"/>
      <c r="AX14" s="4"/>
      <c r="AY14" s="4"/>
      <c r="BA14" s="4" t="s">
        <v>27</v>
      </c>
      <c r="BB14" s="4"/>
      <c r="BC14" s="4"/>
      <c r="BD14" s="4"/>
    </row>
    <row r="15" spans="1:56" x14ac:dyDescent="0.3">
      <c r="A15" t="s">
        <v>8</v>
      </c>
      <c r="H15" t="s">
        <v>30</v>
      </c>
      <c r="I15" t="s">
        <v>31</v>
      </c>
      <c r="J15" t="s">
        <v>32</v>
      </c>
      <c r="K15" t="s">
        <v>33</v>
      </c>
      <c r="M15" t="s">
        <v>30</v>
      </c>
      <c r="N15" t="s">
        <v>31</v>
      </c>
      <c r="O15" t="s">
        <v>32</v>
      </c>
      <c r="P15" t="s">
        <v>33</v>
      </c>
      <c r="R15" t="s">
        <v>30</v>
      </c>
      <c r="S15" t="s">
        <v>31</v>
      </c>
      <c r="T15" t="s">
        <v>32</v>
      </c>
      <c r="U15" t="s">
        <v>33</v>
      </c>
      <c r="W15" t="s">
        <v>30</v>
      </c>
      <c r="X15" t="s">
        <v>31</v>
      </c>
      <c r="Y15" t="s">
        <v>32</v>
      </c>
      <c r="Z15" t="s">
        <v>33</v>
      </c>
      <c r="AB15" t="s">
        <v>30</v>
      </c>
      <c r="AC15" t="s">
        <v>31</v>
      </c>
      <c r="AD15" t="s">
        <v>32</v>
      </c>
      <c r="AE15" t="s">
        <v>33</v>
      </c>
      <c r="AG15" t="s">
        <v>30</v>
      </c>
      <c r="AH15" t="s">
        <v>31</v>
      </c>
      <c r="AI15" t="s">
        <v>32</v>
      </c>
      <c r="AJ15" t="s">
        <v>33</v>
      </c>
      <c r="AL15" t="s">
        <v>30</v>
      </c>
      <c r="AM15" t="s">
        <v>31</v>
      </c>
      <c r="AN15" t="s">
        <v>32</v>
      </c>
      <c r="AO15" t="s">
        <v>33</v>
      </c>
      <c r="AQ15" t="s">
        <v>30</v>
      </c>
      <c r="AR15" t="s">
        <v>31</v>
      </c>
      <c r="AS15" t="s">
        <v>32</v>
      </c>
      <c r="AT15" t="s">
        <v>33</v>
      </c>
      <c r="AV15" t="s">
        <v>30</v>
      </c>
      <c r="AW15" t="s">
        <v>31</v>
      </c>
      <c r="AX15" t="s">
        <v>32</v>
      </c>
      <c r="AY15" t="s">
        <v>33</v>
      </c>
      <c r="BA15" t="s">
        <v>30</v>
      </c>
      <c r="BB15" t="s">
        <v>31</v>
      </c>
      <c r="BC15" t="s">
        <v>32</v>
      </c>
      <c r="BD15" t="s">
        <v>33</v>
      </c>
    </row>
    <row r="16" spans="1:56" x14ac:dyDescent="0.3">
      <c r="A16">
        <v>2000</v>
      </c>
      <c r="H16" s="7">
        <f>'Korrigált adatok'!H16/10^6</f>
        <v>1.1258728349</v>
      </c>
      <c r="I16" s="5">
        <f>'Korrigált adatok'!I16/'nyers adatok'!$C16</f>
        <v>123.8749</v>
      </c>
      <c r="J16" s="5">
        <f>'Korrigált adatok'!J16/'nyers adatok'!$D16</f>
        <v>304.80990000000003</v>
      </c>
      <c r="K16" s="5">
        <f>'Korrigált adatok'!K16/'nyers adatok'!$E16</f>
        <v>57.679782574659328</v>
      </c>
      <c r="M16" s="7">
        <f>'Korrigált adatok'!M16/10^6</f>
        <v>0.95449283490000003</v>
      </c>
      <c r="N16" s="5">
        <f>'Korrigált adatok'!N16/'nyers adatok'!$C16</f>
        <v>113.67989999999999</v>
      </c>
      <c r="O16" s="5">
        <f>'Korrigált adatok'!O16/'nyers adatok'!$D16</f>
        <v>276.94990000000001</v>
      </c>
      <c r="P16" s="5">
        <f>'Korrigált adatok'!P16/'nyers adatok'!$E16</f>
        <v>42.266619338938824</v>
      </c>
      <c r="R16" s="7">
        <f>'Korrigált adatok'!R16/10^6</f>
        <v>1.0683528349</v>
      </c>
      <c r="S16" s="5">
        <f>'Korrigált adatok'!S16/'nyers adatok'!$C16</f>
        <v>121.83641745</v>
      </c>
      <c r="T16" s="5">
        <f>'Korrigált adatok'!T16/'nyers adatok'!$D16</f>
        <v>345.97591745</v>
      </c>
      <c r="U16" s="5">
        <f>'Korrigált adatok'!U16/'nyers adatok'!$E16</f>
        <v>55.103460394317189</v>
      </c>
      <c r="W16" s="7">
        <f>'Korrigált adatok'!W16/10^6</f>
        <v>1.4808028349</v>
      </c>
      <c r="X16" s="5">
        <f>'Korrigált adatok'!X16/'nyers adatok'!$C16</f>
        <v>68.874899999999997</v>
      </c>
      <c r="Y16" s="5">
        <f>'Korrigált adatok'!Y16/'nyers adatok'!$D16</f>
        <v>582.37490000000003</v>
      </c>
      <c r="Z16" s="5">
        <f>'Korrigált adatok'!Z16/'nyers adatok'!$E16</f>
        <v>47.030318962017979</v>
      </c>
      <c r="AB16" s="7">
        <f>'Korrigált adatok'!AB16/10^6</f>
        <v>2.1538528349000003</v>
      </c>
      <c r="AC16" s="5">
        <f>'Korrigált adatok'!AC16/'nyers adatok'!$C16</f>
        <v>72.809399999999997</v>
      </c>
      <c r="AD16" s="5">
        <f>'Korrigált adatok'!AD16/'nyers adatok'!$D16</f>
        <v>929.39390000000003</v>
      </c>
      <c r="AE16" s="5">
        <f>'Korrigált adatok'!AE16/'nyers adatok'!$E16</f>
        <v>46.443772136851265</v>
      </c>
      <c r="AG16" s="7">
        <f>'Korrigált adatok'!AG16/10^6</f>
        <v>0.62152283490000004</v>
      </c>
      <c r="AH16" s="5">
        <f>'Korrigált adatok'!AH16/'nyers adatok'!$C16</f>
        <v>73.4499</v>
      </c>
      <c r="AI16" s="5">
        <f>'Korrigált adatok'!AI16/'nyers adatok'!$D16</f>
        <v>112.5599</v>
      </c>
      <c r="AJ16" s="5">
        <f>'Korrigált adatok'!AJ16/'nyers adatok'!$E16</f>
        <v>56.195294317193394</v>
      </c>
      <c r="AL16" s="7">
        <f>'Korrigált adatok'!AL16/10^6</f>
        <v>1.2698328348999999</v>
      </c>
      <c r="AM16" s="5">
        <f>'Korrigált adatok'!AM16/'nyers adatok'!$C16</f>
        <v>86.304899999999989</v>
      </c>
      <c r="AN16" s="5">
        <f>'Korrigált adatok'!AN16/'nyers adatok'!$D16</f>
        <v>430.3349</v>
      </c>
      <c r="AO16" s="5">
        <f>'Korrigált adatok'!AO16/'nyers adatok'!$E16</f>
        <v>52.860994520150768</v>
      </c>
      <c r="AQ16" s="7">
        <f>'Korrigált adatok'!AQ16/10^6</f>
        <v>1.3148428348999999</v>
      </c>
      <c r="AR16" s="5">
        <f>'Korrigált adatok'!AR16/'nyers adatok'!$C16</f>
        <v>88.164899999999989</v>
      </c>
      <c r="AS16" s="5">
        <f>'Korrigált adatok'!AS16/'nyers adatok'!$D16</f>
        <v>429.32990000000001</v>
      </c>
      <c r="AT16" s="5">
        <f>'Korrigált adatok'!AT16/'nyers adatok'!$E16</f>
        <v>52.440582806610614</v>
      </c>
      <c r="AV16" s="7">
        <f>'Korrigált adatok'!AV16/10^6</f>
        <v>1.1360528348999999</v>
      </c>
      <c r="AW16" s="5">
        <f>'Korrigált adatok'!AW16/'nyers adatok'!$C16</f>
        <v>78.924899999999994</v>
      </c>
      <c r="AX16" s="5">
        <f>'Korrigált adatok'!AX16/'nyers adatok'!$D16</f>
        <v>361.66490000000005</v>
      </c>
      <c r="AY16" s="5">
        <f>'Korrigált adatok'!AY16/'nyers adatok'!$E16</f>
        <v>71.480884343287912</v>
      </c>
      <c r="BA16" s="7">
        <f>'Korrigált adatok'!BA16/10^6</f>
        <v>1.3248528348999999</v>
      </c>
      <c r="BB16" s="5">
        <f>'Korrigált adatok'!BB16/'nyers adatok'!$C16</f>
        <v>87.054899999999989</v>
      </c>
      <c r="BC16" s="5">
        <f>'Korrigált adatok'!BC16/'nyers adatok'!$D16</f>
        <v>440.34990000000005</v>
      </c>
      <c r="BD16" s="5">
        <f>'Korrigált adatok'!BD16/'nyers adatok'!$E16</f>
        <v>55.131217773267615</v>
      </c>
    </row>
    <row r="17" spans="1:56" x14ac:dyDescent="0.3">
      <c r="A17">
        <v>4000</v>
      </c>
      <c r="H17" s="7">
        <f>'Korrigált adatok'!H17/10^6</f>
        <v>2.3898128349000003</v>
      </c>
      <c r="I17" s="5">
        <f>'Korrigált adatok'!I17/'nyers adatok'!$C17</f>
        <v>128.34989999999999</v>
      </c>
      <c r="J17" s="5">
        <f>'Korrigált adatok'!J17/'nyers adatok'!$D17</f>
        <v>344.31240000000003</v>
      </c>
      <c r="K17" s="5">
        <f>'Korrigált adatok'!K17/'nyers adatok'!$E17</f>
        <v>59.618590393918453</v>
      </c>
      <c r="M17" s="7">
        <f>'Korrigált adatok'!M17/10^6</f>
        <v>2.0073528348999998</v>
      </c>
      <c r="N17" s="5">
        <f>'Korrigált adatok'!N17/'nyers adatok'!$C17</f>
        <v>114.0424</v>
      </c>
      <c r="O17" s="5">
        <f>'Korrigált adatok'!O17/'nyers adatok'!$D17</f>
        <v>304.93990000000002</v>
      </c>
      <c r="P17" s="5">
        <f>'Korrigált adatok'!P17/'nyers adatok'!$E17</f>
        <v>42.543262128541812</v>
      </c>
      <c r="R17" s="7">
        <f>'Korrigált adatok'!R17/10^6</f>
        <v>2.3404328349000001</v>
      </c>
      <c r="S17" s="5">
        <f>'Korrigált adatok'!S17/'nyers adatok'!$C17</f>
        <v>121.935458725</v>
      </c>
      <c r="T17" s="5">
        <f>'Korrigált adatok'!T17/'nyers adatok'!$D17</f>
        <v>397.55545872499999</v>
      </c>
      <c r="U17" s="5">
        <f>'Korrigált adatok'!U17/'nyers adatok'!$E17</f>
        <v>53.671435369730482</v>
      </c>
      <c r="W17" s="7">
        <f>'Korrigált adatok'!W17/10^6</f>
        <v>3.2000328349</v>
      </c>
      <c r="X17" s="5">
        <f>'Korrigált adatok'!X17/'nyers adatok'!$C17</f>
        <v>68.282399999999996</v>
      </c>
      <c r="Y17" s="5">
        <f>'Korrigált adatok'!Y17/'nyers adatok'!$D17</f>
        <v>642.61490000000003</v>
      </c>
      <c r="Z17" s="5">
        <f>'Korrigált adatok'!Z17/'nyers adatok'!$E17</f>
        <v>48.98279219073946</v>
      </c>
      <c r="AB17" s="7">
        <f>'Korrigált adatok'!AB17/10^6</f>
        <v>4.5839328348999997</v>
      </c>
      <c r="AC17" s="5">
        <f>'Korrigált adatok'!AC17/'nyers adatok'!$C17</f>
        <v>72.234649999999988</v>
      </c>
      <c r="AD17" s="5">
        <f>'Korrigált adatok'!AD17/'nyers adatok'!$D17</f>
        <v>988.88240000000008</v>
      </c>
      <c r="AE17" s="5">
        <f>'Korrigált adatok'!AE17/'nyers adatok'!$E17</f>
        <v>48.062266966136839</v>
      </c>
      <c r="AG17" s="7">
        <f>'Korrigált adatok'!AG17/10^6</f>
        <v>1.3039928348999998</v>
      </c>
      <c r="AH17" s="5">
        <f>'Korrigált adatok'!AH17/'nyers adatok'!$C17</f>
        <v>74.052399999999992</v>
      </c>
      <c r="AI17" s="5">
        <f>'Korrigált adatok'!AI17/'nyers adatok'!$D17</f>
        <v>114.50739999999999</v>
      </c>
      <c r="AJ17" s="5">
        <f>'Korrigált adatok'!AJ17/'nyers adatok'!$E17</f>
        <v>57.412508845888048</v>
      </c>
      <c r="AL17" s="7">
        <f>'Korrigált adatok'!AL17/10^6</f>
        <v>2.5827328349000003</v>
      </c>
      <c r="AM17" s="5">
        <f>'Korrigált adatok'!AM17/'nyers adatok'!$C17</f>
        <v>85.687399999999997</v>
      </c>
      <c r="AN17" s="5">
        <f>'Korrigált adatok'!AN17/'nyers adatok'!$D17</f>
        <v>458.49490000000003</v>
      </c>
      <c r="AO17" s="5">
        <f>'Korrigált adatok'!AO17/'nyers adatok'!$E17</f>
        <v>53.203939391845196</v>
      </c>
      <c r="AQ17" s="7">
        <f>'Korrigált adatok'!AQ17/10^6</f>
        <v>2.6928038349000003</v>
      </c>
      <c r="AR17" s="5">
        <f>'Korrigált adatok'!AR17/'nyers adatok'!$C17</f>
        <v>89.967399999999998</v>
      </c>
      <c r="AS17" s="5">
        <f>'Korrigált adatok'!AS17/'nyers adatok'!$D17</f>
        <v>451.66990000000004</v>
      </c>
      <c r="AT17" s="5">
        <f>'Korrigált adatok'!AT17/'nyers adatok'!$E17</f>
        <v>52.599931098825159</v>
      </c>
      <c r="AV17" s="7">
        <f>'Korrigált adatok'!AV17/10^6</f>
        <v>2.4210628349000003</v>
      </c>
      <c r="AW17" s="5">
        <f>'Korrigált adatok'!AW17/'nyers adatok'!$C17</f>
        <v>77.824649999999991</v>
      </c>
      <c r="AX17" s="5">
        <f>'Korrigált adatok'!AX17/'nyers adatok'!$D17</f>
        <v>377.19465000000002</v>
      </c>
      <c r="AY17" s="5">
        <f>'Korrigált adatok'!AY17/'nyers adatok'!$E17</f>
        <v>71.788459087767791</v>
      </c>
      <c r="BA17" s="7">
        <f>'Korrigált adatok'!BA17/10^6</f>
        <v>2.6867928349000003</v>
      </c>
      <c r="BB17" s="5">
        <f>'Korrigált adatok'!BB17/'nyers adatok'!$C17</f>
        <v>87.109899999999996</v>
      </c>
      <c r="BC17" s="5">
        <f>'Korrigált adatok'!BC17/'nyers adatok'!$D17</f>
        <v>479.5874</v>
      </c>
      <c r="BD17" s="5">
        <f>'Korrigált adatok'!BD17/'nyers adatok'!$E17</f>
        <v>55.816240704906704</v>
      </c>
    </row>
    <row r="18" spans="1:56" x14ac:dyDescent="0.3">
      <c r="A18">
        <v>6000</v>
      </c>
      <c r="H18" s="7">
        <f>'Korrigált adatok'!H18/10^6</f>
        <v>3.8185028349000003</v>
      </c>
      <c r="I18" s="5">
        <f>'Korrigált adatok'!I18/'nyers adatok'!$C18</f>
        <v>133.32156666666668</v>
      </c>
      <c r="J18" s="5">
        <f>'Korrigált adatok'!J18/'nyers adatok'!$D18</f>
        <v>360.8449</v>
      </c>
      <c r="K18" s="5">
        <f>'Korrigált adatok'!K18/'nyers adatok'!$E18</f>
        <v>59.901675539829434</v>
      </c>
      <c r="M18" s="7">
        <f>'Korrigált adatok'!M18/10^6</f>
        <v>3.2154058349000003</v>
      </c>
      <c r="N18" s="5">
        <f>'Korrigált adatok'!N18/'nyers adatok'!$C18</f>
        <v>120.64823333333334</v>
      </c>
      <c r="O18" s="5">
        <f>'Korrigált adatok'!O18/'nyers adatok'!$D18</f>
        <v>317.90156666666667</v>
      </c>
      <c r="P18" s="5">
        <f>'Korrigált adatok'!P18/'nyers adatok'!$E18</f>
        <v>43.782096516058793</v>
      </c>
      <c r="R18" s="7">
        <f>'Korrigált adatok'!R18/10^6</f>
        <v>3.8070628349</v>
      </c>
      <c r="S18" s="5">
        <f>'Korrigált adatok'!S18/'nyers adatok'!$C18</f>
        <v>125.05863915</v>
      </c>
      <c r="T18" s="5">
        <f>'Korrigált adatok'!T18/'nyers adatok'!$D18</f>
        <v>444.13530581666669</v>
      </c>
      <c r="U18" s="5">
        <f>'Korrigált adatok'!U18/'nyers adatok'!$E18</f>
        <v>55.00107375249501</v>
      </c>
      <c r="W18" s="7">
        <f>'Korrigált adatok'!W18/10^6</f>
        <v>5.0677928349000005</v>
      </c>
      <c r="X18" s="5">
        <f>'Korrigált adatok'!X18/'nyers adatok'!$C18</f>
        <v>70.564900000000009</v>
      </c>
      <c r="Y18" s="5">
        <f>'Korrigált adatok'!Y18/'nyers adatok'!$D18</f>
        <v>677.29023333333328</v>
      </c>
      <c r="Z18" s="5">
        <f>'Korrigált adatok'!Z18/'nyers adatok'!$E18</f>
        <v>49.047021212121216</v>
      </c>
      <c r="AB18" s="7">
        <f>'Korrigált adatok'!AB18/10^6</f>
        <v>7.1541528349000005</v>
      </c>
      <c r="AC18" s="5">
        <f>'Korrigált adatok'!AC18/'nyers adatok'!$C18</f>
        <v>77.8249</v>
      </c>
      <c r="AD18" s="5">
        <f>'Korrigált adatok'!AD18/'nyers adatok'!$D18</f>
        <v>1023.7347333333335</v>
      </c>
      <c r="AE18" s="5">
        <f>'Korrigált adatok'!AE18/'nyers adatok'!$E18</f>
        <v>48.098917419706048</v>
      </c>
      <c r="AG18" s="7">
        <f>'Korrigált adatok'!AG18/10^6</f>
        <v>1.9561528348999999</v>
      </c>
      <c r="AH18" s="5">
        <f>'Korrigált adatok'!AH18/'nyers adatok'!$C18</f>
        <v>79.52473333333333</v>
      </c>
      <c r="AI18" s="5">
        <f>'Korrigált adatok'!AI18/'nyers adatok'!$D18</f>
        <v>114.93640000000001</v>
      </c>
      <c r="AJ18" s="5">
        <f>'Korrigált adatok'!AJ18/'nyers adatok'!$E18</f>
        <v>57.959196860823809</v>
      </c>
      <c r="AL18" s="7">
        <f>'Korrigált adatok'!AL18/10^6</f>
        <v>4.0393328348999997</v>
      </c>
      <c r="AM18" s="5">
        <f>'Korrigált adatok'!AM18/'nyers adatok'!$C18</f>
        <v>90.84323333333333</v>
      </c>
      <c r="AN18" s="5">
        <f>'Korrigált adatok'!AN18/'nyers adatok'!$D18</f>
        <v>476.02506666666665</v>
      </c>
      <c r="AO18" s="5">
        <f>'Korrigált adatok'!AO18/'nyers adatok'!$E18</f>
        <v>52.175310088913086</v>
      </c>
      <c r="AQ18" s="7">
        <f>'Korrigált adatok'!AQ18/10^6</f>
        <v>4.0523438349000003</v>
      </c>
      <c r="AR18" s="5">
        <f>'Korrigált adatok'!AR18/'nyers adatok'!$C18</f>
        <v>94.011566666666667</v>
      </c>
      <c r="AS18" s="5">
        <f>'Korrigált adatok'!AS18/'nyers adatok'!$D18</f>
        <v>473.62656666666663</v>
      </c>
      <c r="AT18" s="5">
        <f>'Korrigált adatok'!AT18/'nyers adatok'!$E18</f>
        <v>51.776108492106701</v>
      </c>
      <c r="AV18" s="7">
        <f>'Korrigált adatok'!AV18/10^6</f>
        <v>3.6948128349</v>
      </c>
      <c r="AW18" s="5">
        <f>'Korrigált adatok'!AW18/'nyers adatok'!$C18</f>
        <v>81.40140000000001</v>
      </c>
      <c r="AX18" s="5">
        <f>'Korrigált adatok'!AX18/'nyers adatok'!$D18</f>
        <v>388.28139999999996</v>
      </c>
      <c r="AY18" s="5">
        <f>'Korrigált adatok'!AY18/'nyers adatok'!$E18</f>
        <v>71.478431119579028</v>
      </c>
      <c r="BA18" s="7">
        <f>'Korrigált adatok'!BA18/10^6</f>
        <v>4.1802318348999998</v>
      </c>
      <c r="BB18" s="5">
        <f>'Korrigált adatok'!BB18/'nyers adatok'!$C18</f>
        <v>94.011566666666667</v>
      </c>
      <c r="BC18" s="5">
        <f>'Korrigált adatok'!BC18/'nyers adatok'!$D18</f>
        <v>497.28156666666666</v>
      </c>
      <c r="BD18" s="5">
        <f>'Korrigált adatok'!BD18/'nyers adatok'!$E18</f>
        <v>55.365293757938673</v>
      </c>
    </row>
    <row r="19" spans="1:56" x14ac:dyDescent="0.3">
      <c r="A19">
        <v>8000</v>
      </c>
      <c r="H19" s="7">
        <f>'Korrigált adatok'!H19/10^6</f>
        <v>5.1221128349000002</v>
      </c>
      <c r="I19" s="5">
        <f>'Korrigált adatok'!I19/'nyers adatok'!$C19</f>
        <v>125.8249</v>
      </c>
      <c r="J19" s="5">
        <f>'Korrigált adatok'!J19/'nyers adatok'!$D19</f>
        <v>371.6524</v>
      </c>
      <c r="K19" s="5">
        <f>'Korrigált adatok'!K19/'nyers adatok'!$E19</f>
        <v>59.292452222817353</v>
      </c>
      <c r="M19" s="7">
        <f>'Korrigált adatok'!M19/10^6</f>
        <v>4.4520618349000003</v>
      </c>
      <c r="N19" s="5">
        <f>'Korrigált adatok'!N19/'nyers adatok'!$C19</f>
        <v>113.93477499999999</v>
      </c>
      <c r="O19" s="5">
        <f>'Korrigált adatok'!O19/'nyers adatok'!$D19</f>
        <v>330.59865000000002</v>
      </c>
      <c r="P19" s="5">
        <f>'Korrigált adatok'!P19/'nyers adatok'!$E19</f>
        <v>43.367171023031602</v>
      </c>
      <c r="R19" s="7">
        <f>'Korrigált adatok'!R19/10^6</f>
        <v>5.1621928348999999</v>
      </c>
      <c r="S19" s="5">
        <f>'Korrigált adatok'!S19/'nyers adatok'!$C19</f>
        <v>121.7566043625</v>
      </c>
      <c r="T19" s="5">
        <f>'Korrigált adatok'!T19/'nyers adatok'!$D19</f>
        <v>456.2453543625</v>
      </c>
      <c r="U19" s="5">
        <f>'Korrigált adatok'!U19/'nyers adatok'!$E19</f>
        <v>55.367691142206752</v>
      </c>
      <c r="W19" s="7">
        <f>'Korrigált adatok'!W19/10^6</f>
        <v>6.9827528349000003</v>
      </c>
      <c r="X19" s="5">
        <f>'Korrigált adatok'!X19/'nyers adatok'!$C19</f>
        <v>65.906149999999997</v>
      </c>
      <c r="Y19" s="5">
        <f>'Korrigált adatok'!Y19/'nyers adatok'!$D19</f>
        <v>702.49865</v>
      </c>
      <c r="Z19" s="5">
        <f>'Korrigált adatok'!Z19/'nyers adatok'!$E19</f>
        <v>51.554771451526513</v>
      </c>
      <c r="AB19" s="7">
        <f>'Korrigált adatok'!AB19/10^6</f>
        <v>9.9094428348999983</v>
      </c>
      <c r="AC19" s="5">
        <f>'Korrigált adatok'!AC19/'nyers adatok'!$C19</f>
        <v>69.282399999999996</v>
      </c>
      <c r="AD19" s="5">
        <f>'Korrigált adatok'!AD19/'nyers adatok'!$D19</f>
        <v>1059.133525</v>
      </c>
      <c r="AE19" s="5">
        <f>'Korrigált adatok'!AE19/'nyers adatok'!$E19</f>
        <v>51.205280289234068</v>
      </c>
      <c r="AG19" s="7">
        <f>'Korrigált adatok'!AG19/10^6</f>
        <v>2.5707328349000003</v>
      </c>
      <c r="AH19" s="5">
        <f>'Korrigált adatok'!AH19/'nyers adatok'!$C19</f>
        <v>74.186899999999994</v>
      </c>
      <c r="AI19" s="5">
        <f>'Korrigált adatok'!AI19/'nyers adatok'!$D19</f>
        <v>114.92415</v>
      </c>
      <c r="AJ19" s="5">
        <f>'Korrigált adatok'!AJ19/'nyers adatok'!$E19</f>
        <v>58.467934279592932</v>
      </c>
      <c r="AL19" s="7">
        <f>'Korrigált adatok'!AL19/10^6</f>
        <v>5.4501428349000003</v>
      </c>
      <c r="AM19" s="5">
        <f>'Korrigált adatok'!AM19/'nyers adatok'!$C19</f>
        <v>84.707274999999996</v>
      </c>
      <c r="AN19" s="5">
        <f>'Korrigált adatok'!AN19/'nyers adatok'!$D19</f>
        <v>482.70952500000004</v>
      </c>
      <c r="AO19" s="5">
        <f>'Korrigált adatok'!AO19/'nyers adatok'!$E19</f>
        <v>54.872192447777181</v>
      </c>
      <c r="AQ19" s="7">
        <f>'Korrigált adatok'!AQ19/10^6</f>
        <v>5.5293408349000002</v>
      </c>
      <c r="AR19" s="5">
        <f>'Korrigált adatok'!AR19/'nyers adatok'!$C19</f>
        <v>86.952399999999997</v>
      </c>
      <c r="AS19" s="5">
        <f>'Korrigált adatok'!AS19/'nyers adatok'!$D19</f>
        <v>483.48615000000001</v>
      </c>
      <c r="AT19" s="5">
        <f>'Korrigált adatok'!AT19/'nyers adatok'!$E19</f>
        <v>54.594407230851637</v>
      </c>
      <c r="AV19" s="7">
        <f>'Korrigált adatok'!AV19/10^6</f>
        <v>5.1555828348999997</v>
      </c>
      <c r="AW19" s="5">
        <f>'Korrigált adatok'!AW19/'nyers adatok'!$C19</f>
        <v>77.52239999999999</v>
      </c>
      <c r="AX19" s="5">
        <f>'Korrigált adatok'!AX19/'nyers adatok'!$D19</f>
        <v>402.66865000000001</v>
      </c>
      <c r="AY19" s="5">
        <f>'Korrigált adatok'!AY19/'nyers adatok'!$E19</f>
        <v>72.883105677557566</v>
      </c>
      <c r="BA19" s="7">
        <f>'Korrigált adatok'!BA19/10^6</f>
        <v>5.6673028349000001</v>
      </c>
      <c r="BB19" s="5">
        <f>'Korrigált adatok'!BB19/'nyers adatok'!$C19</f>
        <v>85.962399999999988</v>
      </c>
      <c r="BC19" s="5">
        <f>'Korrigált adatok'!BC19/'nyers adatok'!$D19</f>
        <v>499.03115000000003</v>
      </c>
      <c r="BD19" s="5">
        <f>'Korrigált adatok'!BD19/'nyers adatok'!$E19</f>
        <v>56.44430010712373</v>
      </c>
    </row>
    <row r="20" spans="1:56" x14ac:dyDescent="0.3">
      <c r="A20">
        <v>10000</v>
      </c>
      <c r="H20" s="7">
        <f>'Korrigált adatok'!H20/10^6</f>
        <v>6.6678128349000003</v>
      </c>
      <c r="I20" s="5">
        <f>'Korrigált adatok'!I20/'nyers adatok'!$C20</f>
        <v>137.18989999999999</v>
      </c>
      <c r="J20" s="5">
        <f>'Korrigált adatok'!J20/'nyers adatok'!$D20</f>
        <v>387.4889</v>
      </c>
      <c r="K20" s="5">
        <f>'Korrigált adatok'!K20/'nyers adatok'!$E20</f>
        <v>60.926967015485445</v>
      </c>
      <c r="M20" s="7">
        <f>'Korrigált adatok'!M20/10^6</f>
        <v>5.7263338349000001</v>
      </c>
      <c r="N20" s="5">
        <f>'Korrigált adatok'!N20/'nyers adatok'!$C20</f>
        <v>125.5879</v>
      </c>
      <c r="O20" s="5">
        <f>'Korrigált adatok'!O20/'nyers adatok'!$D20</f>
        <v>344.24489999999997</v>
      </c>
      <c r="P20" s="5">
        <f>'Korrigált adatok'!P20/'nyers adatok'!$E20</f>
        <v>43.968032498282334</v>
      </c>
      <c r="R20" s="7">
        <f>'Korrigált adatok'!R20/10^6</f>
        <v>6.9648628348999999</v>
      </c>
      <c r="S20" s="5">
        <f>'Korrigált adatok'!S20/'nyers adatok'!$C20</f>
        <v>131.09718348999999</v>
      </c>
      <c r="T20" s="5">
        <f>'Korrigált adatok'!T20/'nyers adatok'!$D20</f>
        <v>494.71818349</v>
      </c>
      <c r="U20" s="5">
        <f>'Korrigált adatok'!U20/'nyers adatok'!$E20</f>
        <v>54.975521108820885</v>
      </c>
      <c r="W20" s="7">
        <f>'Korrigált adatok'!W20/10^6</f>
        <v>9.0327328348999991</v>
      </c>
      <c r="X20" s="5">
        <f>'Korrigált adatok'!X20/'nyers adatok'!$C20</f>
        <v>76.823899999999995</v>
      </c>
      <c r="Y20" s="5">
        <f>'Korrigált adatok'!Y20/'nyers adatok'!$D20</f>
        <v>718.47389999999996</v>
      </c>
      <c r="Z20" s="5">
        <f>'Korrigált adatok'!Z20/'nyers adatok'!$E20</f>
        <v>50.99197415041489</v>
      </c>
      <c r="AB20" s="7">
        <f>'Korrigált adatok'!AB20/10^6</f>
        <v>12.908062834899999</v>
      </c>
      <c r="AC20" s="5">
        <f>'Korrigált adatok'!AC20/'nyers adatok'!$C20</f>
        <v>83.230900000000005</v>
      </c>
      <c r="AD20" s="5">
        <f>'Korrigált adatok'!AD20/'nyers adatok'!$D20</f>
        <v>1091.0969</v>
      </c>
      <c r="AE20" s="5">
        <f>'Korrigált adatok'!AE20/'nyers adatok'!$E20</f>
        <v>54.85064969610486</v>
      </c>
      <c r="AG20" s="7">
        <f>'Korrigált adatok'!AG20/10^6</f>
        <v>3.3776628349000002</v>
      </c>
      <c r="AH20" s="5">
        <f>'Korrigált adatok'!AH20/'nyers adatok'!$C20</f>
        <v>85.352699999999999</v>
      </c>
      <c r="AI20" s="5">
        <f>'Korrigált adatok'!AI20/'nyers adatok'!$D20</f>
        <v>115.15560000000001</v>
      </c>
      <c r="AJ20" s="5">
        <f>'Korrigált adatok'!AJ20/'nyers adatok'!$E20</f>
        <v>60.223357269700337</v>
      </c>
      <c r="AL20" s="7">
        <f>'Korrigált adatok'!AL20/10^6</f>
        <v>7.0243028349000003</v>
      </c>
      <c r="AM20" s="5">
        <f>'Korrigált adatok'!AM20/'nyers adatok'!$C20</f>
        <v>97.175899999999999</v>
      </c>
      <c r="AN20" s="5">
        <f>'Korrigált adatok'!AN20/'nyers adatok'!$D20</f>
        <v>488.68490000000003</v>
      </c>
      <c r="AO20" s="5">
        <f>'Korrigált adatok'!AO20/'nyers adatok'!$E20</f>
        <v>53.231284969081976</v>
      </c>
      <c r="AQ20" s="7">
        <f>'Korrigált adatok'!AQ20/10^6</f>
        <v>7.0975918349000002</v>
      </c>
      <c r="AR20" s="5">
        <f>'Korrigált adatok'!AR20/'nyers adatok'!$C20</f>
        <v>100.5359</v>
      </c>
      <c r="AS20" s="5">
        <f>'Korrigált adatok'!AS20/'nyers adatok'!$D20</f>
        <v>488.09390000000002</v>
      </c>
      <c r="AT20" s="5">
        <f>'Korrigált adatok'!AT20/'nyers adatok'!$E20</f>
        <v>53.508754447439358</v>
      </c>
      <c r="AV20" s="7">
        <f>'Korrigált adatok'!AV20/10^6</f>
        <v>6.4410428349000002</v>
      </c>
      <c r="AW20" s="5">
        <f>'Korrigált adatok'!AW20/'nyers adatok'!$C20</f>
        <v>86.648899999999998</v>
      </c>
      <c r="AX20" s="5">
        <f>'Korrigált adatok'!AX20/'nyers adatok'!$D20</f>
        <v>405.76889999999997</v>
      </c>
      <c r="AY20" s="5">
        <f>'Korrigált adatok'!AY20/'nyers adatok'!$E20</f>
        <v>73.532009032292166</v>
      </c>
      <c r="BA20" s="7">
        <f>'Korrigált adatok'!BA20/10^6</f>
        <v>7.3287518349000003</v>
      </c>
      <c r="BB20" s="5">
        <f>'Korrigált adatok'!BB20/'nyers adatok'!$C20</f>
        <v>99.614900000000006</v>
      </c>
      <c r="BC20" s="5">
        <f>'Korrigált adatok'!BC20/'nyers adatok'!$D20</f>
        <v>512.67690000000005</v>
      </c>
      <c r="BD20" s="5">
        <f>'Korrigált adatok'!BD20/'nyers adatok'!$E20</f>
        <v>56.828346435177849</v>
      </c>
    </row>
    <row r="21" spans="1:56" x14ac:dyDescent="0.3">
      <c r="A21">
        <v>20000</v>
      </c>
      <c r="H21" s="7">
        <f>'Korrigált adatok'!H21/10^6</f>
        <v>14.3110218349</v>
      </c>
      <c r="I21" s="5">
        <f>'Korrigált adatok'!I21/'nyers adatok'!$C21</f>
        <v>139.0479</v>
      </c>
      <c r="J21" s="5">
        <f>'Korrigált adatok'!J21/'nyers adatok'!$D21</f>
        <v>421.70190000000002</v>
      </c>
      <c r="K21" s="5">
        <f>'Korrigált adatok'!K21/'nyers adatok'!$E21</f>
        <v>63.461376640499971</v>
      </c>
      <c r="M21" s="7">
        <f>'Korrigált adatok'!M21/10^6</f>
        <v>12.249643834899999</v>
      </c>
      <c r="N21" s="5">
        <f>'Korrigált adatok'!N21/'nyers adatok'!$C21</f>
        <v>126.7289</v>
      </c>
      <c r="O21" s="5">
        <f>'Korrigált adatok'!O21/'nyers adatok'!$D21</f>
        <v>372.07089999999999</v>
      </c>
      <c r="P21" s="5">
        <f>'Korrigált adatok'!P21/'nyers adatok'!$E21</f>
        <v>45.993195861595915</v>
      </c>
      <c r="R21" s="7">
        <f>'Korrigált adatok'!R21/10^6</f>
        <v>15.167893834899999</v>
      </c>
      <c r="S21" s="5">
        <f>'Korrigált adatok'!S21/'nyers adatok'!$C21</f>
        <v>132.98359174500001</v>
      </c>
      <c r="T21" s="5">
        <f>'Korrigált adatok'!T21/'nyers adatok'!$D21</f>
        <v>551.34509174499999</v>
      </c>
      <c r="U21" s="5">
        <f>'Korrigált adatok'!U21/'nyers adatok'!$E21</f>
        <v>56.171603660798212</v>
      </c>
      <c r="W21" s="7">
        <f>'Korrigált adatok'!W21/10^6</f>
        <v>19.721841834899998</v>
      </c>
      <c r="X21" s="5">
        <f>'Korrigált adatok'!X21/'nyers adatok'!$C21</f>
        <v>77.249399999999994</v>
      </c>
      <c r="Y21" s="5">
        <f>'Korrigált adatok'!Y21/'nyers adatok'!$D21</f>
        <v>785.56984999999997</v>
      </c>
      <c r="Z21" s="5">
        <f>'Korrigált adatok'!Z21/'nyers adatok'!$E21</f>
        <v>58.473697855854489</v>
      </c>
      <c r="AB21" s="7">
        <f>'Korrigált adatok'!AB21/10^6</f>
        <v>27.6135818349</v>
      </c>
      <c r="AC21" s="5">
        <f>'Korrigált adatok'!AC21/'nyers adatok'!$C21</f>
        <v>82.903400000000005</v>
      </c>
      <c r="AD21" s="5">
        <f>'Korrigált adatok'!AD21/'nyers adatok'!$D21</f>
        <v>1182.3389999999999</v>
      </c>
      <c r="AE21" s="5">
        <f>'Korrigált adatok'!AE21/'nyers adatok'!$E21</f>
        <v>60.261925379163181</v>
      </c>
      <c r="AG21" s="7">
        <f>'Korrigált adatok'!AG21/10^6</f>
        <v>7.1004028349000006</v>
      </c>
      <c r="AH21" s="5">
        <f>'Korrigált adatok'!AH21/'nyers adatok'!$C21</f>
        <v>88.037000000000006</v>
      </c>
      <c r="AI21" s="5">
        <f>'Korrigált adatok'!AI21/'nyers adatok'!$D21</f>
        <v>118.32555000000001</v>
      </c>
      <c r="AJ21" s="5">
        <f>'Korrigált adatok'!AJ21/'nyers adatok'!$E21</f>
        <v>67.941065688590811</v>
      </c>
      <c r="AL21" s="7">
        <f>'Korrigált adatok'!AL21/10^6</f>
        <v>15.170773834899999</v>
      </c>
      <c r="AM21" s="5">
        <f>'Korrigált adatok'!AM21/'nyers adatok'!$C21</f>
        <v>96.427400000000006</v>
      </c>
      <c r="AN21" s="5">
        <f>'Korrigált adatok'!AN21/'nyers adatok'!$D21</f>
        <v>528.46040000000005</v>
      </c>
      <c r="AO21" s="5">
        <f>'Korrigált adatok'!AO21/'nyers adatok'!$E21</f>
        <v>57.959255359093575</v>
      </c>
      <c r="AQ21" s="7">
        <f>'Korrigált adatok'!AQ21/10^6</f>
        <v>15.1037008349</v>
      </c>
      <c r="AR21" s="5">
        <f>'Korrigált adatok'!AR21/'nyers adatok'!$C21</f>
        <v>100.34139999999999</v>
      </c>
      <c r="AS21" s="5">
        <f>'Korrigált adatok'!AS21/'nyers adatok'!$D21</f>
        <v>525.27584999999999</v>
      </c>
      <c r="AT21" s="5">
        <f>'Korrigált adatok'!AT21/'nyers adatok'!$E21</f>
        <v>57.944266664126218</v>
      </c>
      <c r="AV21" s="7">
        <f>'Korrigált adatok'!AV21/10^6</f>
        <v>13.984262834899999</v>
      </c>
      <c r="AW21" s="5">
        <f>'Korrigált adatok'!AW21/'nyers adatok'!$C21</f>
        <v>89.179850000000002</v>
      </c>
      <c r="AX21" s="5">
        <f>'Korrigált adatok'!AX21/'nyers adatok'!$D21</f>
        <v>439.63184999999999</v>
      </c>
      <c r="AY21" s="5">
        <f>'Korrigált adatok'!AY21/'nyers adatok'!$E21</f>
        <v>78.934765355790972</v>
      </c>
      <c r="BA21" s="7">
        <f>'Korrigált adatok'!BA21/10^6</f>
        <v>15.600141834899999</v>
      </c>
      <c r="BB21" s="5">
        <f>'Korrigált adatok'!BB21/'nyers adatok'!$C21</f>
        <v>97.6404</v>
      </c>
      <c r="BC21" s="5">
        <f>'Korrigált adatok'!BC21/'nyers adatok'!$D21</f>
        <v>550.25289999999995</v>
      </c>
      <c r="BD21" s="5">
        <f>'Korrigált adatok'!BD21/'nyers adatok'!$E21</f>
        <v>60.700916309732499</v>
      </c>
    </row>
    <row r="22" spans="1:56" x14ac:dyDescent="0.3">
      <c r="A22">
        <v>40000</v>
      </c>
      <c r="H22" s="7">
        <f>'Korrigált adatok'!H22/10^6</f>
        <v>30.718151834899999</v>
      </c>
      <c r="I22" s="5">
        <f>'Korrigált adatok'!I22/'nyers adatok'!$C22</f>
        <v>140.3544</v>
      </c>
      <c r="J22" s="5">
        <f>'Korrigált adatok'!J22/'nyers adatok'!$D22</f>
        <v>462.67340000000002</v>
      </c>
      <c r="K22" s="5">
        <f>'Korrigált adatok'!K22/'nyers adatok'!$E22</f>
        <v>67.687105828016854</v>
      </c>
      <c r="M22" s="7">
        <f>'Korrigált adatok'!M22/10^6</f>
        <v>26.088222834899998</v>
      </c>
      <c r="N22" s="5">
        <f>'Korrigált adatok'!N22/'nyers adatok'!$C22</f>
        <v>126.95914999999999</v>
      </c>
      <c r="O22" s="5">
        <f>'Korrigált adatok'!O22/'nyers adatok'!$D22</f>
        <v>399.97640000000001</v>
      </c>
      <c r="P22" s="5">
        <f>'Korrigált adatok'!P22/'nyers adatok'!$E22</f>
        <v>48.860456075572088</v>
      </c>
      <c r="R22" s="7">
        <f>'Korrigált adatok'!R22/10^6</f>
        <v>33.030393834899996</v>
      </c>
      <c r="S22" s="5">
        <f>'Korrigált adatok'!S22/'nyers adatok'!$C22</f>
        <v>134.5940708725</v>
      </c>
      <c r="T22" s="5">
        <f>'Korrigált adatok'!T22/'nyers adatok'!$D22</f>
        <v>609.49337087250001</v>
      </c>
      <c r="U22" s="5">
        <f>'Korrigált adatok'!U22/'nyers adatok'!$E22</f>
        <v>60.074794133802989</v>
      </c>
      <c r="W22" s="7">
        <f>'Korrigált adatok'!W22/10^6</f>
        <v>43.078552834900002</v>
      </c>
      <c r="X22" s="5">
        <f>'Korrigált adatok'!X22/'nyers adatok'!$C22</f>
        <v>78.216899999999995</v>
      </c>
      <c r="Y22" s="5">
        <f>'Korrigált adatok'!Y22/'nyers adatok'!$D22</f>
        <v>858.37137499999994</v>
      </c>
      <c r="Z22" s="5">
        <f>'Korrigált adatok'!Z22/'nyers adatok'!$E22</f>
        <v>66.096335574057193</v>
      </c>
      <c r="AB22" s="7">
        <f>'Korrigált adatok'!AB22/10^6</f>
        <v>60.3788928349</v>
      </c>
      <c r="AC22" s="5">
        <f>'Korrigált adatok'!AC22/'nyers adatok'!$C22</f>
        <v>85.409125000000003</v>
      </c>
      <c r="AD22" s="5">
        <f>'Korrigált adatok'!AD22/'nyers adatok'!$D22</f>
        <v>1283.4655499999999</v>
      </c>
      <c r="AE22" s="5">
        <f>'Korrigált adatok'!AE22/'nyers adatok'!$E22</f>
        <v>66.034877830874208</v>
      </c>
      <c r="AG22" s="7">
        <f>'Korrigált adatok'!AG22/10^6</f>
        <v>15.004692834899998</v>
      </c>
      <c r="AH22" s="5">
        <f>'Korrigált adatok'!AH22/'nyers adatok'!$C22</f>
        <v>90.084599999999995</v>
      </c>
      <c r="AI22" s="5">
        <f>'Korrigált adatok'!AI22/'nyers adatok'!$D22</f>
        <v>117.85565</v>
      </c>
      <c r="AJ22" s="5">
        <f>'Korrigált adatok'!AJ22/'nyers adatok'!$E22</f>
        <v>72.58530027588246</v>
      </c>
      <c r="AL22" s="7">
        <f>'Korrigált adatok'!AL22/10^6</f>
        <v>32.068232834900002</v>
      </c>
      <c r="AM22" s="5">
        <f>'Korrigált adatok'!AM22/'nyers adatok'!$C22</f>
        <v>98.480400000000003</v>
      </c>
      <c r="AN22" s="5">
        <f>'Korrigált adatok'!AN22/'nyers adatok'!$D22</f>
        <v>564.58337500000005</v>
      </c>
      <c r="AO22" s="5">
        <f>'Korrigált adatok'!AO22/'nyers adatok'!$E22</f>
        <v>65.879078141241962</v>
      </c>
      <c r="AQ22" s="7">
        <f>'Korrigált adatok'!AQ22/10^6</f>
        <v>32.589110834899998</v>
      </c>
      <c r="AR22" s="5">
        <f>'Korrigált adatok'!AR22/'nyers adatok'!$C22</f>
        <v>102.46565</v>
      </c>
      <c r="AS22" s="5">
        <f>'Korrigált adatok'!AS22/'nyers adatok'!$D22</f>
        <v>557.22215000000006</v>
      </c>
      <c r="AT22" s="5">
        <f>'Korrigált adatok'!AT22/'nyers adatok'!$E22</f>
        <v>64.163815929748509</v>
      </c>
      <c r="AV22" s="7">
        <f>'Korrigált adatok'!AV22/10^6</f>
        <v>30.4816318349</v>
      </c>
      <c r="AW22" s="5">
        <f>'Korrigált adatok'!AW22/'nyers adatok'!$C22</f>
        <v>90.508650000000003</v>
      </c>
      <c r="AX22" s="5">
        <f>'Korrigált adatok'!AX22/'nyers adatok'!$D22</f>
        <v>466.84137500000003</v>
      </c>
      <c r="AY22" s="5">
        <f>'Korrigált adatok'!AY22/'nyers adatok'!$E22</f>
        <v>84.14089551691012</v>
      </c>
      <c r="BA22" s="7">
        <f>'Korrigált adatok'!BA22/10^6</f>
        <v>33.439262834899999</v>
      </c>
      <c r="BB22" s="5">
        <f>'Korrigált adatok'!BB22/'nyers adatok'!$C22</f>
        <v>99.936400000000006</v>
      </c>
      <c r="BC22" s="5">
        <f>'Korrigált adatok'!BC22/'nyers adatok'!$D22</f>
        <v>584.32690000000002</v>
      </c>
      <c r="BD22" s="5">
        <f>'Korrigált adatok'!BD22/'nyers adatok'!$E22</f>
        <v>67.059226920708426</v>
      </c>
    </row>
    <row r="23" spans="1:56" x14ac:dyDescent="0.3">
      <c r="A23">
        <v>60000</v>
      </c>
      <c r="H23" s="7">
        <f>'Korrigált adatok'!H23/10^6</f>
        <v>47.550272834899999</v>
      </c>
      <c r="I23" s="5">
        <f>'Korrigált adatok'!I23/'nyers adatok'!$C23</f>
        <v>131.72123333333334</v>
      </c>
      <c r="J23" s="5">
        <f>'Korrigált adatok'!J23/'nyers adatok'!$D23</f>
        <v>490.93823333333336</v>
      </c>
      <c r="K23" s="5">
        <f>'Korrigált adatok'!K23/'nyers adatok'!$E23</f>
        <v>71.670923261628801</v>
      </c>
      <c r="M23" s="7">
        <f>'Korrigált adatok'!M23/10^6</f>
        <v>40.712611834900002</v>
      </c>
      <c r="N23" s="5">
        <f>'Korrigált adatok'!N23/'nyers adatok'!$C23</f>
        <v>118.04256666666667</v>
      </c>
      <c r="O23" s="5">
        <f>'Korrigált adatok'!O23/'nyers adatok'!$D23</f>
        <v>423.08188333333334</v>
      </c>
      <c r="P23" s="5">
        <f>'Korrigált adatok'!P23/'nyers adatok'!$E23</f>
        <v>51.051078285382438</v>
      </c>
      <c r="R23" s="7">
        <f>'Korrigált adatok'!R23/10^6</f>
        <v>51.068212834900002</v>
      </c>
      <c r="S23" s="5">
        <f>'Korrigált adatok'!S23/'nyers adatok'!$C23</f>
        <v>126.831363915</v>
      </c>
      <c r="T23" s="5">
        <f>'Korrigált adatok'!T23/'nyers adatok'!$D23</f>
        <v>642.73569724833328</v>
      </c>
      <c r="U23" s="5">
        <f>'Korrigált adatok'!U23/'nyers adatok'!$E23</f>
        <v>63.225186398722386</v>
      </c>
      <c r="W23" s="7">
        <f>'Korrigált adatok'!W23/10^6</f>
        <v>66.899551834899995</v>
      </c>
      <c r="X23" s="5">
        <f>'Korrigált adatok'!X23/'nyers adatok'!$C23</f>
        <v>70.486066666666673</v>
      </c>
      <c r="Y23" s="5">
        <f>'Korrigált adatok'!Y23/'nyers adatok'!$D23</f>
        <v>900.63588333333337</v>
      </c>
      <c r="Z23" s="5">
        <f>'Korrigált adatok'!Z23/'nyers adatok'!$E23</f>
        <v>68.492291051854721</v>
      </c>
      <c r="AB23" s="7">
        <f>'Korrigált adatok'!AB23/10^6</f>
        <v>93.747381834900011</v>
      </c>
      <c r="AC23" s="5">
        <f>'Korrigált adatok'!AC23/'nyers adatok'!$C23</f>
        <v>75.851383333333331</v>
      </c>
      <c r="AD23" s="5">
        <f>'Korrigált adatok'!AD23/'nyers adatok'!$D23</f>
        <v>1335.6586333333332</v>
      </c>
      <c r="AE23" s="5">
        <f>'Korrigált adatok'!AE23/'nyers adatok'!$E23</f>
        <v>68.191196529306907</v>
      </c>
      <c r="AG23" s="7">
        <f>'Korrigált adatok'!AG23/10^6</f>
        <v>23.015302834899998</v>
      </c>
      <c r="AH23" s="5">
        <f>'Korrigált adatok'!AH23/'nyers adatok'!$C23</f>
        <v>81.960400000000007</v>
      </c>
      <c r="AI23" s="5">
        <f>'Korrigált adatok'!AI23/'nyers adatok'!$D23</f>
        <v>119.85698333333333</v>
      </c>
      <c r="AJ23" s="5">
        <f>'Korrigált adatok'!AJ23/'nyers adatok'!$E23</f>
        <v>78.702605535525606</v>
      </c>
      <c r="AL23" s="7">
        <f>'Korrigált adatok'!AL23/10^6</f>
        <v>49.999278834899997</v>
      </c>
      <c r="AM23" s="5">
        <f>'Korrigált adatok'!AM23/'nyers adatok'!$C23</f>
        <v>86.987066666666664</v>
      </c>
      <c r="AN23" s="5">
        <f>'Korrigált adatok'!AN23/'nyers adatok'!$D23</f>
        <v>598.76356666666663</v>
      </c>
      <c r="AO23" s="5">
        <f>'Korrigált adatok'!AO23/'nyers adatok'!$E23</f>
        <v>70.239824948177542</v>
      </c>
      <c r="AQ23" s="7">
        <f>'Korrigált adatok'!AQ23/10^6</f>
        <v>51.858682834900002</v>
      </c>
      <c r="AR23" s="5">
        <f>'Korrigált adatok'!AR23/'nyers adatok'!$C23</f>
        <v>90.51806666666667</v>
      </c>
      <c r="AS23" s="5">
        <f>'Korrigált adatok'!AS23/'nyers adatok'!$D23</f>
        <v>594.18556666666666</v>
      </c>
      <c r="AT23" s="5">
        <f>'Korrigált adatok'!AT23/'nyers adatok'!$E23</f>
        <v>67.056111314636922</v>
      </c>
      <c r="AV23" s="7">
        <f>'Korrigált adatok'!AV23/10^6</f>
        <v>46.0291908349</v>
      </c>
      <c r="AW23" s="5">
        <f>'Korrigált adatok'!AW23/'nyers adatok'!$C23</f>
        <v>80.471566666666661</v>
      </c>
      <c r="AX23" s="5">
        <f>'Korrigált adatok'!AX23/'nyers adatok'!$D23</f>
        <v>496.31639999999999</v>
      </c>
      <c r="AY23" s="5">
        <f>'Korrigált adatok'!AY23/'nyers adatok'!$E23</f>
        <v>86.379394720965308</v>
      </c>
      <c r="BA23" s="7">
        <f>'Korrigált adatok'!BA23/10^6</f>
        <v>52.073153834899998</v>
      </c>
      <c r="BB23" s="5">
        <f>'Korrigált adatok'!BB23/'nyers adatok'!$C23</f>
        <v>88.58423333333333</v>
      </c>
      <c r="BC23" s="5">
        <f>'Korrigált adatok'!BC23/'nyers adatok'!$D23</f>
        <v>620.56005000000005</v>
      </c>
      <c r="BD23" s="5">
        <f>'Korrigált adatok'!BD23/'nyers adatok'!$E23</f>
        <v>70.559067412748732</v>
      </c>
    </row>
    <row r="24" spans="1:56" x14ac:dyDescent="0.3">
      <c r="A24">
        <v>80000</v>
      </c>
      <c r="H24" s="7">
        <f>'Korrigált adatok'!H24/10^6</f>
        <v>66.430732834899999</v>
      </c>
      <c r="I24" s="5">
        <f>'Korrigált adatok'!I24/'nyers adatok'!$C24</f>
        <v>142.45601250000001</v>
      </c>
      <c r="J24" s="5">
        <f>'Korrigált adatok'!J24/'nyers adatok'!$D24</f>
        <v>510.254775</v>
      </c>
      <c r="K24" s="5">
        <f>'Korrigált adatok'!K24/'nyers adatok'!$E24</f>
        <v>73.843647819020532</v>
      </c>
      <c r="M24" s="7">
        <f>'Korrigált adatok'!M24/10^6</f>
        <v>56.436262834899999</v>
      </c>
      <c r="N24" s="5">
        <f>'Korrigált adatok'!N24/'nyers adatok'!$C24</f>
        <v>126.951775</v>
      </c>
      <c r="O24" s="5">
        <f>'Korrigált adatok'!O24/'nyers adatok'!$D24</f>
        <v>441.8952625</v>
      </c>
      <c r="P24" s="5">
        <f>'Korrigált adatok'!P24/'nyers adatok'!$E24</f>
        <v>53.777734436769521</v>
      </c>
      <c r="R24" s="7">
        <f>'Korrigált adatok'!R24/10^6</f>
        <v>71.461880834900001</v>
      </c>
      <c r="S24" s="5">
        <f>'Korrigált adatok'!S24/'nyers adatok'!$C24</f>
        <v>137.55659793625</v>
      </c>
      <c r="T24" s="5">
        <f>'Korrigált adatok'!T24/'nyers adatok'!$D24</f>
        <v>671.03939793625</v>
      </c>
      <c r="U24" s="5">
        <f>'Korrigált adatok'!U24/'nyers adatok'!$E24</f>
        <v>64.296283580511002</v>
      </c>
      <c r="W24" s="7">
        <f>'Korrigált adatok'!W24/10^6</f>
        <v>93.527421834900011</v>
      </c>
      <c r="X24" s="5">
        <f>'Korrigált adatok'!X24/'nyers adatok'!$C24</f>
        <v>80.008650000000003</v>
      </c>
      <c r="Y24" s="5">
        <f>'Korrigált adatok'!Y24/'nyers adatok'!$D24</f>
        <v>936.39403749999997</v>
      </c>
      <c r="Z24" s="5">
        <f>'Korrigált adatok'!Z24/'nyers adatok'!$E24</f>
        <v>70.690130765553661</v>
      </c>
      <c r="AB24" s="7">
        <f>'Korrigált adatok'!AB24/10^6</f>
        <v>131.23806183490001</v>
      </c>
      <c r="AC24" s="5">
        <f>'Korrigált adatok'!AC24/'nyers adatok'!$C24</f>
        <v>85.948525000000004</v>
      </c>
      <c r="AD24" s="5">
        <f>'Korrigált adatok'!AD24/'nyers adatok'!$D24</f>
        <v>1389.0473125000001</v>
      </c>
      <c r="AE24" s="5">
        <f>'Korrigált adatok'!AE24/'nyers adatok'!$E24</f>
        <v>72.177738021941252</v>
      </c>
      <c r="AG24" s="7">
        <f>'Korrigált adatok'!AG24/10^6</f>
        <v>32.423221834899998</v>
      </c>
      <c r="AH24" s="5">
        <f>'Korrigált adatok'!AH24/'nyers adatok'!$C24</f>
        <v>93.009637499999997</v>
      </c>
      <c r="AI24" s="5">
        <f>'Korrigált adatok'!AI24/'nyers adatok'!$D24</f>
        <v>119.90038749999999</v>
      </c>
      <c r="AJ24" s="5">
        <f>'Korrigált adatok'!AJ24/'nyers adatok'!$E24</f>
        <v>80.560102562202729</v>
      </c>
      <c r="AL24" s="7">
        <f>'Korrigált adatok'!AL24/10^6</f>
        <v>69.105992834900007</v>
      </c>
      <c r="AM24" s="5">
        <f>'Korrigált adatok'!AM24/'nyers adatok'!$C24</f>
        <v>99.572512500000002</v>
      </c>
      <c r="AN24" s="5">
        <f>'Korrigált adatok'!AN24/'nyers adatok'!$D24</f>
        <v>608.14862500000004</v>
      </c>
      <c r="AO24" s="5">
        <f>'Korrigált adatok'!AO24/'nyers adatok'!$E24</f>
        <v>72.103817756160524</v>
      </c>
      <c r="AQ24" s="7">
        <f>'Korrigált adatok'!AQ24/10^6</f>
        <v>69.601093834900013</v>
      </c>
      <c r="AR24" s="5">
        <f>'Korrigált adatok'!AR24/'nyers adatok'!$C24</f>
        <v>103.4698875</v>
      </c>
      <c r="AS24" s="5">
        <f>'Korrigált adatok'!AS24/'nyers adatok'!$D24</f>
        <v>603.00163750000002</v>
      </c>
      <c r="AT24" s="5">
        <f>'Korrigált adatok'!AT24/'nyers adatok'!$E24</f>
        <v>68.653687494921002</v>
      </c>
      <c r="AV24" s="7">
        <f>'Korrigált adatok'!AV24/10^6</f>
        <v>63.023272834899998</v>
      </c>
      <c r="AW24" s="5">
        <f>'Korrigált adatok'!AW24/'nyers adatok'!$C24</f>
        <v>90.310900000000004</v>
      </c>
      <c r="AX24" s="5">
        <f>'Korrigált adatok'!AX24/'nyers adatok'!$D24</f>
        <v>505.6006375</v>
      </c>
      <c r="AY24" s="5">
        <f>'Korrigált adatok'!AY24/'nyers adatok'!$E24</f>
        <v>87.511332276106018</v>
      </c>
      <c r="BA24" s="7">
        <f>'Korrigált adatok'!BA24/10^6</f>
        <v>71.915951834900014</v>
      </c>
      <c r="BB24" s="5">
        <f>'Korrigált adatok'!BB24/'nyers adatok'!$C24</f>
        <v>100.42677500000001</v>
      </c>
      <c r="BC24" s="5">
        <f>'Korrigált adatok'!BC24/'nyers adatok'!$D24</f>
        <v>633.25177499999995</v>
      </c>
      <c r="BD24" s="5">
        <f>'Korrigált adatok'!BD24/'nyers adatok'!$E24</f>
        <v>72.513071084394937</v>
      </c>
    </row>
    <row r="25" spans="1:56" x14ac:dyDescent="0.3">
      <c r="A25">
        <v>100000</v>
      </c>
      <c r="H25" s="7">
        <f>'Korrigált adatok'!H25/10^6</f>
        <v>89.9460028349</v>
      </c>
      <c r="I25" s="5">
        <f>'Korrigált adatok'!I25/'nyers adatok'!$C25</f>
        <v>137.63140000000001</v>
      </c>
      <c r="J25" s="5">
        <f>'Korrigált adatok'!J25/'nyers adatok'!$D25</f>
        <v>525.995</v>
      </c>
      <c r="K25" s="5">
        <f>'Korrigált adatok'!K25/'nyers adatok'!$E25</f>
        <v>75.560601105001155</v>
      </c>
      <c r="M25" s="7">
        <f>'Korrigált adatok'!M25/10^6</f>
        <v>71.063632834900005</v>
      </c>
      <c r="N25" s="5">
        <f>'Korrigált adatok'!N25/'nyers adatok'!$C25</f>
        <v>127.85080000000001</v>
      </c>
      <c r="O25" s="5">
        <f>'Korrigált adatok'!O25/'nyers adatok'!$D25</f>
        <v>468.22660000000002</v>
      </c>
      <c r="P25" s="5">
        <f>'Korrigált adatok'!P25/'nyers adatok'!$E25</f>
        <v>57.666260624446437</v>
      </c>
      <c r="R25" s="7">
        <f>'Korrigált adatok'!R25/10^6</f>
        <v>95.0179588349</v>
      </c>
      <c r="S25" s="5">
        <f>'Korrigált adatok'!S25/'nyers adatok'!$C25</f>
        <v>135.75870834899999</v>
      </c>
      <c r="T25" s="5">
        <f>'Korrigált adatok'!T25/'nyers adatok'!$D25</f>
        <v>722.09308834900003</v>
      </c>
      <c r="U25" s="5">
        <f>'Korrigált adatok'!U25/'nyers adatok'!$E25</f>
        <v>68.438276875020719</v>
      </c>
      <c r="W25" s="7">
        <f>'Korrigált adatok'!W25/10^6</f>
        <v>118.60575483490001</v>
      </c>
      <c r="X25" s="5">
        <f>'Korrigált adatok'!X25/'nyers adatok'!$C25</f>
        <v>75.833600000000004</v>
      </c>
      <c r="Y25" s="5">
        <f>'Korrigált adatok'!Y25/'nyers adatok'!$D25</f>
        <v>955.15629999999999</v>
      </c>
      <c r="Z25" s="5">
        <f>'Korrigált adatok'!Z25/'nyers adatok'!$E25</f>
        <v>71.224335942613834</v>
      </c>
      <c r="AB25" s="7">
        <f>'Korrigált adatok'!AB25/10^6</f>
        <v>165.70772283489998</v>
      </c>
      <c r="AC25" s="5">
        <f>'Korrigált adatok'!AC25/'nyers adatok'!$C25</f>
        <v>80.378200000000007</v>
      </c>
      <c r="AD25" s="5">
        <f>'Korrigált adatok'!AD25/'nyers adatok'!$D25</f>
        <v>1416.3217299999999</v>
      </c>
      <c r="AE25" s="5">
        <f>'Korrigált adatok'!AE25/'nyers adatok'!$E25</f>
        <v>74.28778943831081</v>
      </c>
      <c r="AG25" s="7">
        <f>'Korrigált adatok'!AG25/10^6</f>
        <v>40.325618834899998</v>
      </c>
      <c r="AH25" s="5">
        <f>'Korrigált adatok'!AH25/'nyers adatok'!$C25</f>
        <v>87.361189999999993</v>
      </c>
      <c r="AI25" s="5">
        <f>'Korrigált adatok'!AI25/'nyers adatok'!$D25</f>
        <v>120.04879</v>
      </c>
      <c r="AJ25" s="5">
        <f>'Korrigált adatok'!AJ25/'nyers adatok'!$E25</f>
        <v>80.517798295371108</v>
      </c>
      <c r="AL25" s="7">
        <f>'Korrigált adatok'!AL25/10^6</f>
        <v>87.428533834900009</v>
      </c>
      <c r="AM25" s="5">
        <f>'Korrigált adatok'!AM25/'nyers adatok'!$C25</f>
        <v>91.782600000000002</v>
      </c>
      <c r="AN25" s="5">
        <f>'Korrigált adatok'!AN25/'nyers adatok'!$D25</f>
        <v>631.43330000000003</v>
      </c>
      <c r="AO25" s="5">
        <f>'Korrigált adatok'!AO25/'nyers adatok'!$E25</f>
        <v>70.213967972017372</v>
      </c>
      <c r="AQ25" s="7">
        <f>'Korrigált adatok'!AQ25/10^6</f>
        <v>88.455160834900013</v>
      </c>
      <c r="AR25" s="5">
        <f>'Korrigált adatok'!AR25/'nyers adatok'!$C25</f>
        <v>94.621480000000005</v>
      </c>
      <c r="AS25" s="5">
        <f>'Korrigált adatok'!AS25/'nyers adatok'!$D25</f>
        <v>627.62194999999997</v>
      </c>
      <c r="AT25" s="5">
        <f>'Korrigált adatok'!AT25/'nyers adatok'!$E25</f>
        <v>67.20326845370883</v>
      </c>
      <c r="AV25" s="7">
        <f>'Korrigált adatok'!AV25/10^6</f>
        <v>80.140443834900012</v>
      </c>
      <c r="AW25" s="5">
        <f>'Korrigált adatok'!AW25/'nyers adatok'!$C25</f>
        <v>85.260499999999993</v>
      </c>
      <c r="AX25" s="5">
        <f>'Korrigált adatok'!AX25/'nyers adatok'!$D25</f>
        <v>523.52930000000003</v>
      </c>
      <c r="AY25" s="5">
        <f>'Korrigált adatok'!AY25/'nyers adatok'!$E25</f>
        <v>88.17845447565729</v>
      </c>
      <c r="BA25" s="7">
        <f>'Korrigált adatok'!BA25/10^6</f>
        <v>91.249601834900005</v>
      </c>
      <c r="BB25" s="5">
        <f>'Korrigált adatok'!BB25/'nyers adatok'!$C25</f>
        <v>92.967600000000004</v>
      </c>
      <c r="BC25" s="5">
        <f>'Korrigált adatok'!BC25/'nyers adatok'!$D25</f>
        <v>656.47859000000005</v>
      </c>
      <c r="BD25" s="5">
        <f>'Korrigált adatok'!BD25/'nyers adatok'!$E25</f>
        <v>70.463997574491671</v>
      </c>
    </row>
    <row r="27" spans="1:56" x14ac:dyDescent="0.3">
      <c r="A27" t="str">
        <f>'nyers adatok'!A27</f>
        <v>random, m=nlogn, C=2n_100</v>
      </c>
      <c r="AG27" s="4" t="s">
        <v>23</v>
      </c>
      <c r="AH27" s="4"/>
      <c r="AI27" s="4"/>
      <c r="AJ27" s="4"/>
      <c r="AL27" s="4" t="s">
        <v>24</v>
      </c>
      <c r="AM27" s="4"/>
      <c r="AN27" s="4"/>
      <c r="AO27" s="4"/>
      <c r="AQ27" s="4" t="s">
        <v>25</v>
      </c>
      <c r="AR27" s="4"/>
      <c r="AS27" s="4"/>
      <c r="AT27" s="4"/>
      <c r="AV27" s="4" t="s">
        <v>26</v>
      </c>
      <c r="AW27" s="4"/>
      <c r="AX27" s="4"/>
      <c r="AY27" s="4"/>
      <c r="BA27" s="4" t="s">
        <v>27</v>
      </c>
      <c r="BB27" s="4"/>
      <c r="BC27" s="4"/>
      <c r="BD27" s="4"/>
    </row>
    <row r="28" spans="1:56" x14ac:dyDescent="0.3">
      <c r="A28" t="s">
        <v>8</v>
      </c>
      <c r="AG28" t="s">
        <v>30</v>
      </c>
      <c r="AH28" t="s">
        <v>31</v>
      </c>
      <c r="AI28" t="s">
        <v>32</v>
      </c>
      <c r="AJ28" t="s">
        <v>33</v>
      </c>
      <c r="AL28" t="s">
        <v>30</v>
      </c>
      <c r="AM28" t="s">
        <v>31</v>
      </c>
      <c r="AN28" t="s">
        <v>32</v>
      </c>
      <c r="AO28" t="s">
        <v>33</v>
      </c>
      <c r="AQ28" t="s">
        <v>30</v>
      </c>
      <c r="AR28" t="s">
        <v>31</v>
      </c>
      <c r="AS28" t="s">
        <v>32</v>
      </c>
      <c r="AT28" t="s">
        <v>33</v>
      </c>
      <c r="AV28" t="s">
        <v>30</v>
      </c>
      <c r="AW28" t="s">
        <v>31</v>
      </c>
      <c r="AX28" t="s">
        <v>32</v>
      </c>
      <c r="AY28" t="s">
        <v>33</v>
      </c>
      <c r="BA28" t="s">
        <v>30</v>
      </c>
      <c r="BB28" t="s">
        <v>31</v>
      </c>
      <c r="BC28" t="s">
        <v>32</v>
      </c>
      <c r="BD28" t="s">
        <v>33</v>
      </c>
    </row>
    <row r="29" spans="1:56" x14ac:dyDescent="0.3">
      <c r="A29">
        <v>2000</v>
      </c>
      <c r="AG29" s="7">
        <f>'Korrigált adatok'!AG29/10^6</f>
        <v>3.2743928349</v>
      </c>
      <c r="AH29" s="5">
        <f>'Korrigált adatok'!AH29/'nyers adatok'!$C29</f>
        <v>79.189899999999994</v>
      </c>
      <c r="AI29" s="5">
        <f>'Korrigált adatok'!AI29/'nyers adatok'!$D29</f>
        <v>1424.1248999999998</v>
      </c>
      <c r="AJ29" s="5">
        <f>'Korrigált adatok'!AJ29/'nyers adatok'!$E29</f>
        <v>59.912313743113948</v>
      </c>
      <c r="AL29" s="7">
        <f>'Korrigált adatok'!AL29/10^6</f>
        <v>1.3072828348999999</v>
      </c>
      <c r="AM29" s="5">
        <f>'Korrigált adatok'!AM29/'nyers adatok'!$C29</f>
        <v>88.064899999999994</v>
      </c>
      <c r="AN29" s="5">
        <f>'Korrigált adatok'!AN29/'nyers adatok'!$D29</f>
        <v>471.63490000000002</v>
      </c>
      <c r="AO29" s="5">
        <f>'Korrigált adatok'!AO29/'nyers adatok'!$E29</f>
        <v>51.7418295447956</v>
      </c>
      <c r="AQ29" s="7">
        <f>'Korrigált adatok'!AQ29/10^6</f>
        <v>1.3277228348999999</v>
      </c>
      <c r="AR29" s="5">
        <f>'Korrigált adatok'!AR29/'nyers adatok'!$C29</f>
        <v>90.684899999999999</v>
      </c>
      <c r="AS29" s="5">
        <f>'Korrigált adatok'!AS29/'nyers adatok'!$D29</f>
        <v>466.80490000000003</v>
      </c>
      <c r="AT29" s="5">
        <f>'Korrigált adatok'!AT29/'nyers adatok'!$E29</f>
        <v>51.448991040881417</v>
      </c>
      <c r="AV29" s="7">
        <f>'Korrigált adatok'!AV29/10^6</f>
        <v>1.1654828348999999</v>
      </c>
      <c r="AW29" s="5">
        <f>'Korrigált adatok'!AW29/'nyers adatok'!$C29</f>
        <v>77.879899999999992</v>
      </c>
      <c r="AX29" s="5">
        <f>'Korrigált adatok'!AX29/'nyers adatok'!$D29</f>
        <v>365.97490000000005</v>
      </c>
      <c r="AY29" s="5">
        <f>'Korrigált adatok'!AY29/'nyers adatok'!$E29</f>
        <v>71.301122093360391</v>
      </c>
      <c r="BA29" s="7">
        <f>'Korrigált adatok'!BA29/10^6</f>
        <v>1.4069528349</v>
      </c>
      <c r="BB29" s="5">
        <f>'Korrigált adatok'!BB29/'nyers adatok'!$C29</f>
        <v>89.184899999999999</v>
      </c>
      <c r="BC29" s="5">
        <f>'Korrigált adatok'!BC29/'nyers adatok'!$D29</f>
        <v>475.57990000000001</v>
      </c>
      <c r="BD29" s="5">
        <f>'Korrigált adatok'!BD29/'nyers adatok'!$E29</f>
        <v>53.243714149028705</v>
      </c>
    </row>
    <row r="30" spans="1:56" x14ac:dyDescent="0.3">
      <c r="A30">
        <v>4000</v>
      </c>
      <c r="AG30" s="7">
        <f>'Korrigált adatok'!AG30/10^6</f>
        <v>7.2143428349000001</v>
      </c>
      <c r="AH30" s="5">
        <f>'Korrigált adatok'!AH30/'nyers adatok'!$C30</f>
        <v>77.222399999999993</v>
      </c>
      <c r="AI30" s="5">
        <f>'Korrigált adatok'!AI30/'nyers adatok'!$D30</f>
        <v>1578.9223999999999</v>
      </c>
      <c r="AJ30" s="5">
        <f>'Korrigált adatok'!AJ30/'nyers adatok'!$E30</f>
        <v>61.266137042156188</v>
      </c>
      <c r="AL30" s="7">
        <f>'Korrigált adatok'!AL30/10^6</f>
        <v>2.7337818349000003</v>
      </c>
      <c r="AM30" s="5">
        <f>'Korrigált adatok'!AM30/'nyers adatok'!$C30</f>
        <v>85.767399999999995</v>
      </c>
      <c r="AN30" s="5">
        <f>'Korrigált adatok'!AN30/'nyers adatok'!$D30</f>
        <v>496.82240000000002</v>
      </c>
      <c r="AO30" s="5">
        <f>'Korrigált adatok'!AO30/'nyers adatok'!$E30</f>
        <v>52.269592467173467</v>
      </c>
      <c r="AQ30" s="7">
        <f>'Korrigált adatok'!AQ30/10^6</f>
        <v>2.8119228349000003</v>
      </c>
      <c r="AR30" s="5">
        <f>'Korrigált adatok'!AR30/'nyers adatok'!$C30</f>
        <v>89.1374</v>
      </c>
      <c r="AS30" s="5">
        <f>'Korrigált adatok'!AS30/'nyers adatok'!$D30</f>
        <v>495.61740000000003</v>
      </c>
      <c r="AT30" s="5">
        <f>'Korrigált adatok'!AT30/'nyers adatok'!$E30</f>
        <v>51.242640152038703</v>
      </c>
      <c r="AV30" s="7">
        <f>'Korrigált adatok'!AV30/10^6</f>
        <v>2.4169328349000003</v>
      </c>
      <c r="AW30" s="5">
        <f>'Korrigált adatok'!AW30/'nyers adatok'!$C30</f>
        <v>76.437399999999997</v>
      </c>
      <c r="AX30" s="5">
        <f>'Korrigált adatok'!AX30/'nyers adatok'!$D30</f>
        <v>386.84740000000005</v>
      </c>
      <c r="AY30" s="5">
        <f>'Korrigált adatok'!AY30/'nyers adatok'!$E30</f>
        <v>71.648998134070496</v>
      </c>
      <c r="BA30" s="7">
        <f>'Korrigált adatok'!BA30/10^6</f>
        <v>2.8757628349000002</v>
      </c>
      <c r="BB30" s="5">
        <f>'Korrigált adatok'!BB30/'nyers adatok'!$C30</f>
        <v>87.6524</v>
      </c>
      <c r="BC30" s="5">
        <f>'Korrigált adatok'!BC30/'nyers adatok'!$D30</f>
        <v>511.2749</v>
      </c>
      <c r="BD30" s="5">
        <f>'Korrigált adatok'!BD30/'nyers adatok'!$E30</f>
        <v>55.734692674498966</v>
      </c>
    </row>
    <row r="31" spans="1:56" x14ac:dyDescent="0.3">
      <c r="A31">
        <v>6000</v>
      </c>
      <c r="AG31" s="7">
        <f>'Korrigált adatok'!AG31/10^6</f>
        <v>10.3939728349</v>
      </c>
      <c r="AH31" s="5">
        <f>'Korrigált adatok'!AH31/'nyers adatok'!$C31</f>
        <v>83.273233333333337</v>
      </c>
      <c r="AI31" s="5">
        <f>'Korrigált adatok'!AI31/'nyers adatok'!$D31</f>
        <v>1502.6782333333333</v>
      </c>
      <c r="AJ31" s="5">
        <f>'Korrigált adatok'!AJ31/'nyers adatok'!$E31</f>
        <v>62.8639328434041</v>
      </c>
      <c r="AL31" s="7">
        <f>'Korrigált adatok'!AL31/10^6</f>
        <v>4.2568928349000004</v>
      </c>
      <c r="AM31" s="5">
        <f>'Korrigált adatok'!AM31/'nyers adatok'!$C31</f>
        <v>92.278233333333333</v>
      </c>
      <c r="AN31" s="5">
        <f>'Korrigált adatok'!AN31/'nyers adatok'!$D31</f>
        <v>506.4382333333333</v>
      </c>
      <c r="AO31" s="5">
        <f>'Korrigált adatok'!AO31/'nyers adatok'!$E31</f>
        <v>53.986233696243879</v>
      </c>
      <c r="AQ31" s="7">
        <f>'Korrigált adatok'!AQ31/10^6</f>
        <v>4.2346628349</v>
      </c>
      <c r="AR31" s="5">
        <f>'Korrigált adatok'!AR31/'nyers adatok'!$C31</f>
        <v>95.994900000000001</v>
      </c>
      <c r="AS31" s="5">
        <f>'Korrigált adatok'!AS31/'nyers adatok'!$D31</f>
        <v>503.0249</v>
      </c>
      <c r="AT31" s="5">
        <f>'Korrigált adatok'!AT31/'nyers adatok'!$E31</f>
        <v>53.28309452005081</v>
      </c>
      <c r="AV31" s="7">
        <f>'Korrigált adatok'!AV31/10^6</f>
        <v>3.7054428348999999</v>
      </c>
      <c r="AW31" s="5">
        <f>'Korrigált adatok'!AW31/'nyers adatok'!$C31</f>
        <v>82.781566666666677</v>
      </c>
      <c r="AX31" s="5">
        <f>'Korrigált adatok'!AX31/'nyers adatok'!$D31</f>
        <v>394.12656666666663</v>
      </c>
      <c r="AY31" s="5">
        <f>'Korrigált adatok'!AY31/'nyers adatok'!$E31</f>
        <v>71.50483286154963</v>
      </c>
      <c r="BA31" s="7">
        <f>'Korrigált adatok'!BA31/10^6</f>
        <v>4.3515728348999998</v>
      </c>
      <c r="BB31" s="5">
        <f>'Korrigált adatok'!BB31/'nyers adatok'!$C31</f>
        <v>93.429900000000004</v>
      </c>
      <c r="BC31" s="5">
        <f>'Korrigált adatok'!BC31/'nyers adatok'!$D31</f>
        <v>514.24656666666669</v>
      </c>
      <c r="BD31" s="5">
        <f>'Korrigált adatok'!BD31/'nyers adatok'!$E31</f>
        <v>55.634754835782985</v>
      </c>
    </row>
    <row r="32" spans="1:56" x14ac:dyDescent="0.3">
      <c r="A32">
        <v>8000</v>
      </c>
      <c r="AG32" s="7">
        <f>'Korrigált adatok'!AG32/10^6</f>
        <v>14.0431728349</v>
      </c>
      <c r="AH32" s="5">
        <f>'Korrigált adatok'!AH32/'nyers adatok'!$C32</f>
        <v>78.646149999999992</v>
      </c>
      <c r="AI32" s="5">
        <f>'Korrigált adatok'!AI32/'nyers adatok'!$D32</f>
        <v>1512.5022749999998</v>
      </c>
      <c r="AJ32" s="5">
        <f>'Korrigált adatok'!AJ32/'nyers adatok'!$E32</f>
        <v>67.17408050348152</v>
      </c>
      <c r="AL32" s="7">
        <f>'Korrigált adatok'!AL32/10^6</f>
        <v>5.7105228348999999</v>
      </c>
      <c r="AM32" s="5">
        <f>'Korrigált adatok'!AM32/'nyers adatok'!$C32</f>
        <v>84.514899999999997</v>
      </c>
      <c r="AN32" s="5">
        <f>'Korrigált adatok'!AN32/'nyers adatok'!$D32</f>
        <v>524.60490000000004</v>
      </c>
      <c r="AO32" s="5">
        <f>'Korrigált adatok'!AO32/'nyers adatok'!$E32</f>
        <v>52.131231012319226</v>
      </c>
      <c r="AQ32" s="7">
        <f>'Korrigált adatok'!AQ32/10^6</f>
        <v>5.8139928349000005</v>
      </c>
      <c r="AR32" s="5">
        <f>'Korrigált adatok'!AR32/'nyers adatok'!$C32</f>
        <v>87.52239999999999</v>
      </c>
      <c r="AS32" s="5">
        <f>'Korrigált adatok'!AS32/'nyers adatok'!$D32</f>
        <v>523.07365000000004</v>
      </c>
      <c r="AT32" s="5">
        <f>'Korrigált adatok'!AT32/'nyers adatok'!$E32</f>
        <v>52.269152811997856</v>
      </c>
      <c r="AV32" s="7">
        <f>'Korrigált adatok'!AV32/10^6</f>
        <v>5.0508228348999999</v>
      </c>
      <c r="AW32" s="5">
        <f>'Korrigált adatok'!AW32/'nyers adatok'!$C32</f>
        <v>76.06989999999999</v>
      </c>
      <c r="AX32" s="5">
        <f>'Korrigált adatok'!AX32/'nyers adatok'!$D32</f>
        <v>405.86490000000003</v>
      </c>
      <c r="AY32" s="5">
        <f>'Korrigált adatok'!AY32/'nyers adatok'!$E32</f>
        <v>72.241702356722001</v>
      </c>
      <c r="BA32" s="7">
        <f>'Korrigált adatok'!BA32/10^6</f>
        <v>5.8844128349</v>
      </c>
      <c r="BB32" s="5">
        <f>'Korrigált adatok'!BB32/'nyers adatok'!$C32</f>
        <v>86.537399999999991</v>
      </c>
      <c r="BC32" s="5">
        <f>'Korrigált adatok'!BC32/'nyers adatok'!$D32</f>
        <v>537.40615000000003</v>
      </c>
      <c r="BD32" s="5">
        <f>'Korrigált adatok'!BD32/'nyers adatok'!$E32</f>
        <v>54.649308141403324</v>
      </c>
    </row>
    <row r="33" spans="1:61" x14ac:dyDescent="0.3">
      <c r="A33">
        <v>10000</v>
      </c>
      <c r="AG33" s="7">
        <f>'Korrigált adatok'!AG33/10^6</f>
        <v>17.8093628349</v>
      </c>
      <c r="AH33" s="5">
        <f>'Korrigált adatok'!AH33/'nyers adatok'!$C33</f>
        <v>90.214799999999997</v>
      </c>
      <c r="AI33" s="5">
        <f>'Korrigált adatok'!AI33/'nyers adatok'!$D33</f>
        <v>1509.1886</v>
      </c>
      <c r="AJ33" s="5">
        <f>'Korrigált adatok'!AJ33/'nyers adatok'!$E33</f>
        <v>67.923373125099104</v>
      </c>
      <c r="AL33" s="7">
        <f>'Korrigált adatok'!AL33/10^6</f>
        <v>7.3631038349000004</v>
      </c>
      <c r="AM33" s="5">
        <f>'Korrigált adatok'!AM33/'nyers adatok'!$C33</f>
        <v>94.704899999999995</v>
      </c>
      <c r="AN33" s="5">
        <f>'Korrigált adatok'!AN33/'nyers adatok'!$D33</f>
        <v>529.72090000000003</v>
      </c>
      <c r="AO33" s="5">
        <f>'Korrigált adatok'!AO33/'nyers adatok'!$E33</f>
        <v>54.883946033507748</v>
      </c>
      <c r="AQ33" s="7">
        <f>'Korrigált adatok'!AQ33/10^6</f>
        <v>7.4495528349000004</v>
      </c>
      <c r="AR33" s="5">
        <f>'Korrigált adatok'!AR33/'nyers adatok'!$C33</f>
        <v>98.264899999999997</v>
      </c>
      <c r="AS33" s="5">
        <f>'Korrigált adatok'!AS33/'nyers adatok'!$D33</f>
        <v>528.60590000000002</v>
      </c>
      <c r="AT33" s="5">
        <f>'Korrigált adatok'!AT33/'nyers adatok'!$E33</f>
        <v>54.279326827334714</v>
      </c>
      <c r="AV33" s="7">
        <f>'Korrigált adatok'!AV33/10^6</f>
        <v>6.5002228348999997</v>
      </c>
      <c r="AW33" s="5">
        <f>'Korrigált adatok'!AW33/'nyers adatok'!$C33</f>
        <v>86.866900000000001</v>
      </c>
      <c r="AX33" s="5">
        <f>'Korrigált adatok'!AX33/'nyers adatok'!$D33</f>
        <v>412.32089999999999</v>
      </c>
      <c r="AY33" s="5">
        <f>'Korrigált adatok'!AY33/'nyers adatok'!$E33</f>
        <v>72.165273658897533</v>
      </c>
      <c r="BA33" s="7">
        <f>'Korrigált adatok'!BA33/10^6</f>
        <v>7.5615628349000001</v>
      </c>
      <c r="BB33" s="5">
        <f>'Korrigált adatok'!BB33/'nyers adatok'!$C33</f>
        <v>95.920900000000003</v>
      </c>
      <c r="BC33" s="5">
        <f>'Korrigált adatok'!BC33/'nyers adatok'!$D33</f>
        <v>542.60889999999995</v>
      </c>
      <c r="BD33" s="5">
        <f>'Korrigált adatok'!BD33/'nyers adatok'!$E33</f>
        <v>56.754354574282551</v>
      </c>
    </row>
    <row r="34" spans="1:61" x14ac:dyDescent="0.3">
      <c r="A34">
        <v>20000</v>
      </c>
      <c r="AG34" s="7">
        <f>'Korrigált adatok'!AG34/10^6</f>
        <v>37.233362834899999</v>
      </c>
      <c r="AH34" s="5">
        <f>'Korrigált adatok'!AH34/'nyers adatok'!$C34</f>
        <v>101.1264</v>
      </c>
      <c r="AI34" s="5">
        <f>'Korrigált adatok'!AI34/'nyers adatok'!$D34</f>
        <v>1573.60895</v>
      </c>
      <c r="AJ34" s="5">
        <f>'Korrigált adatok'!AJ34/'nyers adatok'!$E34</f>
        <v>78.691389596829524</v>
      </c>
      <c r="AL34" s="7">
        <f>'Korrigált adatok'!AL34/10^6</f>
        <v>15.641722834899999</v>
      </c>
      <c r="AM34" s="5">
        <f>'Korrigált adatok'!AM34/'nyers adatok'!$C34</f>
        <v>93.797399999999996</v>
      </c>
      <c r="AN34" s="5">
        <f>'Korrigált adatok'!AN34/'nyers adatok'!$D34</f>
        <v>556.67449999999997</v>
      </c>
      <c r="AO34" s="5">
        <f>'Korrigált adatok'!AO34/'nyers adatok'!$E34</f>
        <v>58.049187528897704</v>
      </c>
      <c r="AQ34" s="7">
        <f>'Korrigált adatok'!AQ34/10^6</f>
        <v>15.838482834899999</v>
      </c>
      <c r="AR34" s="5">
        <f>'Korrigált adatok'!AR34/'nyers adatok'!$C34</f>
        <v>97.552400000000006</v>
      </c>
      <c r="AS34" s="5">
        <f>'Korrigált adatok'!AS34/'nyers adatok'!$D34</f>
        <v>557.43740000000003</v>
      </c>
      <c r="AT34" s="5">
        <f>'Korrigált adatok'!AT34/'nyers adatok'!$E34</f>
        <v>57.484698033686463</v>
      </c>
      <c r="AV34" s="7">
        <f>'Korrigált adatok'!AV34/10^6</f>
        <v>13.844332834899999</v>
      </c>
      <c r="AW34" s="5">
        <f>'Korrigált adatok'!AW34/'nyers adatok'!$C34</f>
        <v>87.711399999999998</v>
      </c>
      <c r="AX34" s="5">
        <f>'Korrigált adatok'!AX34/'nyers adatok'!$D34</f>
        <v>442.8229</v>
      </c>
      <c r="AY34" s="5">
        <f>'Korrigált adatok'!AY34/'nyers adatok'!$E34</f>
        <v>76.996676287376474</v>
      </c>
      <c r="BA34" s="7">
        <f>'Korrigált adatok'!BA34/10^6</f>
        <v>16.164122834899999</v>
      </c>
      <c r="BB34" s="5">
        <f>'Korrigált adatok'!BB34/'nyers adatok'!$C34</f>
        <v>96.0749</v>
      </c>
      <c r="BC34" s="5">
        <f>'Korrigált adatok'!BC34/'nyers adatok'!$D34</f>
        <v>576.07839999999999</v>
      </c>
      <c r="BD34" s="5">
        <f>'Korrigált adatok'!BD34/'nyers adatok'!$E34</f>
        <v>60.050025879633168</v>
      </c>
    </row>
    <row r="35" spans="1:61" x14ac:dyDescent="0.3">
      <c r="A35">
        <v>40000</v>
      </c>
      <c r="AG35" s="7">
        <f>'Korrigált adatok'!AG35/10^6</f>
        <v>76.396081834900002</v>
      </c>
      <c r="AH35" s="5">
        <f>'Korrigált adatok'!AH35/'nyers adatok'!$C35</f>
        <v>144.93539999999999</v>
      </c>
      <c r="AI35" s="5">
        <f>'Korrigált adatok'!AI35/'nyers adatok'!$D35</f>
        <v>1532.9829749999999</v>
      </c>
      <c r="AJ35" s="5">
        <f>'Korrigált adatok'!AJ35/'nyers adatok'!$E35</f>
        <v>107.91458569106092</v>
      </c>
      <c r="AL35" s="7">
        <f>'Korrigált adatok'!AL35/10^6</f>
        <v>33.279065834900003</v>
      </c>
      <c r="AM35" s="5">
        <f>'Korrigált adatok'!AM35/'nyers adatok'!$C35</f>
        <v>95.056375000000003</v>
      </c>
      <c r="AN35" s="5">
        <f>'Korrigált adatok'!AN35/'nyers adatok'!$D35</f>
        <v>600.21087499999999</v>
      </c>
      <c r="AO35" s="5">
        <f>'Korrigált adatok'!AO35/'nyers adatok'!$E35</f>
        <v>65.858017471734371</v>
      </c>
      <c r="AQ35" s="7">
        <f>'Korrigált adatok'!AQ35/10^6</f>
        <v>33.737772834899999</v>
      </c>
      <c r="AR35" s="5">
        <f>'Korrigált adatok'!AR35/'nyers adatok'!$C35</f>
        <v>99.087900000000005</v>
      </c>
      <c r="AS35" s="5">
        <f>'Korrigált adatok'!AS35/'nyers adatok'!$D35</f>
        <v>596.11590000000001</v>
      </c>
      <c r="AT35" s="5">
        <f>'Korrigált adatok'!AT35/'nyers adatok'!$E35</f>
        <v>63.47632670640688</v>
      </c>
      <c r="AV35" s="7">
        <f>'Korrigált adatok'!AV35/10^6</f>
        <v>29.403362834899998</v>
      </c>
      <c r="AW35" s="5">
        <f>'Korrigált adatok'!AW35/'nyers adatok'!$C35</f>
        <v>89.555899999999994</v>
      </c>
      <c r="AX35" s="5">
        <f>'Korrigált adatok'!AX35/'nyers adatok'!$D35</f>
        <v>477.37464999999997</v>
      </c>
      <c r="AY35" s="5">
        <f>'Korrigált adatok'!AY35/'nyers adatok'!$E35</f>
        <v>81.753539308323269</v>
      </c>
      <c r="BA35" s="7">
        <f>'Korrigált adatok'!BA35/10^6</f>
        <v>34.432792834899999</v>
      </c>
      <c r="BB35" s="5">
        <f>'Korrigált adatok'!BB35/'nyers adatok'!$C35</f>
        <v>97.080650000000006</v>
      </c>
      <c r="BC35" s="5">
        <f>'Korrigált adatok'!BC35/'nyers adatok'!$D35</f>
        <v>614.08789999999999</v>
      </c>
      <c r="BD35" s="5">
        <f>'Korrigált adatok'!BD35/'nyers adatok'!$E35</f>
        <v>66.504013481291722</v>
      </c>
    </row>
    <row r="36" spans="1:61" x14ac:dyDescent="0.3">
      <c r="A36">
        <v>60000</v>
      </c>
      <c r="AG36" s="7">
        <f>'Korrigált adatok'!AG36/10^6</f>
        <v>119.2284328349</v>
      </c>
      <c r="AH36" s="5">
        <f>'Korrigált adatok'!AH36/'nyers adatok'!$C36</f>
        <v>153.62388333333334</v>
      </c>
      <c r="AI36" s="5">
        <f>'Korrigált adatok'!AI36/'nyers adatok'!$D36</f>
        <v>1565.1078333333332</v>
      </c>
      <c r="AJ36" s="5">
        <f>'Korrigált adatok'!AJ36/'nyers adatok'!$E36</f>
        <v>121.69503986013986</v>
      </c>
      <c r="AL36" s="7">
        <f>'Korrigált adatok'!AL36/10^6</f>
        <v>50.613243834899997</v>
      </c>
      <c r="AM36" s="5">
        <f>'Korrigált adatok'!AM36/'nyers adatok'!$C36</f>
        <v>87.184883333333332</v>
      </c>
      <c r="AN36" s="5">
        <f>'Korrigált adatok'!AN36/'nyers adatok'!$D36</f>
        <v>615.64188333333334</v>
      </c>
      <c r="AO36" s="5">
        <f>'Korrigált adatok'!AO36/'nyers adatok'!$E36</f>
        <v>66.102892676297174</v>
      </c>
      <c r="AQ36" s="7">
        <f>'Korrigált adatok'!AQ36/10^6</f>
        <v>50.862062834900001</v>
      </c>
      <c r="AR36" s="5">
        <f>'Korrigált adatok'!AR36/'nyers adatok'!$C36</f>
        <v>91.09523333333334</v>
      </c>
      <c r="AS36" s="5">
        <f>'Korrigált adatok'!AS36/'nyers adatok'!$D36</f>
        <v>614.61456666666663</v>
      </c>
      <c r="AT36" s="5">
        <f>'Korrigált adatok'!AT36/'nyers adatok'!$E36</f>
        <v>63.028397390729225</v>
      </c>
      <c r="AV36" s="7">
        <f>'Korrigált adatok'!AV36/10^6</f>
        <v>44.729332834899999</v>
      </c>
      <c r="AW36" s="5">
        <f>'Korrigált adatok'!AW36/'nyers adatok'!$C36</f>
        <v>80.594399999999993</v>
      </c>
      <c r="AX36" s="5">
        <f>'Korrigált adatok'!AX36/'nyers adatok'!$D36</f>
        <v>489.93021666666669</v>
      </c>
      <c r="AY36" s="5">
        <f>'Korrigált adatok'!AY36/'nyers adatok'!$E36</f>
        <v>83.516133414797423</v>
      </c>
      <c r="BA36" s="7">
        <f>'Korrigált adatok'!BA36/10^6</f>
        <v>52.613303834900002</v>
      </c>
      <c r="BB36" s="5">
        <f>'Korrigált adatok'!BB36/'nyers adatok'!$C36</f>
        <v>88.358566666666661</v>
      </c>
      <c r="BC36" s="5">
        <f>'Korrigált adatok'!BC36/'nyers adatok'!$D36</f>
        <v>635.03290000000004</v>
      </c>
      <c r="BD36" s="5">
        <f>'Korrigált adatok'!BD36/'nyers adatok'!$E36</f>
        <v>66.496186810075741</v>
      </c>
    </row>
    <row r="37" spans="1:61" x14ac:dyDescent="0.3">
      <c r="A37">
        <v>80000</v>
      </c>
      <c r="AG37" s="7">
        <f>'Korrigált adatok'!AG37/10^6</f>
        <v>157.94939083489999</v>
      </c>
      <c r="AH37" s="5">
        <f>'Korrigált adatok'!AH37/'nyers adatok'!$C37</f>
        <v>168.92089999999999</v>
      </c>
      <c r="AI37" s="5">
        <f>'Korrigált adatok'!AI37/'nyers adatok'!$D37</f>
        <v>1513.4092625000001</v>
      </c>
      <c r="AJ37" s="5">
        <f>'Korrigált adatok'!AJ37/'nyers adatok'!$E37</f>
        <v>134.85023855971701</v>
      </c>
      <c r="AL37" s="7">
        <f>'Korrigált adatok'!AL37/10^6</f>
        <v>71.439978834900003</v>
      </c>
      <c r="AM37" s="5">
        <f>'Korrigált adatok'!AM37/'nyers adatok'!$C37</f>
        <v>95.884275000000002</v>
      </c>
      <c r="AN37" s="5">
        <f>'Korrigált adatok'!AN37/'nyers adatok'!$D37</f>
        <v>640.21613749999995</v>
      </c>
      <c r="AO37" s="5">
        <f>'Korrigált adatok'!AO37/'nyers adatok'!$E37</f>
        <v>70.850925717631867</v>
      </c>
      <c r="AQ37" s="7">
        <f>'Korrigált adatok'!AQ37/10^6</f>
        <v>71.514160834900011</v>
      </c>
      <c r="AR37" s="5">
        <f>'Korrigált adatok'!AR37/'nyers adatok'!$C37</f>
        <v>100.03677500000001</v>
      </c>
      <c r="AS37" s="5">
        <f>'Korrigált adatok'!AS37/'nyers adatok'!$D37</f>
        <v>637.72976249999999</v>
      </c>
      <c r="AT37" s="5">
        <f>'Korrigált adatok'!AT37/'nyers adatok'!$E37</f>
        <v>67.638611847797506</v>
      </c>
      <c r="AV37" s="7">
        <f>'Korrigált adatok'!AV37/10^6</f>
        <v>62.509680834899996</v>
      </c>
      <c r="AW37" s="5">
        <f>'Korrigált adatok'!AW37/'nyers adatok'!$C37</f>
        <v>90.191400000000002</v>
      </c>
      <c r="AX37" s="5">
        <f>'Korrigált adatok'!AX37/'nyers adatok'!$D37</f>
        <v>510.77901250000002</v>
      </c>
      <c r="AY37" s="5">
        <f>'Korrigált adatok'!AY37/'nyers adatok'!$E37</f>
        <v>84.80793353330624</v>
      </c>
      <c r="BA37" s="7">
        <f>'Korrigált adatok'!BA37/10^6</f>
        <v>73.7741728349</v>
      </c>
      <c r="BB37" s="5">
        <f>'Korrigált adatok'!BB37/'nyers adatok'!$C37</f>
        <v>96.584900000000005</v>
      </c>
      <c r="BC37" s="5">
        <f>'Korrigált adatok'!BC37/'nyers adatok'!$D37</f>
        <v>662.65515000000005</v>
      </c>
      <c r="BD37" s="5">
        <f>'Korrigált adatok'!BD37/'nyers adatok'!$E37</f>
        <v>71.162297882358558</v>
      </c>
    </row>
    <row r="38" spans="1:61" x14ac:dyDescent="0.3">
      <c r="A38">
        <v>100000</v>
      </c>
      <c r="AG38" s="7">
        <f>'Korrigált adatok'!AG38/10^6</f>
        <v>205.7861438349</v>
      </c>
      <c r="AH38" s="5">
        <f>'Korrigált adatok'!AH38/'nyers adatok'!$C38</f>
        <v>168.4554</v>
      </c>
      <c r="AI38" s="5">
        <f>'Korrigált adatok'!AI38/'nyers adatok'!$D38</f>
        <v>1533.4355</v>
      </c>
      <c r="AJ38" s="5">
        <f>'Korrigált adatok'!AJ38/'nyers adatok'!$E38</f>
        <v>141.57856625460022</v>
      </c>
      <c r="AL38" s="7">
        <f>'Korrigált adatok'!AL38/10^6</f>
        <v>88.995591834900011</v>
      </c>
      <c r="AM38" s="5">
        <f>'Korrigált adatok'!AM38/'nyers adatok'!$C38</f>
        <v>91.836299999999994</v>
      </c>
      <c r="AN38" s="5">
        <f>'Korrigált adatok'!AN38/'nyers adatok'!$D38</f>
        <v>647.28499999999997</v>
      </c>
      <c r="AO38" s="5">
        <f>'Korrigált adatok'!AO38/'nyers adatok'!$E38</f>
        <v>69.323241361524367</v>
      </c>
      <c r="AQ38" s="7">
        <f>'Korrigált adatok'!AQ38/10^6</f>
        <v>89.450901834900009</v>
      </c>
      <c r="AR38" s="5">
        <f>'Korrigált adatok'!AR38/'nyers adatok'!$C38</f>
        <v>97.327399999999997</v>
      </c>
      <c r="AS38" s="5">
        <f>'Korrigált adatok'!AS38/'nyers adatok'!$D38</f>
        <v>641.70609999999999</v>
      </c>
      <c r="AT38" s="5">
        <f>'Korrigált adatok'!AT38/'nyers adatok'!$E38</f>
        <v>65.872535401717414</v>
      </c>
      <c r="AV38" s="7">
        <f>'Korrigált adatok'!AV38/10^6</f>
        <v>78.290912834900013</v>
      </c>
      <c r="AW38" s="5">
        <f>'Korrigált adatok'!AW38/'nyers adatok'!$C38</f>
        <v>84.977500000000006</v>
      </c>
      <c r="AX38" s="5">
        <f>'Korrigált adatok'!AX38/'nyers adatok'!$D38</f>
        <v>515.55808999999999</v>
      </c>
      <c r="AY38" s="5">
        <f>'Korrigált adatok'!AY38/'nyers adatok'!$E38</f>
        <v>85.189073475235745</v>
      </c>
      <c r="BA38" s="7">
        <f>'Korrigált adatok'!BA38/10^6</f>
        <v>92.1474898349</v>
      </c>
      <c r="BB38" s="5">
        <f>'Korrigált adatok'!BB38/'nyers adatok'!$C38</f>
        <v>94.140900000000002</v>
      </c>
      <c r="BC38" s="5">
        <f>'Korrigált adatok'!BC38/'nyers adatok'!$D38</f>
        <v>665.93010000000004</v>
      </c>
      <c r="BD38" s="5">
        <f>'Korrigált adatok'!BD38/'nyers adatok'!$E38</f>
        <v>69.434688756743441</v>
      </c>
    </row>
    <row r="40" spans="1:61" x14ac:dyDescent="0.3">
      <c r="A40" t="str">
        <f>'nyers adatok'!A40</f>
        <v>random, m=n^(3/2), C=2n</v>
      </c>
      <c r="H40" s="4" t="s">
        <v>10</v>
      </c>
      <c r="I40" s="4"/>
      <c r="J40" s="4"/>
      <c r="K40" s="4"/>
      <c r="M40" s="4" t="s">
        <v>11</v>
      </c>
      <c r="N40" s="4"/>
      <c r="O40" s="4"/>
      <c r="P40" s="4"/>
      <c r="R40" s="4" t="s">
        <v>12</v>
      </c>
      <c r="S40" s="4"/>
      <c r="T40" s="4"/>
      <c r="U40" s="4"/>
      <c r="W40" s="4" t="s">
        <v>21</v>
      </c>
      <c r="X40" s="4"/>
      <c r="Y40" s="4"/>
      <c r="Z40" s="4"/>
      <c r="AB40" s="4" t="s">
        <v>22</v>
      </c>
      <c r="AC40" s="4"/>
      <c r="AD40" s="4"/>
      <c r="AE40" s="4"/>
      <c r="AG40" s="4" t="s">
        <v>23</v>
      </c>
      <c r="AH40" s="4"/>
      <c r="AI40" s="4"/>
      <c r="AJ40" s="4"/>
      <c r="AL40" s="4" t="s">
        <v>24</v>
      </c>
      <c r="AM40" s="4"/>
      <c r="AN40" s="4"/>
      <c r="AO40" s="4"/>
      <c r="AQ40" s="4" t="s">
        <v>25</v>
      </c>
      <c r="AR40" s="4"/>
      <c r="AS40" s="4"/>
      <c r="AT40" s="4"/>
      <c r="AV40" s="4" t="s">
        <v>26</v>
      </c>
      <c r="AW40" s="4"/>
      <c r="AX40" s="4"/>
      <c r="AY40" s="4"/>
      <c r="BA40" s="4" t="s">
        <v>27</v>
      </c>
      <c r="BB40" s="4"/>
      <c r="BC40" s="4"/>
      <c r="BD40" s="4"/>
      <c r="BF40" s="4" t="s">
        <v>28</v>
      </c>
      <c r="BG40" s="4"/>
      <c r="BH40" s="4"/>
      <c r="BI40" s="4"/>
    </row>
    <row r="41" spans="1:61" x14ac:dyDescent="0.3">
      <c r="A41" t="s">
        <v>8</v>
      </c>
      <c r="H41" t="s">
        <v>30</v>
      </c>
      <c r="I41" t="s">
        <v>31</v>
      </c>
      <c r="J41" t="s">
        <v>32</v>
      </c>
      <c r="K41" t="s">
        <v>33</v>
      </c>
      <c r="M41" t="s">
        <v>30</v>
      </c>
      <c r="N41" t="s">
        <v>31</v>
      </c>
      <c r="O41" t="s">
        <v>32</v>
      </c>
      <c r="P41" t="s">
        <v>33</v>
      </c>
      <c r="R41" t="s">
        <v>30</v>
      </c>
      <c r="S41" t="s">
        <v>31</v>
      </c>
      <c r="T41" t="s">
        <v>32</v>
      </c>
      <c r="U41" t="s">
        <v>33</v>
      </c>
      <c r="W41" t="s">
        <v>30</v>
      </c>
      <c r="X41" t="s">
        <v>31</v>
      </c>
      <c r="Y41" t="s">
        <v>32</v>
      </c>
      <c r="Z41" t="s">
        <v>33</v>
      </c>
      <c r="AB41" t="s">
        <v>30</v>
      </c>
      <c r="AC41" t="s">
        <v>31</v>
      </c>
      <c r="AD41" t="s">
        <v>32</v>
      </c>
      <c r="AE41" t="s">
        <v>33</v>
      </c>
      <c r="AG41" t="s">
        <v>30</v>
      </c>
      <c r="AH41" t="s">
        <v>31</v>
      </c>
      <c r="AI41" t="s">
        <v>32</v>
      </c>
      <c r="AJ41" t="s">
        <v>33</v>
      </c>
      <c r="AL41" t="s">
        <v>30</v>
      </c>
      <c r="AM41" t="s">
        <v>31</v>
      </c>
      <c r="AN41" t="s">
        <v>32</v>
      </c>
      <c r="AO41" t="s">
        <v>33</v>
      </c>
      <c r="AQ41" t="s">
        <v>30</v>
      </c>
      <c r="AR41" t="s">
        <v>31</v>
      </c>
      <c r="AS41" t="s">
        <v>32</v>
      </c>
      <c r="AT41" t="s">
        <v>33</v>
      </c>
      <c r="AV41" t="s">
        <v>30</v>
      </c>
      <c r="AW41" t="s">
        <v>31</v>
      </c>
      <c r="AX41" t="s">
        <v>32</v>
      </c>
      <c r="AY41" t="s">
        <v>33</v>
      </c>
      <c r="BA41" t="s">
        <v>30</v>
      </c>
      <c r="BB41" t="s">
        <v>31</v>
      </c>
      <c r="BC41" t="s">
        <v>32</v>
      </c>
      <c r="BD41" t="s">
        <v>33</v>
      </c>
      <c r="BF41" t="s">
        <v>30</v>
      </c>
      <c r="BG41" t="s">
        <v>31</v>
      </c>
      <c r="BH41" t="s">
        <v>32</v>
      </c>
      <c r="BI41" t="s">
        <v>33</v>
      </c>
    </row>
    <row r="42" spans="1:61" x14ac:dyDescent="0.3">
      <c r="A42">
        <v>2000</v>
      </c>
      <c r="H42" s="7">
        <f>'Korrigált adatok'!H42/10^6</f>
        <v>1.2762528349</v>
      </c>
      <c r="I42" s="5">
        <f>'Korrigált adatok'!I42/'nyers adatok'!$C42</f>
        <v>134.75989999999999</v>
      </c>
      <c r="J42" s="5">
        <f>'Korrigált adatok'!J42/'nyers adatok'!$D42</f>
        <v>319.47490000000005</v>
      </c>
      <c r="K42" s="5">
        <f>'Korrigált adatok'!K42/'nyers adatok'!$E42</f>
        <v>57.847124938875304</v>
      </c>
      <c r="M42" s="7">
        <f>'Korrigált adatok'!M42/10^6</f>
        <v>1.1456128348999999</v>
      </c>
      <c r="N42" s="5">
        <f>'Korrigált adatok'!N42/'nyers adatok'!$C42</f>
        <v>111.4999</v>
      </c>
      <c r="O42" s="5">
        <f>'Korrigált adatok'!O42/'nyers adatok'!$D42</f>
        <v>275.09990000000005</v>
      </c>
      <c r="P42" s="5">
        <f>'Korrigált adatok'!P42/'nyers adatok'!$E42</f>
        <v>39.239137978810106</v>
      </c>
      <c r="R42" s="7">
        <f>'Korrigált adatok'!R42/10^6</f>
        <v>1.8025028348999999</v>
      </c>
      <c r="S42" s="5">
        <f>'Korrigált adatok'!S42/'nyers adatok'!$C42</f>
        <v>118.25141744999999</v>
      </c>
      <c r="T42" s="5">
        <f>'Korrigált adatok'!T42/'nyers adatok'!$D42</f>
        <v>690.02641744999994</v>
      </c>
      <c r="U42" s="5">
        <f>'Korrigált adatok'!U42/'nyers adatok'!$E42</f>
        <v>49.964602265688676</v>
      </c>
      <c r="W42" s="7">
        <f>'Korrigált adatok'!W42/10^6</f>
        <v>1.6592828348999999</v>
      </c>
      <c r="X42" s="5">
        <f>'Korrigált adatok'!X42/'nyers adatok'!$C42</f>
        <v>65.114900000000006</v>
      </c>
      <c r="Y42" s="5">
        <f>'Korrigált adatok'!Y42/'nyers adatok'!$D42</f>
        <v>590.99990000000003</v>
      </c>
      <c r="Z42" s="5">
        <f>'Korrigált adatok'!Z42/'nyers adatok'!$E42</f>
        <v>44.895209698451509</v>
      </c>
      <c r="AB42" s="7">
        <f>'Korrigált adatok'!AB42/10^6</f>
        <v>2.2804928349</v>
      </c>
      <c r="AC42" s="5">
        <f>'Korrigált adatok'!AC42/'nyers adatok'!$C42</f>
        <v>68.509899999999988</v>
      </c>
      <c r="AD42" s="5">
        <f>'Korrigált adatok'!AD42/'nyers adatok'!$D42</f>
        <v>923.79489999999998</v>
      </c>
      <c r="AE42" s="5">
        <f>'Korrigált adatok'!AE42/'nyers adatok'!$E42</f>
        <v>45.508086634066828</v>
      </c>
      <c r="AG42" s="7">
        <f>'Korrigált adatok'!AG42/10^6</f>
        <v>0.77564283489999997</v>
      </c>
      <c r="AH42" s="5">
        <f>'Korrigált adatok'!AH42/'nyers adatok'!$C42</f>
        <v>75.9649</v>
      </c>
      <c r="AI42" s="5">
        <f>'Korrigált adatok'!AI42/'nyers adatok'!$D42</f>
        <v>102.00989999999999</v>
      </c>
      <c r="AJ42" s="5">
        <f>'Korrigált adatok'!AJ42/'nyers adatok'!$E42</f>
        <v>59.058208883455585</v>
      </c>
      <c r="AL42" s="7">
        <f>'Korrigált adatok'!AL42/10^6</f>
        <v>1.3068928349</v>
      </c>
      <c r="AM42" s="5">
        <f>'Korrigált adatok'!AM42/'nyers adatok'!$C42</f>
        <v>87.404899999999998</v>
      </c>
      <c r="AN42" s="5">
        <f>'Korrigált adatok'!AN42/'nyers adatok'!$D42</f>
        <v>357.73490000000004</v>
      </c>
      <c r="AO42" s="5">
        <f>'Korrigált adatok'!AO42/'nyers adatok'!$E42</f>
        <v>54.310042624286879</v>
      </c>
      <c r="AQ42" s="7">
        <f>'Korrigált adatok'!AQ42/10^6</f>
        <v>1.3163528349</v>
      </c>
      <c r="AR42" s="5">
        <f>'Korrigált adatok'!AR42/'nyers adatok'!$C42</f>
        <v>95.439899999999994</v>
      </c>
      <c r="AS42" s="5">
        <f>'Korrigált adatok'!AS42/'nyers adatok'!$D42</f>
        <v>357.79490000000004</v>
      </c>
      <c r="AT42" s="5">
        <f>'Korrigált adatok'!AT42/'nyers adatok'!$E42</f>
        <v>54.160083374083129</v>
      </c>
      <c r="AV42" s="7">
        <f>'Korrigált adatok'!AV42/10^6</f>
        <v>1.2279728348999999</v>
      </c>
      <c r="AW42" s="5">
        <f>'Korrigált adatok'!AW42/'nyers adatok'!$C42</f>
        <v>76.81989999999999</v>
      </c>
      <c r="AX42" s="5">
        <f>'Korrigált adatok'!AX42/'nyers adatok'!$D42</f>
        <v>302.32490000000001</v>
      </c>
      <c r="AY42" s="5">
        <f>'Korrigált adatok'!AY42/'nyers adatok'!$E42</f>
        <v>70.544761450692747</v>
      </c>
      <c r="BA42" s="7">
        <f>'Korrigált adatok'!BA42/10^6</f>
        <v>1.3482828349</v>
      </c>
      <c r="BB42" s="5">
        <f>'Korrigált adatok'!BB42/'nyers adatok'!$C42</f>
        <v>90.059899999999999</v>
      </c>
      <c r="BC42" s="5">
        <f>'Korrigált adatok'!BC42/'nyers adatok'!$D42</f>
        <v>373.66490000000005</v>
      </c>
      <c r="BD42" s="5">
        <f>'Korrigált adatok'!BD42/'nyers adatok'!$E42</f>
        <v>57.271737815810923</v>
      </c>
      <c r="BF42" s="7">
        <f>'Korrigált adatok'!BF42/10^6</f>
        <v>1.1771628348999998</v>
      </c>
      <c r="BG42" s="5">
        <f>'Korrigált adatok'!BG42/'nyers adatok'!$C42</f>
        <v>117.58489999999999</v>
      </c>
      <c r="BH42" s="5">
        <f>'Korrigált adatok'!BH42/'nyers adatok'!$D42</f>
        <v>285.36440000000005</v>
      </c>
      <c r="BI42" s="5">
        <f>'Korrigált adatok'!BI42/'nyers adatok'!$E42</f>
        <v>42.085103748981254</v>
      </c>
    </row>
    <row r="43" spans="1:61" x14ac:dyDescent="0.3">
      <c r="A43">
        <v>4000</v>
      </c>
      <c r="H43" s="7">
        <f>'Korrigált adatok'!H43/10^6</f>
        <v>2.8133628348999999</v>
      </c>
      <c r="I43" s="5">
        <f>'Korrigált adatok'!I43/'nyers adatok'!$C43</f>
        <v>130.22489999999999</v>
      </c>
      <c r="J43" s="5">
        <f>'Korrigált adatok'!J43/'nyers adatok'!$D43</f>
        <v>339.5274</v>
      </c>
      <c r="K43" s="5">
        <f>'Korrigált adatok'!K43/'nyers adatok'!$E43</f>
        <v>55.711913177159595</v>
      </c>
      <c r="M43" s="7">
        <f>'Korrigált adatok'!M43/10^6</f>
        <v>2.4987818348999999</v>
      </c>
      <c r="N43" s="5">
        <f>'Korrigált adatok'!N43/'nyers adatok'!$C43</f>
        <v>112.86739999999999</v>
      </c>
      <c r="O43" s="5">
        <f>'Korrigált adatok'!O43/'nyers adatok'!$D43</f>
        <v>301.83240000000001</v>
      </c>
      <c r="P43" s="5">
        <f>'Korrigált adatok'!P43/'nyers adatok'!$E43</f>
        <v>40.403714055636897</v>
      </c>
      <c r="R43" s="7">
        <f>'Korrigált adatok'!R43/10^6</f>
        <v>4.6766728348999997</v>
      </c>
      <c r="S43" s="5">
        <f>'Korrigált adatok'!S43/'nyers adatok'!$C43</f>
        <v>119.338208725</v>
      </c>
      <c r="T43" s="5">
        <f>'Korrigált adatok'!T43/'nyers adatok'!$D43</f>
        <v>936.93570872500004</v>
      </c>
      <c r="U43" s="5">
        <f>'Korrigált adatok'!U43/'nyers adatok'!$E43</f>
        <v>50.288640915080528</v>
      </c>
      <c r="W43" s="7">
        <f>'Korrigált adatok'!W43/10^6</f>
        <v>3.5819228349000003</v>
      </c>
      <c r="X43" s="5">
        <f>'Korrigált adatok'!X43/'nyers adatok'!$C43</f>
        <v>64.554900000000004</v>
      </c>
      <c r="Y43" s="5">
        <f>'Korrigált adatok'!Y43/'nyers adatok'!$D43</f>
        <v>652.69490000000008</v>
      </c>
      <c r="Z43" s="5">
        <f>'Korrigált adatok'!Z43/'nyers adatok'!$E43</f>
        <v>45.973260175695465</v>
      </c>
      <c r="AB43" s="7">
        <f>'Korrigált adatok'!AB43/10^6</f>
        <v>5.0906228349000004</v>
      </c>
      <c r="AC43" s="5">
        <f>'Korrigált adatok'!AC43/'nyers adatok'!$C43</f>
        <v>67.70989999999999</v>
      </c>
      <c r="AD43" s="5">
        <f>'Korrigált adatok'!AD43/'nyers adatok'!$D43</f>
        <v>1016.0149</v>
      </c>
      <c r="AE43" s="5">
        <f>'Korrigált adatok'!AE43/'nyers adatok'!$E43</f>
        <v>46.677506149341149</v>
      </c>
      <c r="AG43" s="7">
        <f>'Korrigált adatok'!AG43/10^6</f>
        <v>1.6882128348999998</v>
      </c>
      <c r="AH43" s="5">
        <f>'Korrigált adatok'!AH43/'nyers adatok'!$C43</f>
        <v>72.044899999999998</v>
      </c>
      <c r="AI43" s="5">
        <f>'Korrigált adatok'!AI43/'nyers adatok'!$D43</f>
        <v>96.969899999999996</v>
      </c>
      <c r="AJ43" s="5">
        <f>'Korrigált adatok'!AJ43/'nyers adatok'!$E43</f>
        <v>57.466671595900443</v>
      </c>
      <c r="AL43" s="7">
        <f>'Korrigált adatok'!AL43/10^6</f>
        <v>2.6327428349000002</v>
      </c>
      <c r="AM43" s="5">
        <f>'Korrigált adatok'!AM43/'nyers adatok'!$C43</f>
        <v>87.552399999999992</v>
      </c>
      <c r="AN43" s="5">
        <f>'Korrigált adatok'!AN43/'nyers adatok'!$D43</f>
        <v>370.2774</v>
      </c>
      <c r="AO43" s="5">
        <f>'Korrigált adatok'!AO43/'nyers adatok'!$E43</f>
        <v>53.594050805270868</v>
      </c>
      <c r="AQ43" s="7">
        <f>'Korrigált adatok'!AQ43/10^6</f>
        <v>2.6004728349000001</v>
      </c>
      <c r="AR43" s="5">
        <f>'Korrigált adatok'!AR43/'nyers adatok'!$C43</f>
        <v>90.349899999999991</v>
      </c>
      <c r="AS43" s="5">
        <f>'Korrigált adatok'!AS43/'nyers adatok'!$D43</f>
        <v>369.60990000000004</v>
      </c>
      <c r="AT43" s="5">
        <f>'Korrigált adatok'!AT43/'nyers adatok'!$E43</f>
        <v>53.795368521229875</v>
      </c>
      <c r="AV43" s="7">
        <f>'Korrigált adatok'!AV43/10^6</f>
        <v>2.5609328349</v>
      </c>
      <c r="AW43" s="5">
        <f>'Korrigált adatok'!AW43/'nyers adatok'!$C43</f>
        <v>76.827399999999997</v>
      </c>
      <c r="AX43" s="5">
        <f>'Korrigált adatok'!AX43/'nyers adatok'!$D43</f>
        <v>319.3449</v>
      </c>
      <c r="AY43" s="5">
        <f>'Korrigált adatok'!AY43/'nyers adatok'!$E43</f>
        <v>71.711913177159587</v>
      </c>
      <c r="BA43" s="7">
        <f>'Korrigált adatok'!BA43/10^6</f>
        <v>2.7368418349000003</v>
      </c>
      <c r="BB43" s="5">
        <f>'Korrigált adatok'!BB43/'nyers adatok'!$C43</f>
        <v>86.297399999999996</v>
      </c>
      <c r="BC43" s="5">
        <f>'Korrigált adatok'!BC43/'nyers adatok'!$D43</f>
        <v>383.0924</v>
      </c>
      <c r="BD43" s="5">
        <f>'Korrigált adatok'!BD43/'nyers adatok'!$E43</f>
        <v>55.023772620790631</v>
      </c>
      <c r="BF43" s="7">
        <f>'Korrigált adatok'!BF43/10^6</f>
        <v>2.5141918349000001</v>
      </c>
      <c r="BG43" s="5">
        <f>'Korrigált adatok'!BG43/'nyers adatok'!$C43</f>
        <v>114.39989999999999</v>
      </c>
      <c r="BH43" s="5">
        <f>'Korrigált adatok'!BH43/'nyers adatok'!$D43</f>
        <v>305.48990000000003</v>
      </c>
      <c r="BI43" s="5">
        <f>'Korrigált adatok'!BI43/'nyers adatok'!$E43</f>
        <v>41.829775549048321</v>
      </c>
    </row>
    <row r="44" spans="1:61" x14ac:dyDescent="0.3">
      <c r="A44">
        <v>6000</v>
      </c>
      <c r="H44" s="7">
        <f>'Korrigált adatok'!H44/10^6</f>
        <v>4.4317118348999998</v>
      </c>
      <c r="I44" s="5">
        <f>'Korrigált adatok'!I44/'nyers adatok'!$C44</f>
        <v>134.26823333333334</v>
      </c>
      <c r="J44" s="5">
        <f>'Korrigált adatok'!J44/'nyers adatok'!$D44</f>
        <v>363.69156666666663</v>
      </c>
      <c r="K44" s="5">
        <f>'Korrigált adatok'!K44/'nyers adatok'!$E44</f>
        <v>57.572080961140493</v>
      </c>
      <c r="M44" s="7">
        <f>'Korrigált adatok'!M44/10^6</f>
        <v>3.8369418349000002</v>
      </c>
      <c r="N44" s="5">
        <f>'Korrigált adatok'!N44/'nyers adatok'!$C44</f>
        <v>119.4864</v>
      </c>
      <c r="O44" s="5">
        <f>'Korrigált adatok'!O44/'nyers adatok'!$D44</f>
        <v>321.59973333333329</v>
      </c>
      <c r="P44" s="5">
        <f>'Korrigált adatok'!P44/'nyers adatok'!$E44</f>
        <v>41.525173626120946</v>
      </c>
      <c r="R44" s="7">
        <f>'Korrigált adatok'!R44/10^6</f>
        <v>8.3388428348999994</v>
      </c>
      <c r="S44" s="5">
        <f>'Korrigált adatok'!S44/'nyers adatok'!$C44</f>
        <v>126.56363915</v>
      </c>
      <c r="T44" s="5">
        <f>'Korrigált adatok'!T44/'nyers adatok'!$D44</f>
        <v>1139.1919724833333</v>
      </c>
      <c r="U44" s="5">
        <f>'Korrigált adatok'!U44/'nyers adatok'!$E44</f>
        <v>53.319514136583116</v>
      </c>
      <c r="W44" s="7">
        <f>'Korrigált adatok'!W44/10^6</f>
        <v>5.7237328348999998</v>
      </c>
      <c r="X44" s="5">
        <f>'Korrigált adatok'!X44/'nyers adatok'!$C44</f>
        <v>69.696566666666669</v>
      </c>
      <c r="Y44" s="5">
        <f>'Korrigált adatok'!Y44/'nyers adatok'!$D44</f>
        <v>697.34323333333327</v>
      </c>
      <c r="Z44" s="5">
        <f>'Korrigált adatok'!Z44/'nyers adatok'!$E44</f>
        <v>48.237061416417568</v>
      </c>
      <c r="AB44" s="7">
        <f>'Korrigált adatok'!AB44/10^6</f>
        <v>7.9312328349000003</v>
      </c>
      <c r="AC44" s="5">
        <f>'Korrigált adatok'!AC44/'nyers adatok'!$C44</f>
        <v>74.293233333333333</v>
      </c>
      <c r="AD44" s="5">
        <f>'Korrigált adatok'!AD44/'nyers adatok'!$D44</f>
        <v>1065.0649000000001</v>
      </c>
      <c r="AE44" s="5">
        <f>'Korrigált adatok'!AE44/'nyers adatok'!$E44</f>
        <v>47.034026235916301</v>
      </c>
      <c r="AG44" s="7">
        <f>'Korrigált adatok'!AG44/10^6</f>
        <v>2.5431928349000001</v>
      </c>
      <c r="AH44" s="5">
        <f>'Korrigált adatok'!AH44/'nyers adatok'!$C44</f>
        <v>80.856566666666666</v>
      </c>
      <c r="AI44" s="5">
        <f>'Korrigált adatok'!AI44/'nyers adatok'!$D44</f>
        <v>96.829900000000009</v>
      </c>
      <c r="AJ44" s="5">
        <f>'Korrigált adatok'!AJ44/'nyers adatok'!$E44</f>
        <v>60.474817222349962</v>
      </c>
      <c r="AL44" s="7">
        <f>'Korrigált adatok'!AL44/10^6</f>
        <v>4.1416928348999997</v>
      </c>
      <c r="AM44" s="5">
        <f>'Korrigált adatok'!AM44/'nyers adatok'!$C44</f>
        <v>92.606566666666666</v>
      </c>
      <c r="AN44" s="5">
        <f>'Korrigált adatok'!AN44/'nyers adatok'!$D44</f>
        <v>366.32156666666663</v>
      </c>
      <c r="AO44" s="5">
        <f>'Korrigált adatok'!AO44/'nyers adatok'!$E44</f>
        <v>54.543798597378711</v>
      </c>
      <c r="AQ44" s="7">
        <f>'Korrigált adatok'!AQ44/10^6</f>
        <v>4.2588018348999999</v>
      </c>
      <c r="AR44" s="5">
        <f>'Korrigált adatok'!AR44/'nyers adatok'!$C44</f>
        <v>97.271566666666672</v>
      </c>
      <c r="AS44" s="5">
        <f>'Korrigált adatok'!AS44/'nyers adatok'!$D44</f>
        <v>367.47656666666666</v>
      </c>
      <c r="AT44" s="5">
        <f>'Korrigált adatok'!AT44/'nyers adatok'!$E44</f>
        <v>55.44285585191998</v>
      </c>
      <c r="AV44" s="7">
        <f>'Korrigált adatok'!AV44/10^6</f>
        <v>4.0561228349</v>
      </c>
      <c r="AW44" s="5">
        <f>'Korrigált adatok'!AW44/'nyers adatok'!$C44</f>
        <v>81.183233333333334</v>
      </c>
      <c r="AX44" s="5">
        <f>'Korrigált adatok'!AX44/'nyers adatok'!$D44</f>
        <v>316.55489999999998</v>
      </c>
      <c r="AY44" s="5">
        <f>'Korrigált adatok'!AY44/'nyers adatok'!$E44</f>
        <v>71.182566130144863</v>
      </c>
      <c r="BA44" s="7">
        <f>'Korrigált adatok'!BA44/10^6</f>
        <v>4.3451828349000001</v>
      </c>
      <c r="BB44" s="5">
        <f>'Korrigált adatok'!BB44/'nyers adatok'!$C44</f>
        <v>96.073233333333334</v>
      </c>
      <c r="BC44" s="5">
        <f>'Korrigált adatok'!BC44/'nyers adatok'!$D44</f>
        <v>385.08823333333333</v>
      </c>
      <c r="BD44" s="5">
        <f>'Korrigált adatok'!BD44/'nyers adatok'!$E44</f>
        <v>58.730508185789837</v>
      </c>
      <c r="BF44" s="7">
        <f>'Korrigált adatok'!BF44/10^6</f>
        <v>4.0192918348999997</v>
      </c>
      <c r="BG44" s="5">
        <f>'Korrigált adatok'!BG44/'nyers adatok'!$C44</f>
        <v>118.35156666666667</v>
      </c>
      <c r="BH44" s="5">
        <f>'Korrigált adatok'!BH44/'nyers adatok'!$D44</f>
        <v>318.05489999999998</v>
      </c>
      <c r="BI44" s="5">
        <f>'Korrigált adatok'!BI44/'nyers adatok'!$E44</f>
        <v>39.437797217751204</v>
      </c>
    </row>
    <row r="45" spans="1:61" x14ac:dyDescent="0.3">
      <c r="A45">
        <v>8000</v>
      </c>
      <c r="H45" s="7">
        <f>'Korrigált adatok'!H45/10^6</f>
        <v>6.0512908349000005</v>
      </c>
      <c r="I45" s="5">
        <f>'Korrigált adatok'!I45/'nyers adatok'!$C45</f>
        <v>132.41614999999999</v>
      </c>
      <c r="J45" s="5">
        <f>'Korrigált adatok'!J45/'nyers adatok'!$D45</f>
        <v>384.71365000000003</v>
      </c>
      <c r="K45" s="5">
        <f>'Korrigált adatok'!K45/'nyers adatok'!$E45</f>
        <v>59.690667634854776</v>
      </c>
      <c r="M45" s="7">
        <f>'Korrigált adatok'!M45/10^6</f>
        <v>5.1937728348999999</v>
      </c>
      <c r="N45" s="5">
        <f>'Korrigált adatok'!N45/'nyers adatok'!$C45</f>
        <v>114.221025</v>
      </c>
      <c r="O45" s="5">
        <f>'Korrigált adatok'!O45/'nyers adatok'!$D45</f>
        <v>332.189775</v>
      </c>
      <c r="P45" s="5">
        <f>'Korrigált adatok'!P45/'nyers adatok'!$E45</f>
        <v>42.144410373443982</v>
      </c>
      <c r="R45" s="7">
        <f>'Korrigált adatok'!R45/10^6</f>
        <v>12.571112834899999</v>
      </c>
      <c r="S45" s="5">
        <f>'Korrigált adatok'!S45/'nyers adatok'!$C45</f>
        <v>120.79647936250001</v>
      </c>
      <c r="T45" s="5">
        <f>'Korrigált adatok'!T45/'nyers adatok'!$D45</f>
        <v>1301.8226043625</v>
      </c>
      <c r="U45" s="5">
        <f>'Korrigált adatok'!U45/'nyers adatok'!$E45</f>
        <v>53.021139747717839</v>
      </c>
      <c r="W45" s="7">
        <f>'Korrigált adatok'!W45/10^6</f>
        <v>7.9241828348999999</v>
      </c>
      <c r="X45" s="5">
        <f>'Korrigált adatok'!X45/'nyers adatok'!$C45</f>
        <v>63.404900000000005</v>
      </c>
      <c r="Y45" s="5">
        <f>'Korrigált adatok'!Y45/'nyers adatok'!$D45</f>
        <v>718.29740000000004</v>
      </c>
      <c r="Z45" s="5">
        <f>'Korrigált adatok'!Z45/'nyers adatok'!$E45</f>
        <v>47.621290041493779</v>
      </c>
      <c r="AB45" s="7">
        <f>'Korrigált adatok'!AB45/10^6</f>
        <v>10.9389628349</v>
      </c>
      <c r="AC45" s="5">
        <f>'Korrigált adatok'!AC45/'nyers adatok'!$C45</f>
        <v>66.577399999999997</v>
      </c>
      <c r="AD45" s="5">
        <f>'Korrigált adatok'!AD45/'nyers adatok'!$D45</f>
        <v>1103.7711499999998</v>
      </c>
      <c r="AE45" s="5">
        <f>'Korrigált adatok'!AE45/'nyers adatok'!$E45</f>
        <v>49.637555601659756</v>
      </c>
      <c r="AG45" s="7">
        <f>'Korrigált adatok'!AG45/10^6</f>
        <v>3.4740028349000003</v>
      </c>
      <c r="AH45" s="5">
        <f>'Korrigált adatok'!AH45/'nyers adatok'!$C45</f>
        <v>73.713650000000001</v>
      </c>
      <c r="AI45" s="5">
        <f>'Korrigált adatok'!AI45/'nyers adatok'!$D45</f>
        <v>96.353649999999988</v>
      </c>
      <c r="AJ45" s="5">
        <f>'Korrigált adatok'!AJ45/'nyers adatok'!$E45</f>
        <v>61.299962240663902</v>
      </c>
      <c r="AL45" s="7">
        <f>'Korrigált adatok'!AL45/10^6</f>
        <v>5.5890328349000002</v>
      </c>
      <c r="AM45" s="5">
        <f>'Korrigált adatok'!AM45/'nyers adatok'!$C45</f>
        <v>86.583649999999992</v>
      </c>
      <c r="AN45" s="5">
        <f>'Korrigált adatok'!AN45/'nyers adatok'!$D45</f>
        <v>377.06365</v>
      </c>
      <c r="AO45" s="5">
        <f>'Korrigált adatok'!AO45/'nyers adatok'!$E45</f>
        <v>55.338800414937758</v>
      </c>
      <c r="AQ45" s="7">
        <f>'Korrigált adatok'!AQ45/10^6</f>
        <v>5.5493628349000002</v>
      </c>
      <c r="AR45" s="5">
        <f>'Korrigált adatok'!AR45/'nyers adatok'!$C45</f>
        <v>89.377399999999994</v>
      </c>
      <c r="AS45" s="5">
        <f>'Korrigált adatok'!AS45/'nyers adatok'!$D45</f>
        <v>366.34615000000002</v>
      </c>
      <c r="AT45" s="5">
        <f>'Korrigált adatok'!AT45/'nyers adatok'!$E45</f>
        <v>53.075563900414942</v>
      </c>
      <c r="AV45" s="7">
        <f>'Korrigált adatok'!AV45/10^6</f>
        <v>5.3804028348999999</v>
      </c>
      <c r="AW45" s="5">
        <f>'Korrigált adatok'!AW45/'nyers adatok'!$C45</f>
        <v>76.607399999999998</v>
      </c>
      <c r="AX45" s="5">
        <f>'Korrigált adatok'!AX45/'nyers adatok'!$D45</f>
        <v>316.56115</v>
      </c>
      <c r="AY45" s="5">
        <f>'Korrigált adatok'!AY45/'nyers adatok'!$E45</f>
        <v>71.573489211618252</v>
      </c>
      <c r="BA45" s="7">
        <f>'Korrigált adatok'!BA45/10^6</f>
        <v>5.6890228349000003</v>
      </c>
      <c r="BB45" s="5">
        <f>'Korrigált adatok'!BB45/'nyers adatok'!$C45</f>
        <v>88.119900000000001</v>
      </c>
      <c r="BC45" s="5">
        <f>'Korrigált adatok'!BC45/'nyers adatok'!$D45</f>
        <v>388.33727500000003</v>
      </c>
      <c r="BD45" s="5">
        <f>'Korrigált adatok'!BD45/'nyers adatok'!$E45</f>
        <v>57.504775518672197</v>
      </c>
      <c r="BF45" s="7">
        <f>'Korrigált adatok'!BF45/10^6</f>
        <v>5.9741718348999999</v>
      </c>
      <c r="BG45" s="5">
        <f>'Korrigált adatok'!BG45/'nyers adatok'!$C45</f>
        <v>112.37115</v>
      </c>
      <c r="BH45" s="5">
        <f>'Korrigált adatok'!BH45/'nyers adatok'!$D45</f>
        <v>330.37615</v>
      </c>
      <c r="BI45" s="5">
        <f>'Korrigált adatok'!BI45/'nyers adatok'!$E45</f>
        <v>40.286850207468881</v>
      </c>
    </row>
    <row r="46" spans="1:61" x14ac:dyDescent="0.3">
      <c r="A46">
        <v>10000</v>
      </c>
      <c r="H46" s="7">
        <f>'Korrigált adatok'!H46/10^6</f>
        <v>8.0147188349</v>
      </c>
      <c r="I46" s="5">
        <f>'Korrigált adatok'!I46/'nyers adatok'!$C46</f>
        <v>138.52889999999999</v>
      </c>
      <c r="J46" s="5">
        <f>'Korrigált adatok'!J46/'nyers adatok'!$D46</f>
        <v>387.99689999999998</v>
      </c>
      <c r="K46" s="5">
        <f>'Korrigált adatok'!K46/'nyers adatok'!$E46</f>
        <v>57.63210676149248</v>
      </c>
      <c r="M46" s="7">
        <f>'Korrigált adatok'!M46/10^6</f>
        <v>6.8158128349</v>
      </c>
      <c r="N46" s="5">
        <f>'Korrigált adatok'!N46/'nyers adatok'!$C46</f>
        <v>127.32980000000001</v>
      </c>
      <c r="O46" s="5">
        <f>'Korrigált adatok'!O46/'nyers adatok'!$D46</f>
        <v>343.94880000000001</v>
      </c>
      <c r="P46" s="5">
        <f>'Korrigált adatok'!P46/'nyers adatok'!$E46</f>
        <v>42.991542960214389</v>
      </c>
      <c r="R46" s="7">
        <f>'Korrigált adatok'!R46/10^6</f>
        <v>17.283192834899999</v>
      </c>
      <c r="S46" s="5">
        <f>'Korrigált adatok'!S46/'nyers adatok'!$C46</f>
        <v>130.49928348999998</v>
      </c>
      <c r="T46" s="5">
        <f>'Korrigált adatok'!T46/'nyers adatok'!$D46</f>
        <v>1456.3472834899999</v>
      </c>
      <c r="U46" s="5">
        <f>'Korrigált adatok'!U46/'nyers adatok'!$E46</f>
        <v>52.466317122758191</v>
      </c>
      <c r="W46" s="7">
        <f>'Korrigált adatok'!W46/10^6</f>
        <v>10.173742834899999</v>
      </c>
      <c r="X46" s="5">
        <f>'Korrigált adatok'!X46/'nyers adatok'!$C46</f>
        <v>74.307900000000004</v>
      </c>
      <c r="Y46" s="5">
        <f>'Korrigált adatok'!Y46/'nyers adatok'!$D46</f>
        <v>735.64790000000005</v>
      </c>
      <c r="Z46" s="5">
        <f>'Korrigált adatok'!Z46/'nyers adatok'!$E46</f>
        <v>48.623397217068643</v>
      </c>
      <c r="AB46" s="7">
        <f>'Korrigált adatok'!AB46/10^6</f>
        <v>14.2364928349</v>
      </c>
      <c r="AC46" s="5">
        <f>'Korrigált adatok'!AC46/'nyers adatok'!$C46</f>
        <v>78.246799999999993</v>
      </c>
      <c r="AD46" s="5">
        <f>'Korrigált adatok'!AD46/'nyers adatok'!$D46</f>
        <v>1116.6909000000001</v>
      </c>
      <c r="AE46" s="5">
        <f>'Korrigált adatok'!AE46/'nyers adatok'!$E46</f>
        <v>51.194774252731399</v>
      </c>
      <c r="AG46" s="7">
        <f>'Korrigált adatok'!AG46/10^6</f>
        <v>4.5077328349000005</v>
      </c>
      <c r="AH46" s="5">
        <f>'Korrigált adatok'!AH46/'nyers adatok'!$C46</f>
        <v>83.058899999999994</v>
      </c>
      <c r="AI46" s="5">
        <f>'Korrigált adatok'!AI46/'nyers adatok'!$D46</f>
        <v>95.110900000000001</v>
      </c>
      <c r="AJ46" s="5">
        <f>'Korrigált adatok'!AJ46/'nyers adatok'!$E46</f>
        <v>60.246516161616171</v>
      </c>
      <c r="AL46" s="7">
        <f>'Korrigált adatok'!AL46/10^6</f>
        <v>7.2426428348999998</v>
      </c>
      <c r="AM46" s="5">
        <f>'Korrigált adatok'!AM46/'nyers adatok'!$C46</f>
        <v>99.558899999999994</v>
      </c>
      <c r="AN46" s="5">
        <f>'Korrigált adatok'!AN46/'nyers adatok'!$D46</f>
        <v>382.02789999999999</v>
      </c>
      <c r="AO46" s="5">
        <f>'Korrigált adatok'!AO46/'nyers adatok'!$E46</f>
        <v>55.662152112966403</v>
      </c>
      <c r="AQ46" s="7">
        <f>'Korrigált adatok'!AQ46/10^6</f>
        <v>7.2378628349000005</v>
      </c>
      <c r="AR46" s="5">
        <f>'Korrigált adatok'!AR46/'nyers adatok'!$C46</f>
        <v>102.56489999999999</v>
      </c>
      <c r="AS46" s="5">
        <f>'Korrigált adatok'!AS46/'nyers adatok'!$D46</f>
        <v>379.53590000000003</v>
      </c>
      <c r="AT46" s="5">
        <f>'Korrigált adatok'!AT46/'nyers adatok'!$E46</f>
        <v>54.910245289631007</v>
      </c>
      <c r="AV46" s="7">
        <f>'Korrigált adatok'!AV46/10^6</f>
        <v>7.0872328349</v>
      </c>
      <c r="AW46" s="5">
        <f>'Korrigált adatok'!AW46/'nyers adatok'!$C46</f>
        <v>89.725899999999996</v>
      </c>
      <c r="AX46" s="5">
        <f>'Korrigált adatok'!AX46/'nyers adatok'!$D46</f>
        <v>326.3689</v>
      </c>
      <c r="AY46" s="5">
        <f>'Korrigált adatok'!AY46/'nyers adatok'!$E46</f>
        <v>73.634477406720265</v>
      </c>
      <c r="BA46" s="7">
        <f>'Korrigált adatok'!BA46/10^6</f>
        <v>7.4101528348999999</v>
      </c>
      <c r="BB46" s="5">
        <f>'Korrigált adatok'!BB46/'nyers adatok'!$C46</f>
        <v>100.8969</v>
      </c>
      <c r="BC46" s="5">
        <f>'Korrigált adatok'!BC46/'nyers adatok'!$D46</f>
        <v>392.66989999999998</v>
      </c>
      <c r="BD46" s="5">
        <f>'Korrigált adatok'!BD46/'nyers adatok'!$E46</f>
        <v>56.744660874046595</v>
      </c>
      <c r="BF46" s="7">
        <f>'Korrigált adatok'!BF46/10^6</f>
        <v>7.6186318349000004</v>
      </c>
      <c r="BG46" s="5">
        <f>'Korrigált adatok'!BG46/'nyers adatok'!$C46</f>
        <v>124.31789999999999</v>
      </c>
      <c r="BH46" s="5">
        <f>'Korrigált adatok'!BH46/'nyers adatok'!$D46</f>
        <v>339.94889999999998</v>
      </c>
      <c r="BI46" s="5">
        <f>'Korrigált adatok'!BI46/'nyers adatok'!$E46</f>
        <v>40.637157266542978</v>
      </c>
    </row>
    <row r="47" spans="1:61" x14ac:dyDescent="0.3">
      <c r="A47">
        <v>20000</v>
      </c>
      <c r="H47" s="7">
        <f>'Korrigált adatok'!H47/10^6</f>
        <v>16.9173628349</v>
      </c>
      <c r="I47" s="5">
        <f>'Korrigált adatok'!I47/'nyers adatok'!$C47</f>
        <v>140.59289999999999</v>
      </c>
      <c r="J47" s="5">
        <f>'Korrigált adatok'!J47/'nyers adatok'!$D47</f>
        <v>422.35185000000001</v>
      </c>
      <c r="K47" s="5">
        <f>'Korrigált adatok'!K47/'nyers adatok'!$E47</f>
        <v>59.878832113522854</v>
      </c>
      <c r="M47" s="7">
        <f>'Korrigált adatok'!M47/10^6</f>
        <v>14.206321834899999</v>
      </c>
      <c r="N47" s="5">
        <f>'Korrigált adatok'!N47/'nyers adatok'!$C47</f>
        <v>125.1739</v>
      </c>
      <c r="O47" s="5">
        <f>'Korrigált adatok'!O47/'nyers adatok'!$D47</f>
        <v>371.17885000000001</v>
      </c>
      <c r="P47" s="5">
        <f>'Korrigált adatok'!P47/'nyers adatok'!$E47</f>
        <v>42.844711347551304</v>
      </c>
      <c r="R47" s="7">
        <f>'Korrigált adatok'!R47/10^6</f>
        <v>47.185321834900002</v>
      </c>
      <c r="S47" s="5">
        <f>'Korrigált adatok'!S47/'nyers adatok'!$C47</f>
        <v>133.180641745</v>
      </c>
      <c r="T47" s="5">
        <f>'Korrigált adatok'!T47/'nyers adatok'!$D47</f>
        <v>2045.234241745</v>
      </c>
      <c r="U47" s="5">
        <f>'Korrigált adatok'!U47/'nyers adatok'!$E47</f>
        <v>54.031089011054043</v>
      </c>
      <c r="W47" s="7">
        <f>'Korrigált adatok'!W47/10^6</f>
        <v>22.2774628349</v>
      </c>
      <c r="X47" s="5">
        <f>'Korrigált adatok'!X47/'nyers adatok'!$C47</f>
        <v>75.2059</v>
      </c>
      <c r="Y47" s="5">
        <f>'Korrigált adatok'!Y47/'nyers adatok'!$D47</f>
        <v>802.91240000000005</v>
      </c>
      <c r="Z47" s="5">
        <f>'Korrigált adatok'!Z47/'nyers adatok'!$E47</f>
        <v>54.389211548749024</v>
      </c>
      <c r="AB47" s="7">
        <f>'Korrigált adatok'!AB47/10^6</f>
        <v>30.8069328349</v>
      </c>
      <c r="AC47" s="5">
        <f>'Korrigált adatok'!AC47/'nyers adatok'!$C47</f>
        <v>79.682400000000001</v>
      </c>
      <c r="AD47" s="5">
        <f>'Korrigált adatok'!AD47/'nyers adatok'!$D47</f>
        <v>1214.4148499999999</v>
      </c>
      <c r="AE47" s="5">
        <f>'Korrigált adatok'!AE47/'nyers adatok'!$E47</f>
        <v>57.492615340734254</v>
      </c>
      <c r="AG47" s="7">
        <f>'Korrigált adatok'!AG47/10^6</f>
        <v>9.9284328348999988</v>
      </c>
      <c r="AH47" s="5">
        <f>'Korrigált adatok'!AH47/'nyers adatok'!$C47</f>
        <v>87.414850000000001</v>
      </c>
      <c r="AI47" s="5">
        <f>'Korrigált adatok'!AI47/'nyers adatok'!$D47</f>
        <v>95.476849999999999</v>
      </c>
      <c r="AJ47" s="5">
        <f>'Korrigált adatok'!AJ47/'nyers adatok'!$E47</f>
        <v>66.610422522309278</v>
      </c>
      <c r="AL47" s="7">
        <f>'Korrigált adatok'!AL47/10^6</f>
        <v>15.609272834899999</v>
      </c>
      <c r="AM47" s="5">
        <f>'Korrigált adatok'!AM47/'nyers adatok'!$C47</f>
        <v>98.691850000000002</v>
      </c>
      <c r="AN47" s="5">
        <f>'Korrigált adatok'!AN47/'nyers adatok'!$D47</f>
        <v>404.23439999999999</v>
      </c>
      <c r="AO47" s="5">
        <f>'Korrigált adatok'!AO47/'nyers adatok'!$E47</f>
        <v>60.932398047198618</v>
      </c>
      <c r="AQ47" s="7">
        <f>'Korrigált adatok'!AQ47/10^6</f>
        <v>15.734901834899999</v>
      </c>
      <c r="AR47" s="5">
        <f>'Korrigált adatok'!AR47/'nyers adatok'!$C47</f>
        <v>102.76090000000001</v>
      </c>
      <c r="AS47" s="5">
        <f>'Korrigált adatok'!AS47/'nyers adatok'!$D47</f>
        <v>398.99439999999998</v>
      </c>
      <c r="AT47" s="5">
        <f>'Korrigált adatok'!AT47/'nyers adatok'!$E47</f>
        <v>59.441274417118372</v>
      </c>
      <c r="AV47" s="7">
        <f>'Korrigált adatok'!AV47/10^6</f>
        <v>15.1758328349</v>
      </c>
      <c r="AW47" s="5">
        <f>'Korrigált adatok'!AW47/'nyers adatok'!$C47</f>
        <v>87.255399999999995</v>
      </c>
      <c r="AX47" s="5">
        <f>'Korrigált adatok'!AX47/'nyers adatok'!$D47</f>
        <v>344.48739999999998</v>
      </c>
      <c r="AY47" s="5">
        <f>'Korrigált adatok'!AY47/'nyers adatok'!$E47</f>
        <v>75.994650988235847</v>
      </c>
      <c r="BA47" s="7">
        <f>'Korrigált adatok'!BA47/10^6</f>
        <v>16.279722834899999</v>
      </c>
      <c r="BB47" s="5">
        <f>'Korrigált adatok'!BB47/'nyers adatok'!$C47</f>
        <v>100.6454</v>
      </c>
      <c r="BC47" s="5">
        <f>'Korrigált adatok'!BC47/'nyers adatok'!$D47</f>
        <v>417.87189999999998</v>
      </c>
      <c r="BD47" s="5">
        <f>'Korrigált adatok'!BD47/'nyers adatok'!$E47</f>
        <v>63.444529086088956</v>
      </c>
      <c r="BF47" s="7">
        <f>'Korrigált adatok'!BF47/10^6</f>
        <v>16.046840834899999</v>
      </c>
      <c r="BG47" s="5">
        <f>'Korrigált adatok'!BG47/'nyers adatok'!$C47</f>
        <v>127.2089</v>
      </c>
      <c r="BH47" s="5">
        <f>'Korrigált adatok'!BH47/'nyers adatok'!$D47</f>
        <v>372.09289999999999</v>
      </c>
      <c r="BI47" s="5">
        <f>'Korrigált adatok'!BI47/'nyers adatok'!$E47</f>
        <v>42.495941020664191</v>
      </c>
    </row>
    <row r="48" spans="1:61" x14ac:dyDescent="0.3">
      <c r="A48">
        <v>40000</v>
      </c>
      <c r="H48" s="7">
        <f>'Korrigált adatok'!H48/10^6</f>
        <v>37.043445834899998</v>
      </c>
      <c r="I48" s="5">
        <f>'Korrigált adatok'!I48/'nyers adatok'!$C48</f>
        <v>141.78364999999999</v>
      </c>
      <c r="J48" s="5">
        <f>'Korrigált adatok'!J48/'nyers adatok'!$D48</f>
        <v>463.32315</v>
      </c>
      <c r="K48" s="5">
        <f>'Korrigált adatok'!K48/'nyers adatok'!$E48</f>
        <v>63.806025019147867</v>
      </c>
      <c r="M48" s="7">
        <f>'Korrigált adatok'!M48/10^6</f>
        <v>30.987832834900001</v>
      </c>
      <c r="N48" s="5">
        <f>'Korrigált adatok'!N48/'nyers adatok'!$C48</f>
        <v>125.92915000000001</v>
      </c>
      <c r="O48" s="5">
        <f>'Korrigált adatok'!O48/'nyers adatok'!$D48</f>
        <v>402.99664999999999</v>
      </c>
      <c r="P48" s="5">
        <f>'Korrigált adatok'!P48/'nyers adatok'!$E48</f>
        <v>46.336333354487174</v>
      </c>
      <c r="R48" s="7">
        <f>'Korrigált adatok'!R48/10^6</f>
        <v>129.8498818349</v>
      </c>
      <c r="S48" s="5">
        <f>'Korrigált adatok'!S48/'nyers adatok'!$C48</f>
        <v>131.9572958725</v>
      </c>
      <c r="T48" s="5">
        <f>'Korrigált adatok'!T48/'nyers adatok'!$D48</f>
        <v>2918.8432458725001</v>
      </c>
      <c r="U48" s="5">
        <f>'Korrigált adatok'!U48/'nyers adatok'!$E48</f>
        <v>57.425935153839418</v>
      </c>
      <c r="W48" s="7">
        <f>'Korrigált adatok'!W48/10^6</f>
        <v>48.649451834899999</v>
      </c>
      <c r="X48" s="5">
        <f>'Korrigált adatok'!X48/'nyers adatok'!$C48</f>
        <v>76.707400000000007</v>
      </c>
      <c r="Y48" s="5">
        <f>'Korrigált adatok'!Y48/'nyers adatok'!$D48</f>
        <v>865.99312499999996</v>
      </c>
      <c r="Z48" s="5">
        <f>'Korrigált adatok'!Z48/'nyers adatok'!$E48</f>
        <v>61.790137761778681</v>
      </c>
      <c r="AB48" s="7">
        <f>'Korrigált adatok'!AB48/10^6</f>
        <v>67.482752834900012</v>
      </c>
      <c r="AC48" s="5">
        <f>'Korrigált adatok'!AC48/'nyers adatok'!$C48</f>
        <v>81.090649999999997</v>
      </c>
      <c r="AD48" s="5">
        <f>'Korrigált adatok'!AD48/'nyers adatok'!$D48</f>
        <v>1309.451875</v>
      </c>
      <c r="AE48" s="5">
        <f>'Korrigált adatok'!AE48/'nyers adatok'!$E48</f>
        <v>61.900478703197152</v>
      </c>
      <c r="AG48" s="7">
        <f>'Korrigált adatok'!AG48/10^6</f>
        <v>21.774312834899998</v>
      </c>
      <c r="AH48" s="5">
        <f>'Korrigált adatok'!AH48/'nyers adatok'!$C48</f>
        <v>89.373874999999998</v>
      </c>
      <c r="AI48" s="5">
        <f>'Korrigált adatok'!AI48/'nyers adatok'!$D48</f>
        <v>94.496875000000003</v>
      </c>
      <c r="AJ48" s="5">
        <f>'Korrigált adatok'!AJ48/'nyers adatok'!$E48</f>
        <v>72.325451896185754</v>
      </c>
      <c r="AL48" s="7">
        <f>'Korrigált adatok'!AL48/10^6</f>
        <v>33.639782834899997</v>
      </c>
      <c r="AM48" s="5">
        <f>'Korrigált adatok'!AM48/'nyers adatok'!$C48</f>
        <v>100.31337499999999</v>
      </c>
      <c r="AN48" s="5">
        <f>'Korrigált adatok'!AN48/'nyers adatok'!$D48</f>
        <v>427.82762500000001</v>
      </c>
      <c r="AO48" s="5">
        <f>'Korrigált adatok'!AO48/'nyers adatok'!$E48</f>
        <v>67.424145464691335</v>
      </c>
      <c r="AQ48" s="7">
        <f>'Korrigált adatok'!AQ48/10^6</f>
        <v>33.650642834899998</v>
      </c>
      <c r="AR48" s="5">
        <f>'Korrigált adatok'!AR48/'nyers adatok'!$C48</f>
        <v>103.5639</v>
      </c>
      <c r="AS48" s="5">
        <f>'Korrigált adatok'!AS48/'nyers adatok'!$D48</f>
        <v>420.26187499999997</v>
      </c>
      <c r="AT48" s="5">
        <f>'Korrigált adatok'!AT48/'nyers adatok'!$E48</f>
        <v>63.992634643412046</v>
      </c>
      <c r="AV48" s="7">
        <f>'Korrigált adatok'!AV48/10^6</f>
        <v>32.746202834899997</v>
      </c>
      <c r="AW48" s="5">
        <f>'Korrigált adatok'!AW48/'nyers adatok'!$C48</f>
        <v>87.917400000000001</v>
      </c>
      <c r="AX48" s="5">
        <f>'Korrigált adatok'!AX48/'nyers adatok'!$D48</f>
        <v>359.469875</v>
      </c>
      <c r="AY48" s="5">
        <f>'Korrigált adatok'!AY48/'nyers adatok'!$E48</f>
        <v>79.674512009541118</v>
      </c>
      <c r="BA48" s="7">
        <f>'Korrigált adatok'!BA48/10^6</f>
        <v>35.0567228349</v>
      </c>
      <c r="BB48" s="5">
        <f>'Korrigált adatok'!BB48/'nyers adatok'!$C48</f>
        <v>100.04689999999999</v>
      </c>
      <c r="BC48" s="5">
        <f>'Korrigált adatok'!BC48/'nyers adatok'!$D48</f>
        <v>441.32315</v>
      </c>
      <c r="BD48" s="5">
        <f>'Korrigált adatok'!BD48/'nyers adatok'!$E48</f>
        <v>68.027467345777623</v>
      </c>
      <c r="BF48" s="7">
        <f>'Korrigált adatok'!BF48/10^6</f>
        <v>38.152061834899996</v>
      </c>
      <c r="BG48" s="5">
        <f>'Korrigált adatok'!BG48/'nyers adatok'!$C48</f>
        <v>145.99237500000001</v>
      </c>
      <c r="BH48" s="5">
        <f>'Korrigált adatok'!BH48/'nyers adatok'!$D48</f>
        <v>452.75062500000001</v>
      </c>
      <c r="BI48" s="5">
        <f>'Korrigált adatok'!BI48/'nyers adatok'!$E48</f>
        <v>53.80099186598683</v>
      </c>
    </row>
    <row r="49" spans="1:61" x14ac:dyDescent="0.3">
      <c r="A49">
        <v>60000</v>
      </c>
      <c r="H49" s="7">
        <f>'Korrigált adatok'!H49/10^6</f>
        <v>58.511524834900001</v>
      </c>
      <c r="I49" s="5">
        <f>'Korrigált adatok'!I49/'nyers adatok'!$C49</f>
        <v>132.20590000000001</v>
      </c>
      <c r="J49" s="5">
        <f>'Korrigált adatok'!J49/'nyers adatok'!$D49</f>
        <v>483.51123333333334</v>
      </c>
      <c r="K49" s="5">
        <f>'Korrigált adatok'!K49/'nyers adatok'!$E49</f>
        <v>66.673401598648482</v>
      </c>
      <c r="M49" s="7">
        <f>'Korrigált adatok'!M49/10^6</f>
        <v>48.038084834899998</v>
      </c>
      <c r="N49" s="5">
        <f>'Korrigált adatok'!N49/'nyers adatok'!$C49</f>
        <v>116.88723333333333</v>
      </c>
      <c r="O49" s="5">
        <f>'Korrigált adatok'!O49/'nyers adatok'!$D49</f>
        <v>420.65756666666664</v>
      </c>
      <c r="P49" s="5">
        <f>'Korrigált adatok'!P49/'nyers adatok'!$E49</f>
        <v>48.142378044762161</v>
      </c>
      <c r="R49" s="7">
        <f>'Korrigált adatok'!R49/10^6</f>
        <v>234.3632008349</v>
      </c>
      <c r="S49" s="5">
        <f>'Korrigált adatok'!S49/'nyers adatok'!$C49</f>
        <v>127.83353058166666</v>
      </c>
      <c r="T49" s="5">
        <f>'Korrigált adatok'!T49/'nyers adatok'!$D49</f>
        <v>3561.3988639149998</v>
      </c>
      <c r="U49" s="5">
        <f>'Korrigált adatok'!U49/'nyers adatok'!$E49</f>
        <v>60.014596689959923</v>
      </c>
      <c r="W49" s="7">
        <f>'Korrigált adatok'!W49/10^6</f>
        <v>76.144542834900008</v>
      </c>
      <c r="X49" s="5">
        <f>'Korrigált adatok'!X49/'nyers adatok'!$C49</f>
        <v>67.665400000000005</v>
      </c>
      <c r="Y49" s="5">
        <f>'Korrigált adatok'!Y49/'nyers adatok'!$D49</f>
        <v>905.98090000000002</v>
      </c>
      <c r="Z49" s="5">
        <f>'Korrigált adatok'!Z49/'nyers adatok'!$E49</f>
        <v>63.685534572693129</v>
      </c>
      <c r="AB49" s="7">
        <f>'Korrigált adatok'!AB49/10^6</f>
        <v>105.1529718349</v>
      </c>
      <c r="AC49" s="5">
        <f>'Korrigált adatok'!AC49/'nyers adatok'!$C49</f>
        <v>71.13721666666666</v>
      </c>
      <c r="AD49" s="5">
        <f>'Korrigált adatok'!AD49/'nyers adatok'!$D49</f>
        <v>1388.9825666666666</v>
      </c>
      <c r="AE49" s="5">
        <f>'Korrigált adatok'!AE49/'nyers adatok'!$E49</f>
        <v>62.968271961520742</v>
      </c>
      <c r="AG49" s="7">
        <f>'Korrigált adatok'!AG49/10^6</f>
        <v>34.527691834899997</v>
      </c>
      <c r="AH49" s="5">
        <f>'Korrigált adatok'!AH49/'nyers adatok'!$C49</f>
        <v>80.331900000000005</v>
      </c>
      <c r="AI49" s="5">
        <f>'Korrigált adatok'!AI49/'nyers adatok'!$D49</f>
        <v>93.124216666666669</v>
      </c>
      <c r="AJ49" s="5">
        <f>'Korrigált adatok'!AJ49/'nyers adatok'!$E49</f>
        <v>74.317971080518831</v>
      </c>
      <c r="AL49" s="7">
        <f>'Korrigált adatok'!AL49/10^6</f>
        <v>52.837352834900003</v>
      </c>
      <c r="AM49" s="5">
        <f>'Korrigált adatok'!AM49/'nyers adatok'!$C49</f>
        <v>89.742050000000006</v>
      </c>
      <c r="AN49" s="5">
        <f>'Korrigált adatok'!AN49/'nyers adatok'!$D49</f>
        <v>442.3202</v>
      </c>
      <c r="AO49" s="5">
        <f>'Korrigált adatok'!AO49/'nyers adatok'!$E49</f>
        <v>70.739131182720641</v>
      </c>
      <c r="AQ49" s="7">
        <f>'Korrigált adatok'!AQ49/10^6</f>
        <v>52.426661834900003</v>
      </c>
      <c r="AR49" s="5">
        <f>'Korrigált adatok'!AR49/'nyers adatok'!$C49</f>
        <v>93.743049999999997</v>
      </c>
      <c r="AS49" s="5">
        <f>'Korrigált adatok'!AS49/'nyers adatok'!$D49</f>
        <v>441.10471666666666</v>
      </c>
      <c r="AT49" s="5">
        <f>'Korrigált adatok'!AT49/'nyers adatok'!$E49</f>
        <v>67.040877828351228</v>
      </c>
      <c r="AV49" s="7">
        <f>'Korrigált adatok'!AV49/10^6</f>
        <v>50.563832834899998</v>
      </c>
      <c r="AW49" s="5">
        <f>'Korrigált adatok'!AW49/'nyers adatok'!$C49</f>
        <v>78.679066666666671</v>
      </c>
      <c r="AX49" s="5">
        <f>'Korrigált adatok'!AX49/'nyers adatok'!$D49</f>
        <v>373.72806666666668</v>
      </c>
      <c r="AY49" s="5">
        <f>'Korrigált adatok'!AY49/'nyers adatok'!$E49</f>
        <v>80.932892265054519</v>
      </c>
      <c r="BA49" s="7">
        <f>'Korrigált adatok'!BA49/10^6</f>
        <v>55.073762834900002</v>
      </c>
      <c r="BB49" s="5">
        <f>'Korrigált adatok'!BB49/'nyers adatok'!$C49</f>
        <v>90.258399999999995</v>
      </c>
      <c r="BC49" s="5">
        <f>'Korrigált adatok'!BC49/'nyers adatok'!$D49</f>
        <v>456.59356666666667</v>
      </c>
      <c r="BD49" s="5">
        <f>'Korrigált adatok'!BD49/'nyers adatok'!$E49</f>
        <v>71.444355063317644</v>
      </c>
      <c r="BF49" s="7">
        <f>'Korrigált adatok'!BF49/10^6</f>
        <v>56.893793834900002</v>
      </c>
      <c r="BG49" s="5">
        <f>'Korrigált adatok'!BG49/'nyers adatok'!$C49</f>
        <v>143.67938333333333</v>
      </c>
      <c r="BH49" s="5">
        <f>'Korrigált adatok'!BH49/'nyers adatok'!$D49</f>
        <v>538.20218333333332</v>
      </c>
      <c r="BI49" s="5">
        <f>'Korrigált adatok'!BI49/'nyers adatok'!$E49</f>
        <v>62.565496316825602</v>
      </c>
    </row>
    <row r="50" spans="1:61" x14ac:dyDescent="0.3">
      <c r="A50">
        <v>80000</v>
      </c>
      <c r="H50" s="7">
        <f>'Korrigált adatok'!H50/10^6</f>
        <v>81.008722834900013</v>
      </c>
      <c r="I50" s="5">
        <f>'Korrigált adatok'!I50/'nyers adatok'!$C50</f>
        <v>143.88002499999999</v>
      </c>
      <c r="J50" s="5">
        <f>'Korrigált adatok'!J50/'nyers adatok'!$D50</f>
        <v>498.72401250000001</v>
      </c>
      <c r="K50" s="5">
        <f>'Korrigált adatok'!K50/'nyers adatok'!$E50</f>
        <v>68.501428515853448</v>
      </c>
      <c r="M50" s="7">
        <f>'Korrigált adatok'!M50/10^6</f>
        <v>66.983348834899999</v>
      </c>
      <c r="N50" s="5">
        <f>'Korrigált adatok'!N50/'nyers adatok'!$C50</f>
        <v>126.72315</v>
      </c>
      <c r="O50" s="5">
        <f>'Korrigált adatok'!O50/'nyers adatok'!$D50</f>
        <v>431.73537499999998</v>
      </c>
      <c r="P50" s="5">
        <f>'Korrigált adatok'!P50/'nyers adatok'!$E50</f>
        <v>49.673261005873535</v>
      </c>
      <c r="R50" s="7">
        <f>'Korrigált adatok'!R50/10^6</f>
        <v>359.97492683490003</v>
      </c>
      <c r="S50" s="5">
        <f>'Korrigált adatok'!S50/'nyers adatok'!$C50</f>
        <v>134.12903543624998</v>
      </c>
      <c r="T50" s="5">
        <f>'Korrigált adatok'!T50/'nyers adatok'!$D50</f>
        <v>4123.0193979362502</v>
      </c>
      <c r="U50" s="5">
        <f>'Korrigált adatok'!U50/'nyers adatok'!$E50</f>
        <v>62.023145350504713</v>
      </c>
      <c r="W50" s="7">
        <f>'Korrigált adatok'!W50/10^6</f>
        <v>105.59184683490001</v>
      </c>
      <c r="X50" s="5">
        <f>'Korrigált adatok'!X50/'nyers adatok'!$C50</f>
        <v>78.164137499999995</v>
      </c>
      <c r="Y50" s="5">
        <f>'Korrigált adatok'!Y50/'nyers adatok'!$D50</f>
        <v>943.22863749999999</v>
      </c>
      <c r="Z50" s="5">
        <f>'Korrigált adatok'!Z50/'nyers adatok'!$E50</f>
        <v>65.210498159119226</v>
      </c>
      <c r="AB50" s="7">
        <f>'Korrigált adatok'!AB50/10^6</f>
        <v>146.2221918349</v>
      </c>
      <c r="AC50" s="5">
        <f>'Korrigált adatok'!AC50/'nyers adatok'!$C50</f>
        <v>81.815899999999999</v>
      </c>
      <c r="AD50" s="5">
        <f>'Korrigált adatok'!AD50/'nyers adatok'!$D50</f>
        <v>1431.0829000000001</v>
      </c>
      <c r="AE50" s="5">
        <f>'Korrigált adatok'!AE50/'nyers adatok'!$E50</f>
        <v>65.848020089501389</v>
      </c>
      <c r="AG50" s="7">
        <f>'Korrigált adatok'!AG50/10^6</f>
        <v>48.329621834899996</v>
      </c>
      <c r="AH50" s="5">
        <f>'Korrigált adatok'!AH50/'nyers adatok'!$C50</f>
        <v>90.642399999999995</v>
      </c>
      <c r="AI50" s="5">
        <f>'Korrigált adatok'!AI50/'nyers adatok'!$D50</f>
        <v>93.918525000000002</v>
      </c>
      <c r="AJ50" s="5">
        <f>'Korrigált adatok'!AJ50/'nyers adatok'!$E50</f>
        <v>75.51401719087697</v>
      </c>
      <c r="AL50" s="7">
        <f>'Korrigált adatok'!AL50/10^6</f>
        <v>72.630902834900013</v>
      </c>
      <c r="AM50" s="5">
        <f>'Korrigált adatok'!AM50/'nyers adatok'!$C50</f>
        <v>100.38363750000001</v>
      </c>
      <c r="AN50" s="5">
        <f>'Korrigált adatok'!AN50/'nyers adatok'!$D50</f>
        <v>447.63065</v>
      </c>
      <c r="AO50" s="5">
        <f>'Korrigált adatok'!AO50/'nyers adatok'!$E50</f>
        <v>71.368145188029189</v>
      </c>
      <c r="AQ50" s="7">
        <f>'Korrigált adatok'!AQ50/10^6</f>
        <v>71.975600834900007</v>
      </c>
      <c r="AR50" s="5">
        <f>'Korrigált adatok'!AR50/'nyers adatok'!$C50</f>
        <v>103.675775</v>
      </c>
      <c r="AS50" s="5">
        <f>'Korrigált adatok'!AS50/'nyers adatok'!$D50</f>
        <v>441.038275</v>
      </c>
      <c r="AT50" s="5">
        <f>'Korrigált adatok'!AT50/'nyers adatok'!$E50</f>
        <v>67.323801319636914</v>
      </c>
      <c r="AV50" s="7">
        <f>'Korrigált adatok'!AV50/10^6</f>
        <v>69.86105183490001</v>
      </c>
      <c r="AW50" s="5">
        <f>'Korrigált adatok'!AW50/'nyers adatok'!$C50</f>
        <v>88.312025000000006</v>
      </c>
      <c r="AX50" s="5">
        <f>'Korrigált adatok'!AX50/'nyers adatok'!$D50</f>
        <v>377.87876249999999</v>
      </c>
      <c r="AY50" s="5">
        <f>'Korrigált adatok'!AY50/'nyers adatok'!$E50</f>
        <v>81.56997844084519</v>
      </c>
      <c r="BA50" s="7">
        <f>'Korrigált adatok'!BA50/10^6</f>
        <v>76.018401834900004</v>
      </c>
      <c r="BB50" s="5">
        <f>'Korrigált adatok'!BB50/'nyers adatok'!$C50</f>
        <v>100.5789</v>
      </c>
      <c r="BC50" s="5">
        <f>'Korrigált adatok'!BC50/'nyers adatok'!$D50</f>
        <v>461.26052499999997</v>
      </c>
      <c r="BD50" s="5">
        <f>'Korrigált adatok'!BD50/'nyers adatok'!$E50</f>
        <v>71.945734244450662</v>
      </c>
      <c r="BF50" s="7">
        <f>'Korrigált adatok'!BF50/10^6</f>
        <v>68.968724834900001</v>
      </c>
      <c r="BG50" s="5">
        <f>'Korrigált adatok'!BG50/'nyers adatok'!$C50</f>
        <v>138.74715</v>
      </c>
      <c r="BH50" s="5">
        <f>'Korrigált adatok'!BH50/'nyers adatok'!$D50</f>
        <v>492.99666250000001</v>
      </c>
      <c r="BI50" s="5">
        <f>'Korrigált adatok'!BI50/'nyers adatok'!$E50</f>
        <v>54.922468969462741</v>
      </c>
    </row>
    <row r="51" spans="1:61" x14ac:dyDescent="0.3">
      <c r="A51">
        <v>100000</v>
      </c>
      <c r="H51" s="7">
        <f>'Korrigált adatok'!H51/10^6</f>
        <v>103.47732183490001</v>
      </c>
      <c r="I51" s="5">
        <f>'Korrigált adatok'!I51/'nyers adatok'!$C51</f>
        <v>137.45379</v>
      </c>
      <c r="J51" s="5">
        <f>'Korrigált adatok'!J51/'nyers adatok'!$D51</f>
        <v>516.81989999999996</v>
      </c>
      <c r="K51" s="5">
        <f>'Korrigált adatok'!K51/'nyers adatok'!$E51</f>
        <v>69.746562941546102</v>
      </c>
      <c r="M51" s="7">
        <f>'Korrigált adatok'!M51/10^6</f>
        <v>85.048203834900008</v>
      </c>
      <c r="N51" s="5">
        <f>'Korrigált adatok'!N51/'nyers adatok'!$C51</f>
        <v>120.95569999999999</v>
      </c>
      <c r="O51" s="5">
        <f>'Korrigált adatok'!O51/'nyers adatok'!$D51</f>
        <v>442.18709999999999</v>
      </c>
      <c r="P51" s="5">
        <f>'Korrigált adatok'!P51/'nyers adatok'!$E51</f>
        <v>50.643435431066713</v>
      </c>
      <c r="R51" s="7">
        <f>'Korrigált adatok'!R51/10^6</f>
        <v>501.23975683490005</v>
      </c>
      <c r="S51" s="5">
        <f>'Korrigált adatok'!S51/'nyers adatok'!$C51</f>
        <v>128.66621834899999</v>
      </c>
      <c r="T51" s="5">
        <f>'Korrigált adatok'!T51/'nyers adatok'!$D51</f>
        <v>4653.8609283490005</v>
      </c>
      <c r="U51" s="5">
        <f>'Korrigált adatok'!U51/'nyers adatok'!$E51</f>
        <v>62.212387222107331</v>
      </c>
      <c r="W51" s="7">
        <f>'Korrigált adatok'!W51/10^6</f>
        <v>134.9809948349</v>
      </c>
      <c r="X51" s="5">
        <f>'Korrigált adatok'!X51/'nyers adatok'!$C51</f>
        <v>71.789100000000005</v>
      </c>
      <c r="Y51" s="5">
        <f>'Korrigált adatok'!Y51/'nyers adatok'!$D51</f>
        <v>959.42585999999994</v>
      </c>
      <c r="Z51" s="5">
        <f>'Korrigált adatok'!Z51/'nyers adatok'!$E51</f>
        <v>65.223172233401996</v>
      </c>
      <c r="AB51" s="7">
        <f>'Korrigált adatok'!AB51/10^6</f>
        <v>186.90303183489999</v>
      </c>
      <c r="AC51" s="5">
        <f>'Korrigált adatok'!AC51/'nyers adatok'!$C51</f>
        <v>76.728099999999998</v>
      </c>
      <c r="AD51" s="5">
        <f>'Korrigált adatok'!AD51/'nyers adatok'!$D51</f>
        <v>1466.4488899999999</v>
      </c>
      <c r="AE51" s="5">
        <f>'Korrigált adatok'!AE51/'nyers adatok'!$E51</f>
        <v>66.951149612242787</v>
      </c>
      <c r="AG51" s="7">
        <f>'Korrigált adatok'!AG51/10^6</f>
        <v>60.939131834899996</v>
      </c>
      <c r="AH51" s="5">
        <f>'Korrigált adatok'!AH51/'nyers adatok'!$C51</f>
        <v>85.841800000000006</v>
      </c>
      <c r="AI51" s="5">
        <f>'Korrigált adatok'!AI51/'nyers adatok'!$D51</f>
        <v>93.475999999999999</v>
      </c>
      <c r="AJ51" s="5">
        <f>'Korrigált adatok'!AJ51/'nyers adatok'!$E51</f>
        <v>76.136525398693948</v>
      </c>
      <c r="AL51" s="7">
        <f>'Korrigált adatok'!AL51/10^6</f>
        <v>91.797943834900011</v>
      </c>
      <c r="AM51" s="5">
        <f>'Korrigált adatok'!AM51/'nyers adatok'!$C51</f>
        <v>95.520499999999998</v>
      </c>
      <c r="AN51" s="5">
        <f>'Korrigált adatok'!AN51/'nyers adatok'!$D51</f>
        <v>454.79219999999998</v>
      </c>
      <c r="AO51" s="5">
        <f>'Korrigált adatok'!AO51/'nyers adatok'!$E51</f>
        <v>71.801159157035698</v>
      </c>
      <c r="AQ51" s="7">
        <f>'Korrigált adatok'!AQ51/10^6</f>
        <v>91.295176834900005</v>
      </c>
      <c r="AR51" s="5">
        <f>'Korrigált adatok'!AR51/'nyers adatok'!$C51</f>
        <v>99.465299999999999</v>
      </c>
      <c r="AS51" s="5">
        <f>'Korrigált adatok'!AS51/'nyers adatok'!$D51</f>
        <v>452.62310000000002</v>
      </c>
      <c r="AT51" s="5">
        <f>'Korrigált adatok'!AT51/'nyers adatok'!$E51</f>
        <v>66.890581935683997</v>
      </c>
      <c r="AV51" s="7">
        <f>'Korrigált adatok'!AV51/10^6</f>
        <v>88.890541834900006</v>
      </c>
      <c r="AW51" s="5">
        <f>'Korrigált adatok'!AW51/'nyers adatok'!$C51</f>
        <v>82.650899999999993</v>
      </c>
      <c r="AX51" s="5">
        <f>'Korrigált adatok'!AX51/'nyers adatok'!$D51</f>
        <v>384.73450000000003</v>
      </c>
      <c r="AY51" s="5">
        <f>'Korrigált adatok'!AY51/'nyers adatok'!$E51</f>
        <v>82.502204311860197</v>
      </c>
      <c r="BA51" s="7">
        <f>'Korrigált adatok'!BA51/10^6</f>
        <v>95.502561834900007</v>
      </c>
      <c r="BB51" s="5">
        <f>'Korrigált adatok'!BB51/'nyers adatok'!$C51</f>
        <v>94.810590000000005</v>
      </c>
      <c r="BC51" s="5">
        <f>'Korrigált adatok'!BC51/'nyers adatok'!$D51</f>
        <v>474.19639000000001</v>
      </c>
      <c r="BD51" s="5">
        <f>'Korrigált adatok'!BD51/'nyers adatok'!$E51</f>
        <v>71.374047570452504</v>
      </c>
      <c r="BF51" s="7">
        <f>'Korrigált adatok'!BF51/10^6</f>
        <v>88.342372834900004</v>
      </c>
      <c r="BG51" s="5">
        <f>'Korrigált adatok'!BG51/'nyers adatok'!$C51</f>
        <v>121.02449</v>
      </c>
      <c r="BH51" s="5">
        <f>'Korrigált adatok'!BH51/'nyers adatok'!$D51</f>
        <v>467.07846000000001</v>
      </c>
      <c r="BI51" s="5">
        <f>'Korrigált adatok'!BI51/'nyers adatok'!$E51</f>
        <v>51.728316479084974</v>
      </c>
    </row>
    <row r="53" spans="1:61" x14ac:dyDescent="0.3">
      <c r="A53" t="str">
        <f>'nyers adatok'!A53</f>
        <v>random, m=n^(3/2), C=2n_100</v>
      </c>
      <c r="AG53" s="4" t="s">
        <v>23</v>
      </c>
      <c r="AH53" s="4"/>
      <c r="AI53" s="4"/>
      <c r="AJ53" s="4"/>
      <c r="AL53" s="4" t="s">
        <v>24</v>
      </c>
      <c r="AM53" s="4"/>
      <c r="AN53" s="4"/>
      <c r="AO53" s="4"/>
      <c r="AQ53" s="4" t="s">
        <v>25</v>
      </c>
      <c r="AR53" s="4"/>
      <c r="AS53" s="4"/>
      <c r="AT53" s="4"/>
      <c r="AV53" s="4" t="s">
        <v>26</v>
      </c>
      <c r="AW53" s="4"/>
      <c r="AX53" s="4"/>
      <c r="AY53" s="4"/>
      <c r="BA53" s="4" t="s">
        <v>27</v>
      </c>
      <c r="BB53" s="4"/>
      <c r="BC53" s="4"/>
      <c r="BD53" s="4"/>
    </row>
    <row r="54" spans="1:61" x14ac:dyDescent="0.3">
      <c r="A54" t="s">
        <v>8</v>
      </c>
      <c r="AG54" t="s">
        <v>30</v>
      </c>
      <c r="AH54" t="s">
        <v>31</v>
      </c>
      <c r="AI54" t="s">
        <v>32</v>
      </c>
      <c r="AJ54" t="s">
        <v>33</v>
      </c>
      <c r="AL54" t="s">
        <v>30</v>
      </c>
      <c r="AM54" t="s">
        <v>31</v>
      </c>
      <c r="AN54" t="s">
        <v>32</v>
      </c>
      <c r="AO54" t="s">
        <v>33</v>
      </c>
      <c r="AQ54" t="s">
        <v>30</v>
      </c>
      <c r="AR54" t="s">
        <v>31</v>
      </c>
      <c r="AS54" t="s">
        <v>32</v>
      </c>
      <c r="AT54" t="s">
        <v>33</v>
      </c>
      <c r="AV54" t="s">
        <v>30</v>
      </c>
      <c r="AW54" t="s">
        <v>31</v>
      </c>
      <c r="AX54" t="s">
        <v>32</v>
      </c>
      <c r="AY54" t="s">
        <v>33</v>
      </c>
      <c r="BA54" t="s">
        <v>30</v>
      </c>
      <c r="BB54" t="s">
        <v>31</v>
      </c>
      <c r="BC54" t="s">
        <v>32</v>
      </c>
      <c r="BD54" t="s">
        <v>33</v>
      </c>
    </row>
    <row r="55" spans="1:61" x14ac:dyDescent="0.3">
      <c r="A55">
        <v>2000</v>
      </c>
      <c r="AG55" s="7">
        <f>'Korrigált adatok'!AG55/10^6</f>
        <v>1.4947428348999998</v>
      </c>
      <c r="AH55" s="5">
        <f>'Korrigált adatok'!AH55/'nyers adatok'!$C55</f>
        <v>77.56989999999999</v>
      </c>
      <c r="AI55" s="5">
        <f>'Korrigált adatok'!AI55/'nyers adatok'!$D55</f>
        <v>462.50490000000002</v>
      </c>
      <c r="AJ55" s="5">
        <f>'Korrigált adatok'!AJ55/'nyers adatok'!$E55</f>
        <v>59.710205623471886</v>
      </c>
      <c r="AL55" s="7">
        <f>'Korrigált adatok'!AL55/10^6</f>
        <v>1.2644528348999999</v>
      </c>
      <c r="AM55" s="5">
        <f>'Korrigált adatok'!AM55/'nyers adatok'!$C55</f>
        <v>87.299899999999994</v>
      </c>
      <c r="AN55" s="5">
        <f>'Korrigált adatok'!AN55/'nyers adatok'!$D55</f>
        <v>371.20940000000002</v>
      </c>
      <c r="AO55" s="5">
        <f>'Korrigált adatok'!AO55/'nyers adatok'!$E55</f>
        <v>52.942316462917688</v>
      </c>
      <c r="AQ55" s="7">
        <f>'Korrigált adatok'!AQ55/10^6</f>
        <v>1.2777828349</v>
      </c>
      <c r="AR55" s="5">
        <f>'Korrigált adatok'!AR55/'nyers adatok'!$C55</f>
        <v>94.274899999999988</v>
      </c>
      <c r="AS55" s="5">
        <f>'Korrigált adatok'!AS55/'nyers adatok'!$D55</f>
        <v>371.66490000000005</v>
      </c>
      <c r="AT55" s="5">
        <f>'Korrigált adatok'!AT55/'nyers adatok'!$E55</f>
        <v>52.107923634881828</v>
      </c>
      <c r="AV55" s="7">
        <f>'Korrigált adatok'!AV55/10^6</f>
        <v>1.2224218349</v>
      </c>
      <c r="AW55" s="5">
        <f>'Korrigált adatok'!AW55/'nyers adatok'!$C55</f>
        <v>75.414899999999989</v>
      </c>
      <c r="AX55" s="5">
        <f>'Korrigált adatok'!AX55/'nyers adatok'!$D55</f>
        <v>302.62490000000003</v>
      </c>
      <c r="AY55" s="5">
        <f>'Korrigált adatok'!AY55/'nyers adatok'!$E55</f>
        <v>68.733840505297479</v>
      </c>
      <c r="BA55" s="7">
        <f>'Korrigált adatok'!BA55/10^6</f>
        <v>1.3479228348999999</v>
      </c>
      <c r="BB55" s="5">
        <f>'Korrigált adatok'!BB55/'nyers adatok'!$C55</f>
        <v>92.164899999999989</v>
      </c>
      <c r="BC55" s="5">
        <f>'Korrigált adatok'!BC55/'nyers adatok'!$D55</f>
        <v>386.0249</v>
      </c>
      <c r="BD55" s="5">
        <f>'Korrigált adatok'!BD55/'nyers adatok'!$E55</f>
        <v>56.150303422982887</v>
      </c>
    </row>
    <row r="56" spans="1:61" x14ac:dyDescent="0.3">
      <c r="A56">
        <v>4000</v>
      </c>
      <c r="AG56" s="7">
        <f>'Korrigált adatok'!AG56/10^6</f>
        <v>2.7156928349</v>
      </c>
      <c r="AH56" s="5">
        <f>'Korrigált adatok'!AH56/'nyers adatok'!$C56</f>
        <v>75.692399999999992</v>
      </c>
      <c r="AI56" s="5">
        <f>'Korrigált adatok'!AI56/'nyers adatok'!$D56</f>
        <v>359.84990000000005</v>
      </c>
      <c r="AJ56" s="5">
        <f>'Korrigált adatok'!AJ56/'nyers adatok'!$E56</f>
        <v>61.049394875549055</v>
      </c>
      <c r="AL56" s="7">
        <f>'Korrigált adatok'!AL56/10^6</f>
        <v>2.6560828349000003</v>
      </c>
      <c r="AM56" s="5">
        <f>'Korrigált adatok'!AM56/'nyers adatok'!$C56</f>
        <v>88.322399999999988</v>
      </c>
      <c r="AN56" s="5">
        <f>'Korrigált adatok'!AN56/'nyers adatok'!$D56</f>
        <v>379.46715</v>
      </c>
      <c r="AO56" s="5">
        <f>'Korrigált adatok'!AO56/'nyers adatok'!$E56</f>
        <v>54.951957101024895</v>
      </c>
      <c r="AQ56" s="7">
        <f>'Korrigált adatok'!AQ56/10^6</f>
        <v>2.6865928349000003</v>
      </c>
      <c r="AR56" s="5">
        <f>'Korrigált adatok'!AR56/'nyers adatok'!$C56</f>
        <v>92.987399999999994</v>
      </c>
      <c r="AS56" s="5">
        <f>'Korrigált adatok'!AS56/'nyers adatok'!$D56</f>
        <v>378.16490000000005</v>
      </c>
      <c r="AT56" s="5">
        <f>'Korrigált adatok'!AT56/'nyers adatok'!$E56</f>
        <v>54.400053733528551</v>
      </c>
      <c r="AV56" s="7">
        <f>'Korrigált adatok'!AV56/10^6</f>
        <v>2.5219228349000002</v>
      </c>
      <c r="AW56" s="5">
        <f>'Korrigált adatok'!AW56/'nyers adatok'!$C56</f>
        <v>75.63239999999999</v>
      </c>
      <c r="AX56" s="5">
        <f>'Korrigált adatok'!AX56/'nyers adatok'!$D56</f>
        <v>306.91240000000005</v>
      </c>
      <c r="AY56" s="5">
        <f>'Korrigált adatok'!AY56/'nyers adatok'!$E56</f>
        <v>69.968062518301608</v>
      </c>
      <c r="BA56" s="7">
        <f>'Korrigált adatok'!BA56/10^6</f>
        <v>2.7343728349000003</v>
      </c>
      <c r="BB56" s="5">
        <f>'Korrigált adatok'!BB56/'nyers adatok'!$C56</f>
        <v>88.117399999999989</v>
      </c>
      <c r="BC56" s="5">
        <f>'Korrigált adatok'!BC56/'nyers adatok'!$D56</f>
        <v>380.83465000000001</v>
      </c>
      <c r="BD56" s="5">
        <f>'Korrigált adatok'!BD56/'nyers adatok'!$E56</f>
        <v>56.367842898975113</v>
      </c>
    </row>
    <row r="57" spans="1:61" x14ac:dyDescent="0.3">
      <c r="A57">
        <v>6000</v>
      </c>
      <c r="AG57" s="7">
        <f>'Korrigált adatok'!AG57/10^6</f>
        <v>3.9313228349</v>
      </c>
      <c r="AH57" s="5">
        <f>'Korrigált adatok'!AH57/'nyers adatok'!$C57</f>
        <v>83.173233333333343</v>
      </c>
      <c r="AI57" s="5">
        <f>'Korrigált adatok'!AI57/'nyers adatok'!$D57</f>
        <v>313.75639999999999</v>
      </c>
      <c r="AJ57" s="5">
        <f>'Korrigált adatok'!AJ57/'nyers adatok'!$E57</f>
        <v>63.772126948723844</v>
      </c>
      <c r="AL57" s="7">
        <f>'Korrigált adatok'!AL57/10^6</f>
        <v>4.1402028349000002</v>
      </c>
      <c r="AM57" s="5">
        <f>'Korrigált adatok'!AM57/'nyers adatok'!$C57</f>
        <v>94.474900000000005</v>
      </c>
      <c r="AN57" s="5">
        <f>'Korrigált adatok'!AN57/'nyers adatok'!$D57</f>
        <v>394.32656666666668</v>
      </c>
      <c r="AO57" s="5">
        <f>'Korrigált adatok'!AO57/'nyers adatok'!$E57</f>
        <v>55.018804345826624</v>
      </c>
      <c r="AQ57" s="7">
        <f>'Korrigált adatok'!AQ57/10^6</f>
        <v>4.1901828348999999</v>
      </c>
      <c r="AR57" s="5">
        <f>'Korrigált adatok'!AR57/'nyers adatok'!$C57</f>
        <v>98.193233333333339</v>
      </c>
      <c r="AS57" s="5">
        <f>'Korrigált adatok'!AS57/'nyers adatok'!$D57</f>
        <v>383.34156666666667</v>
      </c>
      <c r="AT57" s="5">
        <f>'Korrigált adatok'!AT57/'nyers adatok'!$E57</f>
        <v>54.126231340538055</v>
      </c>
      <c r="AV57" s="7">
        <f>'Korrigált adatok'!AV57/10^6</f>
        <v>4.0057538349000001</v>
      </c>
      <c r="AW57" s="5">
        <f>'Korrigált adatok'!AW57/'nyers adatok'!$C57</f>
        <v>80.286566666666673</v>
      </c>
      <c r="AX57" s="5">
        <f>'Korrigált adatok'!AX57/'nyers adatok'!$D57</f>
        <v>318.55489999999998</v>
      </c>
      <c r="AY57" s="5">
        <f>'Korrigált adatok'!AY57/'nyers adatok'!$E57</f>
        <v>70.117033823867558</v>
      </c>
      <c r="BA57" s="7">
        <f>'Korrigált adatok'!BA57/10^6</f>
        <v>4.3114328348999997</v>
      </c>
      <c r="BB57" s="5">
        <f>'Korrigált adatok'!BB57/'nyers adatok'!$C57</f>
        <v>92.994900000000001</v>
      </c>
      <c r="BC57" s="5">
        <f>'Korrigált adatok'!BC57/'nyers adatok'!$D57</f>
        <v>395.53323333333333</v>
      </c>
      <c r="BD57" s="5">
        <f>'Korrigált adatok'!BD57/'nyers adatok'!$E57</f>
        <v>56.416872867325822</v>
      </c>
    </row>
    <row r="58" spans="1:61" x14ac:dyDescent="0.3">
      <c r="A58">
        <v>8000</v>
      </c>
      <c r="AG58" s="7">
        <f>'Korrigált adatok'!AG58/10^6</f>
        <v>5.1570918349000001</v>
      </c>
      <c r="AH58" s="5">
        <f>'Korrigált adatok'!AH58/'nyers adatok'!$C58</f>
        <v>77.802399999999992</v>
      </c>
      <c r="AI58" s="5">
        <f>'Korrigált adatok'!AI58/'nyers adatok'!$D58</f>
        <v>291.338525</v>
      </c>
      <c r="AJ58" s="5">
        <f>'Korrigált adatok'!AJ58/'nyers adatok'!$E58</f>
        <v>64.22540622406639</v>
      </c>
      <c r="AL58" s="7">
        <f>'Korrigált adatok'!AL58/10^6</f>
        <v>5.6206518349000003</v>
      </c>
      <c r="AM58" s="5">
        <f>'Korrigált adatok'!AM58/'nyers adatok'!$C58</f>
        <v>88.02239999999999</v>
      </c>
      <c r="AN58" s="5">
        <f>'Korrigált adatok'!AN58/'nyers adatok'!$D58</f>
        <v>390.75115</v>
      </c>
      <c r="AO58" s="5">
        <f>'Korrigált adatok'!AO58/'nyers adatok'!$E58</f>
        <v>55.610999585062245</v>
      </c>
      <c r="AQ58" s="7">
        <f>'Korrigált adatok'!AQ58/10^6</f>
        <v>5.6369328349000005</v>
      </c>
      <c r="AR58" s="5">
        <f>'Korrigált adatok'!AR58/'nyers adatok'!$C58</f>
        <v>91.229900000000001</v>
      </c>
      <c r="AS58" s="5">
        <f>'Korrigált adatok'!AS58/'nyers adatok'!$D58</f>
        <v>388.02615000000003</v>
      </c>
      <c r="AT58" s="5">
        <f>'Korrigált adatok'!AT58/'nyers adatok'!$E58</f>
        <v>55.587099170124482</v>
      </c>
      <c r="AV58" s="7">
        <f>'Korrigált adatok'!AV58/10^6</f>
        <v>5.3723148349000001</v>
      </c>
      <c r="AW58" s="5">
        <f>'Korrigált adatok'!AW58/'nyers adatok'!$C58</f>
        <v>74.44489999999999</v>
      </c>
      <c r="AX58" s="5">
        <f>'Korrigált adatok'!AX58/'nyers adatok'!$D58</f>
        <v>322.20365000000004</v>
      </c>
      <c r="AY58" s="5">
        <f>'Korrigált adatok'!AY58/'nyers adatok'!$E58</f>
        <v>70.294817012448121</v>
      </c>
      <c r="BA58" s="7">
        <f>'Korrigált adatok'!BA58/10^6</f>
        <v>5.8253628349</v>
      </c>
      <c r="BB58" s="5">
        <f>'Korrigált adatok'!BB58/'nyers adatok'!$C58</f>
        <v>87.2774</v>
      </c>
      <c r="BC58" s="5">
        <f>'Korrigált adatok'!BC58/'nyers adatok'!$D58</f>
        <v>398.59740000000005</v>
      </c>
      <c r="BD58" s="5">
        <f>'Korrigált adatok'!BD58/'nyers adatok'!$E58</f>
        <v>57.141953941908717</v>
      </c>
    </row>
    <row r="59" spans="1:61" x14ac:dyDescent="0.3">
      <c r="A59">
        <v>10000</v>
      </c>
      <c r="AG59" s="7">
        <f>'Korrigált adatok'!AG59/10^6</f>
        <v>6.5964118349000005</v>
      </c>
      <c r="AH59" s="5">
        <f>'Korrigált adatok'!AH59/'nyers adatok'!$C59</f>
        <v>86.561800000000005</v>
      </c>
      <c r="AI59" s="5">
        <f>'Korrigált adatok'!AI59/'nyers adatok'!$D59</f>
        <v>278.23680000000002</v>
      </c>
      <c r="AJ59" s="5">
        <f>'Korrigált adatok'!AJ59/'nyers adatok'!$E59</f>
        <v>66.066398660070092</v>
      </c>
      <c r="AL59" s="7">
        <f>'Korrigált adatok'!AL59/10^6</f>
        <v>7.2314128349000004</v>
      </c>
      <c r="AM59" s="5">
        <f>'Korrigált adatok'!AM59/'nyers adatok'!$C59</f>
        <v>98.183899999999994</v>
      </c>
      <c r="AN59" s="5">
        <f>'Korrigált adatok'!AN59/'nyers adatok'!$D59</f>
        <v>393.04790000000003</v>
      </c>
      <c r="AO59" s="5">
        <f>'Korrigált adatok'!AO59/'nyers adatok'!$E59</f>
        <v>56.234714471243052</v>
      </c>
      <c r="AQ59" s="7">
        <f>'Korrigált adatok'!AQ59/10^6</f>
        <v>7.2776028348999997</v>
      </c>
      <c r="AR59" s="5">
        <f>'Korrigált adatok'!AR59/'nyers adatok'!$C59</f>
        <v>102.2149</v>
      </c>
      <c r="AS59" s="5">
        <f>'Korrigált adatok'!AS59/'nyers adatok'!$D59</f>
        <v>386.56689999999998</v>
      </c>
      <c r="AT59" s="5">
        <f>'Korrigált adatok'!AT59/'nyers adatok'!$E59</f>
        <v>55.318150876108028</v>
      </c>
      <c r="AV59" s="7">
        <f>'Korrigált adatok'!AV59/10^6</f>
        <v>7.0169728348999998</v>
      </c>
      <c r="AW59" s="5">
        <f>'Korrigált adatok'!AW59/'nyers adatok'!$C59</f>
        <v>85.935900000000004</v>
      </c>
      <c r="AX59" s="5">
        <f>'Korrigált adatok'!AX59/'nyers adatok'!$D59</f>
        <v>321.13589999999999</v>
      </c>
      <c r="AY59" s="5">
        <f>'Korrigált adatok'!AY59/'nyers adatok'!$E59</f>
        <v>71.345001010101015</v>
      </c>
      <c r="BA59" s="7">
        <f>'Korrigált adatok'!BA59/10^6</f>
        <v>7.5396228349000003</v>
      </c>
      <c r="BB59" s="5">
        <f>'Korrigált adatok'!BB59/'nyers adatok'!$C59</f>
        <v>98.361900000000006</v>
      </c>
      <c r="BC59" s="5">
        <f>'Korrigált adatok'!BC59/'nyers adatok'!$D59</f>
        <v>401.50580000000002</v>
      </c>
      <c r="BD59" s="5">
        <f>'Korrigált adatok'!BD59/'nyers adatok'!$E59</f>
        <v>58.018625005153581</v>
      </c>
    </row>
    <row r="60" spans="1:61" x14ac:dyDescent="0.3">
      <c r="A60">
        <v>20000</v>
      </c>
      <c r="AG60" s="7">
        <f>'Korrigált adatok'!AG60/10^6</f>
        <v>13.348722834899998</v>
      </c>
      <c r="AH60" s="5">
        <f>'Korrigált adatok'!AH60/'nyers adatok'!$C60</f>
        <v>94.935400000000001</v>
      </c>
      <c r="AI60" s="5">
        <f>'Korrigált adatok'!AI60/'nyers adatok'!$D60</f>
        <v>226.98695000000001</v>
      </c>
      <c r="AJ60" s="5">
        <f>'Korrigált adatok'!AJ60/'nyers adatok'!$E60</f>
        <v>73.721945233981117</v>
      </c>
      <c r="AL60" s="7">
        <f>'Korrigált adatok'!AL60/10^6</f>
        <v>15.507741834899999</v>
      </c>
      <c r="AM60" s="5">
        <f>'Korrigált adatok'!AM60/'nyers adatok'!$C60</f>
        <v>99.341899999999995</v>
      </c>
      <c r="AN60" s="5">
        <f>'Korrigált adatok'!AN60/'nyers adatok'!$D60</f>
        <v>417.72289999999998</v>
      </c>
      <c r="AO60" s="5">
        <f>'Korrigált adatok'!AO60/'nyers adatok'!$E60</f>
        <v>59.571946417497102</v>
      </c>
      <c r="AQ60" s="7">
        <f>'Korrigált adatok'!AQ60/10^6</f>
        <v>15.566491834899999</v>
      </c>
      <c r="AR60" s="5">
        <f>'Korrigált adatok'!AR60/'nyers adatok'!$C60</f>
        <v>101.5714</v>
      </c>
      <c r="AS60" s="5">
        <f>'Korrigált adatok'!AS60/'nyers adatok'!$D60</f>
        <v>410.00839999999999</v>
      </c>
      <c r="AT60" s="5">
        <f>'Korrigált adatok'!AT60/'nyers adatok'!$E60</f>
        <v>58.119417243827961</v>
      </c>
      <c r="AV60" s="7">
        <f>'Korrigált adatok'!AV60/10^6</f>
        <v>15.072454834899998</v>
      </c>
      <c r="AW60" s="5">
        <f>'Korrigált adatok'!AW60/'nyers adatok'!$C60</f>
        <v>85.386899999999997</v>
      </c>
      <c r="AX60" s="5">
        <f>'Korrigált adatok'!AX60/'nyers adatok'!$D60</f>
        <v>342.49740000000003</v>
      </c>
      <c r="AY60" s="5">
        <f>'Korrigált adatok'!AY60/'nyers adatok'!$E60</f>
        <v>75.188203193126142</v>
      </c>
      <c r="BA60" s="7">
        <f>'Korrigált adatok'!BA60/10^6</f>
        <v>16.0164038349</v>
      </c>
      <c r="BB60" s="5">
        <f>'Korrigált adatok'!BB60/'nyers adatok'!$C60</f>
        <v>98.918899999999994</v>
      </c>
      <c r="BC60" s="5">
        <f>'Korrigált adatok'!BC60/'nyers adatok'!$D60</f>
        <v>422.51085</v>
      </c>
      <c r="BD60" s="5">
        <f>'Korrigált adatok'!BD60/'nyers adatok'!$E60</f>
        <v>60.977833226027883</v>
      </c>
    </row>
    <row r="61" spans="1:61" x14ac:dyDescent="0.3">
      <c r="A61">
        <v>40000</v>
      </c>
      <c r="AG61" s="7">
        <f>'Korrigált adatok'!AG61/10^6</f>
        <v>30.067711834899999</v>
      </c>
      <c r="AH61" s="5">
        <f>'Korrigált adatok'!AH61/'nyers adatok'!$C61</f>
        <v>128.8124</v>
      </c>
      <c r="AI61" s="5">
        <f>'Korrigált adatok'!AI61/'nyers adatok'!$D61</f>
        <v>201.08090000000001</v>
      </c>
      <c r="AJ61" s="5">
        <f>'Korrigált adatok'!AJ61/'nyers adatok'!$E61</f>
        <v>86.756765767993528</v>
      </c>
      <c r="AL61" s="7">
        <f>'Korrigált adatok'!AL61/10^6</f>
        <v>33.750054834899998</v>
      </c>
      <c r="AM61" s="5">
        <f>'Korrigált adatok'!AM61/'nyers adatok'!$C61</f>
        <v>98.894374999999997</v>
      </c>
      <c r="AN61" s="5">
        <f>'Korrigált adatok'!AN61/'nyers adatok'!$D61</f>
        <v>433.256575</v>
      </c>
      <c r="AO61" s="5">
        <f>'Korrigált adatok'!AO61/'nyers adatok'!$E61</f>
        <v>67.131117475983118</v>
      </c>
      <c r="AQ61" s="7">
        <f>'Korrigált adatok'!AQ61/10^6</f>
        <v>33.711501834899998</v>
      </c>
      <c r="AR61" s="5">
        <f>'Korrigált adatok'!AR61/'nyers adatok'!$C61</f>
        <v>102.15564999999999</v>
      </c>
      <c r="AS61" s="5">
        <f>'Korrigált adatok'!AS61/'nyers adatok'!$D61</f>
        <v>426.72215</v>
      </c>
      <c r="AT61" s="5">
        <f>'Korrigált adatok'!AT61/'nyers adatok'!$E61</f>
        <v>63.53051459176752</v>
      </c>
      <c r="AV61" s="7">
        <f>'Korrigált adatok'!AV61/10^6</f>
        <v>32.803225834899997</v>
      </c>
      <c r="AW61" s="5">
        <f>'Korrigált adatok'!AW61/'nyers adatok'!$C61</f>
        <v>86.741150000000005</v>
      </c>
      <c r="AX61" s="5">
        <f>'Korrigált adatok'!AX61/'nyers adatok'!$D61</f>
        <v>360.59019999999998</v>
      </c>
      <c r="AY61" s="5">
        <f>'Korrigált adatok'!AY61/'nyers adatok'!$E61</f>
        <v>78.314099947480145</v>
      </c>
      <c r="BA61" s="7">
        <f>'Korrigált adatok'!BA61/10^6</f>
        <v>35.019813834899999</v>
      </c>
      <c r="BB61" s="5">
        <f>'Korrigált adatok'!BB61/'nyers adatok'!$C61</f>
        <v>98.301150000000007</v>
      </c>
      <c r="BC61" s="5">
        <f>'Korrigált adatok'!BC61/'nyers adatok'!$D61</f>
        <v>443.29689999999999</v>
      </c>
      <c r="BD61" s="5">
        <f>'Korrigált adatok'!BD61/'nyers adatok'!$E61</f>
        <v>66.941405897542509</v>
      </c>
    </row>
    <row r="62" spans="1:61" x14ac:dyDescent="0.3">
      <c r="A62">
        <v>60000</v>
      </c>
      <c r="AG62" s="7">
        <f>'Korrigált adatok'!AG62/10^6</f>
        <v>49.1526118349</v>
      </c>
      <c r="AH62" s="5">
        <f>'Korrigált adatok'!AH62/'nyers adatok'!$C62</f>
        <v>158.41423333333333</v>
      </c>
      <c r="AI62" s="5">
        <f>'Korrigált adatok'!AI62/'nyers adatok'!$D62</f>
        <v>189.08606666666665</v>
      </c>
      <c r="AJ62" s="5">
        <f>'Korrigált adatok'!AJ62/'nyers adatok'!$E62</f>
        <v>103.10537875682392</v>
      </c>
      <c r="AL62" s="7">
        <f>'Korrigált adatok'!AL62/10^6</f>
        <v>52.686271834899998</v>
      </c>
      <c r="AM62" s="5">
        <f>'Korrigált adatok'!AM62/'nyers adatok'!$C62</f>
        <v>90.839066666666668</v>
      </c>
      <c r="AN62" s="5">
        <f>'Korrigált adatok'!AN62/'nyers adatok'!$D62</f>
        <v>449.73239999999998</v>
      </c>
      <c r="AO62" s="5">
        <f>'Korrigált adatok'!AO62/'nyers adatok'!$E62</f>
        <v>69.499937767197693</v>
      </c>
      <c r="AQ62" s="7">
        <f>'Korrigált adatok'!AQ62/10^6</f>
        <v>52.1634918349</v>
      </c>
      <c r="AR62" s="5">
        <f>'Korrigált adatok'!AR62/'nyers adatok'!$C62</f>
        <v>94.734383333333327</v>
      </c>
      <c r="AS62" s="5">
        <f>'Korrigált adatok'!AS62/'nyers adatok'!$D62</f>
        <v>444.80070000000001</v>
      </c>
      <c r="AT62" s="5">
        <f>'Korrigált adatok'!AT62/'nyers adatok'!$E62</f>
        <v>65.286340179830503</v>
      </c>
      <c r="AV62" s="7">
        <f>'Korrigált adatok'!AV62/10^6</f>
        <v>50.959149834899996</v>
      </c>
      <c r="AW62" s="5">
        <f>'Korrigált adatok'!AW62/'nyers adatok'!$C62</f>
        <v>79.001716666666667</v>
      </c>
      <c r="AX62" s="5">
        <f>'Korrigált adatok'!AX62/'nyers adatok'!$D62</f>
        <v>375.62103333333334</v>
      </c>
      <c r="AY62" s="5">
        <f>'Korrigált adatok'!AY62/'nyers adatok'!$E62</f>
        <v>80.235204371500771</v>
      </c>
      <c r="BA62" s="7">
        <f>'Korrigált adatok'!BA62/10^6</f>
        <v>54.674683834900002</v>
      </c>
      <c r="BB62" s="5">
        <f>'Korrigált adatok'!BB62/'nyers adatok'!$C62</f>
        <v>90.182050000000004</v>
      </c>
      <c r="BC62" s="5">
        <f>'Korrigált adatok'!BC62/'nyers adatok'!$D62</f>
        <v>462.77371666666664</v>
      </c>
      <c r="BD62" s="5">
        <f>'Korrigált adatok'!BD62/'nyers adatok'!$E62</f>
        <v>69.329981887103301</v>
      </c>
    </row>
    <row r="63" spans="1:61" x14ac:dyDescent="0.3">
      <c r="A63">
        <v>80000</v>
      </c>
      <c r="AG63" s="7">
        <f>'Korrigált adatok'!AG63/10^6</f>
        <v>75.441616834900003</v>
      </c>
      <c r="AH63" s="5">
        <f>'Korrigált adatok'!AH63/'nyers adatok'!$C63</f>
        <v>173.16748749999999</v>
      </c>
      <c r="AI63" s="5">
        <f>'Korrigált adatok'!AI63/'nyers adatok'!$D63</f>
        <v>179.54311250000001</v>
      </c>
      <c r="AJ63" s="5">
        <f>'Korrigált adatok'!AJ63/'nyers adatok'!$E63</f>
        <v>114.59408787663048</v>
      </c>
      <c r="AL63" s="7">
        <f>'Korrigált adatok'!AL63/10^6</f>
        <v>73.661522834900012</v>
      </c>
      <c r="AM63" s="5">
        <f>'Korrigált adatok'!AM63/'nyers adatok'!$C63</f>
        <v>99.895137500000004</v>
      </c>
      <c r="AN63" s="5">
        <f>'Korrigált adatok'!AN63/'nyers adatok'!$D63</f>
        <v>464.31026250000002</v>
      </c>
      <c r="AO63" s="5">
        <f>'Korrigált adatok'!AO63/'nyers adatok'!$E63</f>
        <v>72.24243388085128</v>
      </c>
      <c r="AQ63" s="7">
        <f>'Korrigált adatok'!AQ63/10^6</f>
        <v>73.143783834900006</v>
      </c>
      <c r="AR63" s="5">
        <f>'Korrigált adatok'!AR63/'nyers adatok'!$C63</f>
        <v>102.189025</v>
      </c>
      <c r="AS63" s="5">
        <f>'Korrigált adatok'!AS63/'nyers adatok'!$D63</f>
        <v>456.10038750000001</v>
      </c>
      <c r="AT63" s="5">
        <f>'Korrigált adatok'!AT63/'nyers adatok'!$E63</f>
        <v>67.462909865493657</v>
      </c>
      <c r="AV63" s="7">
        <f>'Korrigált adatok'!AV63/10^6</f>
        <v>70.647586834900011</v>
      </c>
      <c r="AW63" s="5">
        <f>'Korrigált adatok'!AW63/'nyers adatok'!$C63</f>
        <v>88.0900125</v>
      </c>
      <c r="AX63" s="5">
        <f>'Korrigált adatok'!AX63/'nyers adatok'!$D63</f>
        <v>387.67026249999998</v>
      </c>
      <c r="AY63" s="5">
        <f>'Korrigált adatok'!AY63/'nyers adatok'!$E63</f>
        <v>81.274827280124086</v>
      </c>
      <c r="BA63" s="7">
        <f>'Korrigált adatok'!BA63/10^6</f>
        <v>76.684523834900006</v>
      </c>
      <c r="BB63" s="5">
        <f>'Korrigált adatok'!BB63/'nyers adatok'!$C63</f>
        <v>98.900387499999994</v>
      </c>
      <c r="BC63" s="5">
        <f>'Korrigált adatok'!BC63/'nyers adatok'!$D63</f>
        <v>475.53551249999998</v>
      </c>
      <c r="BD63" s="5">
        <f>'Korrigált adatok'!BD63/'nyers adatok'!$E63</f>
        <v>71.835482267537955</v>
      </c>
    </row>
    <row r="64" spans="1:61" x14ac:dyDescent="0.3">
      <c r="A64">
        <v>100000</v>
      </c>
      <c r="AG64" s="7">
        <f>'Korrigált adatok'!AG64/10^6</f>
        <v>104.7386508349</v>
      </c>
      <c r="AH64" s="5">
        <f>'Korrigált adatok'!AH64/'nyers adatok'!$C64</f>
        <v>178.21477999999999</v>
      </c>
      <c r="AI64" s="5">
        <f>'Korrigált adatok'!AI64/'nyers adatok'!$D64</f>
        <v>174.59238999999999</v>
      </c>
      <c r="AJ64" s="5">
        <f>'Korrigált adatok'!AJ64/'nyers adatok'!$E64</f>
        <v>125.57376838525965</v>
      </c>
      <c r="AL64" s="7">
        <f>'Korrigált adatok'!AL64/10^6</f>
        <v>92.662162834900002</v>
      </c>
      <c r="AM64" s="5">
        <f>'Korrigált adatok'!AM64/'nyers adatok'!$C64</f>
        <v>96.204599999999999</v>
      </c>
      <c r="AN64" s="5">
        <f>'Korrigált adatok'!AN64/'nyers adatok'!$D64</f>
        <v>460.09708999999998</v>
      </c>
      <c r="AO64" s="5">
        <f>'Korrigált adatok'!AO64/'nyers adatok'!$E64</f>
        <v>72.808132821361241</v>
      </c>
      <c r="AQ64" s="7">
        <f>'Korrigált adatok'!AQ64/10^6</f>
        <v>91.726376834900009</v>
      </c>
      <c r="AR64" s="5">
        <f>'Korrigált adatok'!AR64/'nyers adatok'!$C64</f>
        <v>98.40549</v>
      </c>
      <c r="AS64" s="5">
        <f>'Korrigált adatok'!AS64/'nyers adatok'!$D64</f>
        <v>456.86227000000002</v>
      </c>
      <c r="AT64" s="5">
        <f>'Korrigált adatok'!AT64/'nyers adatok'!$E64</f>
        <v>67.681224857026962</v>
      </c>
      <c r="AV64" s="7">
        <f>'Korrigált adatok'!AV64/10^6</f>
        <v>88.711575834900003</v>
      </c>
      <c r="AW64" s="5">
        <f>'Korrigált adatok'!AW64/'nyers adatok'!$C64</f>
        <v>82.434290000000004</v>
      </c>
      <c r="AX64" s="5">
        <f>'Korrigált adatok'!AX64/'nyers adatok'!$D64</f>
        <v>386.17989999999998</v>
      </c>
      <c r="AY64" s="5">
        <f>'Korrigált adatok'!AY64/'nyers adatok'!$E64</f>
        <v>81.88511356474153</v>
      </c>
      <c r="BA64" s="7">
        <f>'Korrigált adatok'!BA64/10^6</f>
        <v>96.124390834900012</v>
      </c>
      <c r="BB64" s="5">
        <f>'Korrigált adatok'!BB64/'nyers adatok'!$C64</f>
        <v>94.487099999999998</v>
      </c>
      <c r="BC64" s="5">
        <f>'Korrigált adatok'!BC64/'nyers adatok'!$D64</f>
        <v>472.81481000000002</v>
      </c>
      <c r="BD64" s="5">
        <f>'Korrigált adatok'!BD64/'nyers adatok'!$E64</f>
        <v>72.290472965964852</v>
      </c>
    </row>
    <row r="66" spans="1:56" x14ac:dyDescent="0.3">
      <c r="A66" t="str">
        <f>'nyers adatok'!A66</f>
        <v>worst, m=10n ,C=100</v>
      </c>
      <c r="H66" s="4" t="s">
        <v>10</v>
      </c>
      <c r="I66" s="4"/>
      <c r="J66" s="4"/>
      <c r="K66" s="4"/>
      <c r="M66" s="4" t="s">
        <v>11</v>
      </c>
      <c r="N66" s="4"/>
      <c r="O66" s="4"/>
      <c r="P66" s="4"/>
      <c r="R66" s="4" t="s">
        <v>12</v>
      </c>
      <c r="S66" s="4"/>
      <c r="T66" s="4"/>
      <c r="U66" s="4"/>
      <c r="W66" s="4" t="s">
        <v>21</v>
      </c>
      <c r="X66" s="4"/>
      <c r="Y66" s="4"/>
      <c r="Z66" s="4"/>
      <c r="AB66" s="4" t="s">
        <v>22</v>
      </c>
      <c r="AC66" s="4"/>
      <c r="AD66" s="4"/>
      <c r="AE66" s="4"/>
      <c r="AG66" s="4" t="s">
        <v>23</v>
      </c>
      <c r="AH66" s="4"/>
      <c r="AI66" s="4"/>
      <c r="AJ66" s="4"/>
      <c r="AL66" s="4" t="s">
        <v>24</v>
      </c>
      <c r="AM66" s="4"/>
      <c r="AN66" s="4"/>
      <c r="AO66" s="4"/>
      <c r="AQ66" s="4" t="s">
        <v>25</v>
      </c>
      <c r="AR66" s="4"/>
      <c r="AS66" s="4"/>
      <c r="AT66" s="4"/>
      <c r="AV66" s="4" t="s">
        <v>26</v>
      </c>
      <c r="AW66" s="4"/>
      <c r="AX66" s="4"/>
      <c r="AY66" s="4"/>
      <c r="BA66" s="4" t="s">
        <v>27</v>
      </c>
      <c r="BB66" s="4"/>
      <c r="BC66" s="4"/>
      <c r="BD66" s="4"/>
    </row>
    <row r="67" spans="1:56" x14ac:dyDescent="0.3">
      <c r="A67" t="s">
        <v>8</v>
      </c>
      <c r="H67" t="s">
        <v>30</v>
      </c>
      <c r="I67" t="s">
        <v>31</v>
      </c>
      <c r="J67" t="s">
        <v>32</v>
      </c>
      <c r="K67" t="s">
        <v>33</v>
      </c>
      <c r="M67" t="s">
        <v>30</v>
      </c>
      <c r="N67" t="s">
        <v>31</v>
      </c>
      <c r="O67" t="s">
        <v>32</v>
      </c>
      <c r="P67" t="s">
        <v>33</v>
      </c>
      <c r="R67" t="s">
        <v>30</v>
      </c>
      <c r="S67" t="s">
        <v>31</v>
      </c>
      <c r="T67" t="s">
        <v>32</v>
      </c>
      <c r="U67" t="s">
        <v>33</v>
      </c>
      <c r="W67" t="s">
        <v>30</v>
      </c>
      <c r="X67" t="s">
        <v>31</v>
      </c>
      <c r="Y67" t="s">
        <v>32</v>
      </c>
      <c r="Z67" t="s">
        <v>33</v>
      </c>
      <c r="AB67" t="s">
        <v>30</v>
      </c>
      <c r="AC67" t="s">
        <v>31</v>
      </c>
      <c r="AD67" t="s">
        <v>32</v>
      </c>
      <c r="AE67" t="s">
        <v>33</v>
      </c>
      <c r="AG67" t="s">
        <v>30</v>
      </c>
      <c r="AH67" t="s">
        <v>31</v>
      </c>
      <c r="AI67" t="s">
        <v>32</v>
      </c>
      <c r="AJ67" t="s">
        <v>33</v>
      </c>
      <c r="AL67" t="s">
        <v>30</v>
      </c>
      <c r="AM67" t="s">
        <v>31</v>
      </c>
      <c r="AN67" t="s">
        <v>32</v>
      </c>
      <c r="AO67" t="s">
        <v>33</v>
      </c>
      <c r="AQ67" t="s">
        <v>30</v>
      </c>
      <c r="AR67" t="s">
        <v>31</v>
      </c>
      <c r="AS67" t="s">
        <v>32</v>
      </c>
      <c r="AT67" t="s">
        <v>33</v>
      </c>
      <c r="AV67" t="s">
        <v>30</v>
      </c>
      <c r="AW67" t="s">
        <v>31</v>
      </c>
      <c r="AX67" t="s">
        <v>32</v>
      </c>
      <c r="AY67" t="s">
        <v>33</v>
      </c>
      <c r="BA67" t="s">
        <v>30</v>
      </c>
      <c r="BB67" t="s">
        <v>31</v>
      </c>
      <c r="BC67" t="s">
        <v>32</v>
      </c>
      <c r="BD67" t="s">
        <v>33</v>
      </c>
    </row>
    <row r="68" spans="1:56" x14ac:dyDescent="0.3">
      <c r="A68">
        <v>2000</v>
      </c>
      <c r="H68" s="7">
        <f>'Korrigált adatok'!H68/10^6</f>
        <v>5.0976838348999998</v>
      </c>
      <c r="I68" s="5">
        <f>'Korrigált adatok'!I68/'nyers adatok'!$C68</f>
        <v>275.88490000000002</v>
      </c>
      <c r="J68" s="5">
        <f>'Korrigált adatok'!J68/'nyers adatok'!$D68</f>
        <v>285.63490000000002</v>
      </c>
      <c r="K68" s="5">
        <f>'Korrigált adatok'!K68/'nyers adatok'!$E68</f>
        <v>222.35492666518525</v>
      </c>
      <c r="M68" s="7">
        <f>'Korrigált adatok'!M68/10^6</f>
        <v>3.4710828349000002</v>
      </c>
      <c r="N68" s="5">
        <f>'Korrigált adatok'!N68/'nyers adatok'!$C68</f>
        <v>203.0849</v>
      </c>
      <c r="O68" s="5">
        <f>'Korrigált adatok'!O68/'nyers adatok'!$D68</f>
        <v>255.23489999999998</v>
      </c>
      <c r="P68" s="5">
        <f>'Korrigált adatok'!P68/'nyers adatok'!$E68</f>
        <v>139.78173628687296</v>
      </c>
      <c r="R68" s="7">
        <f>'Korrigált adatok'!R68/10^6</f>
        <v>2.8972739349000003</v>
      </c>
      <c r="S68" s="5">
        <f>'Korrigált adatok'!S68/'nyers adatok'!$C68</f>
        <v>174.39141745000001</v>
      </c>
      <c r="T68" s="5">
        <f>'Korrigált adatok'!T68/'nyers adatok'!$D68</f>
        <v>311.74241745</v>
      </c>
      <c r="U68" s="5">
        <f>'Korrigált adatok'!U68/'nyers adatok'!$E68</f>
        <v>107.93766095772456</v>
      </c>
      <c r="W68" s="7">
        <f>'Korrigált adatok'!W68/10^6</f>
        <v>1.6194828348999999</v>
      </c>
      <c r="X68" s="5">
        <f>'Korrigált adatok'!X68/'nyers adatok'!$C68</f>
        <v>66.184899999999999</v>
      </c>
      <c r="Y68" s="5">
        <f>'Korrigált adatok'!Y68/'nyers adatok'!$D68</f>
        <v>307.38490000000002</v>
      </c>
      <c r="Z68" s="5">
        <f>'Korrigált adatok'!Z68/'nyers adatok'!$E68</f>
        <v>51.842177373479259</v>
      </c>
      <c r="AB68" s="7">
        <f>'Korrigált adatok'!AB68/10^6</f>
        <v>2.6285838349000001</v>
      </c>
      <c r="AC68" s="5">
        <f>'Korrigált adatok'!AC68/'nyers adatok'!$C68</f>
        <v>76.884899999999988</v>
      </c>
      <c r="AD68" s="5">
        <f>'Korrigált adatok'!AD68/'nyers adatok'!$D68</f>
        <v>699.8854</v>
      </c>
      <c r="AE68" s="5">
        <f>'Korrigált adatok'!AE68/'nyers adatok'!$E68</f>
        <v>56.314151152713741</v>
      </c>
      <c r="AG68" s="7">
        <f>'Korrigált adatok'!AG68/10^6</f>
        <v>3.1157828349000001</v>
      </c>
      <c r="AH68" s="5">
        <f>'Korrigált adatok'!AH68/'nyers adatok'!$C68</f>
        <v>74.634899999999988</v>
      </c>
      <c r="AI68" s="5">
        <f>'Korrigált adatok'!AI68/'nyers adatok'!$D68</f>
        <v>1046.8849</v>
      </c>
      <c r="AJ68" s="5">
        <f>'Korrigált adatok'!AJ68/'nyers adatok'!$E68</f>
        <v>42.681575184711967</v>
      </c>
      <c r="AL68" s="7">
        <f>'Korrigált adatok'!AL68/10^6</f>
        <v>1.0760828349</v>
      </c>
      <c r="AM68" s="5">
        <f>'Korrigált adatok'!AM68/'nyers adatok'!$C68</f>
        <v>68.484899999999996</v>
      </c>
      <c r="AN68" s="5">
        <f>'Korrigált adatok'!AN68/'nyers adatok'!$D68</f>
        <v>246.0849</v>
      </c>
      <c r="AO68" s="5">
        <f>'Korrigált adatok'!AO68/'nyers adatok'!$E68</f>
        <v>23.921506299650019</v>
      </c>
      <c r="AQ68" s="7">
        <f>'Korrigált adatok'!AQ68/10^6</f>
        <v>1.1171828348999999</v>
      </c>
      <c r="AR68" s="5">
        <f>'Korrigált adatok'!AR68/'nyers adatok'!$C68</f>
        <v>68.484899999999996</v>
      </c>
      <c r="AS68" s="5">
        <f>'Korrigált adatok'!AS68/'nyers adatok'!$D68</f>
        <v>244.88489999999999</v>
      </c>
      <c r="AT68" s="5">
        <f>'Korrigált adatok'!AT68/'nyers adatok'!$E68</f>
        <v>22.421589628353981</v>
      </c>
      <c r="AV68" s="7">
        <f>'Korrigált adatok'!AV68/10^6</f>
        <v>1.7132818348999999</v>
      </c>
      <c r="AW68" s="5">
        <f>'Korrigált adatok'!AW68/'nyers adatok'!$C68</f>
        <v>72.83489999999999</v>
      </c>
      <c r="AX68" s="5">
        <f>'Korrigált adatok'!AX68/'nyers adatok'!$D68</f>
        <v>161.48489999999998</v>
      </c>
      <c r="AY68" s="5">
        <f>'Korrigált adatok'!AY68/'nyers adatok'!$E68</f>
        <v>65.324761674351436</v>
      </c>
      <c r="BA68" s="7">
        <f>'Korrigált adatok'!BA68/10^6</f>
        <v>1.1028828348999999</v>
      </c>
      <c r="BB68" s="5">
        <f>'Korrigált adatok'!BB68/'nyers adatok'!$C68</f>
        <v>77.134899999999988</v>
      </c>
      <c r="BC68" s="5">
        <f>'Korrigált adatok'!BC68/'nyers adatok'!$D68</f>
        <v>239.53489999999999</v>
      </c>
      <c r="BD68" s="5">
        <f>'Korrigált adatok'!BD68/'nyers adatok'!$E68</f>
        <v>26.060276367979558</v>
      </c>
    </row>
    <row r="69" spans="1:56" x14ac:dyDescent="0.3">
      <c r="A69">
        <v>4000</v>
      </c>
      <c r="H69" s="7">
        <f>'Korrigált adatok'!H69/10^6</f>
        <v>11.317882834899999</v>
      </c>
      <c r="I69" s="5">
        <f>'Korrigált adatok'!I69/'nyers adatok'!$C69</f>
        <v>302.03490000000005</v>
      </c>
      <c r="J69" s="5">
        <f>'Korrigált adatok'!J69/'nyers adatok'!$D69</f>
        <v>314.68490000000003</v>
      </c>
      <c r="K69" s="5">
        <f>'Korrigált adatok'!K69/'nyers adatok'!$E69</f>
        <v>242.76104094052943</v>
      </c>
      <c r="M69" s="7">
        <f>'Korrigált adatok'!M69/10^6</f>
        <v>7.4357828349000004</v>
      </c>
      <c r="N69" s="5">
        <f>'Korrigált adatok'!N69/'nyers adatok'!$C69</f>
        <v>228.53489999999999</v>
      </c>
      <c r="O69" s="5">
        <f>'Korrigált adatok'!O69/'nyers adatok'!$D69</f>
        <v>280.40990000000005</v>
      </c>
      <c r="P69" s="5">
        <f>'Korrigált adatok'!P69/'nyers adatok'!$E69</f>
        <v>145.42205035693451</v>
      </c>
      <c r="R69" s="7">
        <f>'Korrigált adatok'!R69/10^6</f>
        <v>6.2388561349000007</v>
      </c>
      <c r="S69" s="5">
        <f>'Korrigált adatok'!S69/'nyers adatok'!$C69</f>
        <v>176.92120872500001</v>
      </c>
      <c r="T69" s="5">
        <f>'Korrigált adatok'!T69/'nyers adatok'!$D69</f>
        <v>360.596208725</v>
      </c>
      <c r="U69" s="5">
        <f>'Korrigált adatok'!U69/'nyers adatok'!$E69</f>
        <v>117.08540970806366</v>
      </c>
      <c r="W69" s="7">
        <f>'Korrigált adatok'!W69/10^6</f>
        <v>3.2704828349000001</v>
      </c>
      <c r="X69" s="5">
        <f>'Korrigált adatok'!X69/'nyers adatok'!$C69</f>
        <v>64.259900000000002</v>
      </c>
      <c r="Y69" s="5">
        <f>'Korrigált adatok'!Y69/'nyers adatok'!$D69</f>
        <v>318.65990000000005</v>
      </c>
      <c r="Z69" s="5">
        <f>'Korrigált adatok'!Z69/'nyers adatok'!$E69</f>
        <v>52.65798824754868</v>
      </c>
      <c r="AB69" s="7">
        <f>'Korrigált adatok'!AB69/10^6</f>
        <v>5.3500828349000003</v>
      </c>
      <c r="AC69" s="5">
        <f>'Korrigált adatok'!AC69/'nyers adatok'!$C69</f>
        <v>62.934899999999999</v>
      </c>
      <c r="AD69" s="5">
        <f>'Korrigált adatok'!AD69/'nyers adatok'!$D69</f>
        <v>724.40989999999999</v>
      </c>
      <c r="AE69" s="5">
        <f>'Korrigált adatok'!AE69/'nyers adatok'!$E69</f>
        <v>59.627211324685426</v>
      </c>
      <c r="AG69" s="7">
        <f>'Korrigált adatok'!AG69/10^6</f>
        <v>6.2472828349</v>
      </c>
      <c r="AH69" s="5">
        <f>'Korrigált adatok'!AH69/'nyers adatok'!$C69</f>
        <v>72.109899999999996</v>
      </c>
      <c r="AI69" s="5">
        <f>'Korrigált adatok'!AI69/'nyers adatok'!$D69</f>
        <v>1011.9849</v>
      </c>
      <c r="AJ69" s="5">
        <f>'Korrigált adatok'!AJ69/'nyers adatok'!$E69</f>
        <v>42.888787392016887</v>
      </c>
      <c r="AL69" s="7">
        <f>'Korrigált adatok'!AL69/10^6</f>
        <v>2.1916828348999999</v>
      </c>
      <c r="AM69" s="5">
        <f>'Korrigált adatok'!AM69/'nyers adatok'!$C69</f>
        <v>71.909899999999993</v>
      </c>
      <c r="AN69" s="5">
        <f>'Korrigált adatok'!AN69/'nyers adatok'!$D69</f>
        <v>237.23489999999998</v>
      </c>
      <c r="AO69" s="5">
        <f>'Korrigált adatok'!AO69/'nyers adatok'!$E69</f>
        <v>24.017089383628235</v>
      </c>
      <c r="AQ69" s="7">
        <f>'Korrigált adatok'!AQ69/10^6</f>
        <v>2.2048828349000003</v>
      </c>
      <c r="AR69" s="5">
        <f>'Korrigált adatok'!AR69/'nyers adatok'!$C69</f>
        <v>73.009899999999988</v>
      </c>
      <c r="AS69" s="5">
        <f>'Korrigált adatok'!AS69/'nyers adatok'!$D69</f>
        <v>245.9349</v>
      </c>
      <c r="AT69" s="5">
        <f>'Korrigált adatok'!AT69/'nyers adatok'!$E69</f>
        <v>24.09208730035277</v>
      </c>
      <c r="AV69" s="7">
        <f>'Korrigált adatok'!AV69/10^6</f>
        <v>3.3429828348999999</v>
      </c>
      <c r="AW69" s="5">
        <f>'Korrigált adatok'!AW69/'nyers adatok'!$C69</f>
        <v>72.134899999999988</v>
      </c>
      <c r="AX69" s="5">
        <f>'Korrigált adatok'!AX69/'nyers adatok'!$D69</f>
        <v>161.60989999999998</v>
      </c>
      <c r="AY69" s="5">
        <f>'Korrigált adatok'!AY69/'nyers adatok'!$E69</f>
        <v>65.618739337796171</v>
      </c>
      <c r="BA69" s="7">
        <f>'Korrigált adatok'!BA69/10^6</f>
        <v>2.2439828349000002</v>
      </c>
      <c r="BB69" s="5">
        <f>'Korrigált adatok'!BB69/'nyers adatok'!$C69</f>
        <v>73.934899999999999</v>
      </c>
      <c r="BC69" s="5">
        <f>'Korrigált adatok'!BC69/'nyers adatok'!$D69</f>
        <v>233.0849</v>
      </c>
      <c r="BD69" s="5">
        <f>'Korrigált adatok'!BD69/'nyers adatok'!$E69</f>
        <v>25.064282517152304</v>
      </c>
    </row>
    <row r="70" spans="1:56" x14ac:dyDescent="0.3">
      <c r="A70">
        <v>6000</v>
      </c>
      <c r="H70" s="7">
        <f>'Korrigált adatok'!H70/10^6</f>
        <v>18.013982834899998</v>
      </c>
      <c r="I70" s="5">
        <f>'Korrigált adatok'!I70/'nyers adatok'!$C70</f>
        <v>324.45156666666668</v>
      </c>
      <c r="J70" s="5">
        <f>'Korrigált adatok'!J70/'nyers adatok'!$D70</f>
        <v>341.66839999999996</v>
      </c>
      <c r="K70" s="5">
        <f>'Korrigált adatok'!K70/'nyers adatok'!$E70</f>
        <v>256.54279429825374</v>
      </c>
      <c r="M70" s="7">
        <f>'Korrigált adatok'!M70/10^6</f>
        <v>11.9333828349</v>
      </c>
      <c r="N70" s="5">
        <f>'Korrigált adatok'!N70/'nyers adatok'!$C70</f>
        <v>221.05156666666664</v>
      </c>
      <c r="O70" s="5">
        <f>'Korrigált adatok'!O70/'nyers adatok'!$D70</f>
        <v>294.86823333333331</v>
      </c>
      <c r="P70" s="5">
        <f>'Korrigált adatok'!P70/'nyers adatok'!$E70</f>
        <v>148.95219412418288</v>
      </c>
      <c r="R70" s="7">
        <f>'Korrigált adatok'!R70/10^6</f>
        <v>9.6195972348999987</v>
      </c>
      <c r="S70" s="5">
        <f>'Korrigált adatok'!S70/'nyers adatok'!$C70</f>
        <v>178.16413914999998</v>
      </c>
      <c r="T70" s="5">
        <f>'Korrigált adatok'!T70/'nyers adatok'!$D70</f>
        <v>360.31430581666666</v>
      </c>
      <c r="U70" s="5">
        <f>'Korrigált adatok'!U70/'nyers adatok'!$E70</f>
        <v>117.60517092090888</v>
      </c>
      <c r="W70" s="7">
        <f>'Korrigált adatok'!W70/10^6</f>
        <v>4.9420828348999999</v>
      </c>
      <c r="X70" s="5">
        <f>'Korrigált adatok'!X70/'nyers adatok'!$C70</f>
        <v>67.651566666666668</v>
      </c>
      <c r="Y70" s="5">
        <f>'Korrigált adatok'!Y70/'nyers adatok'!$D70</f>
        <v>312.45156666666668</v>
      </c>
      <c r="Z70" s="5">
        <f>'Korrigált adatok'!Z70/'nyers adatok'!$E70</f>
        <v>52.474388157626713</v>
      </c>
      <c r="AB70" s="7">
        <f>'Korrigált adatok'!AB70/10^6</f>
        <v>8.1255828348999994</v>
      </c>
      <c r="AC70" s="5">
        <f>'Korrigált adatok'!AC70/'nyers adatok'!$C70</f>
        <v>68.21823333333333</v>
      </c>
      <c r="AD70" s="5">
        <f>'Korrigált adatok'!AD70/'nyers adatok'!$D70</f>
        <v>735.36823333333336</v>
      </c>
      <c r="AE70" s="5">
        <f>'Korrigált adatok'!AE70/'nyers adatok'!$E70</f>
        <v>59.520516933019763</v>
      </c>
      <c r="AG70" s="7">
        <f>'Korrigált adatok'!AG70/10^6</f>
        <v>9.3321828348999993</v>
      </c>
      <c r="AH70" s="5">
        <f>'Korrigált adatok'!AH70/'nyers adatok'!$C70</f>
        <v>79.268233333333342</v>
      </c>
      <c r="AI70" s="5">
        <f>'Korrigált adatok'!AI70/'nyers adatok'!$D70</f>
        <v>1022.2349</v>
      </c>
      <c r="AJ70" s="5">
        <f>'Korrigált adatok'!AJ70/'nyers adatok'!$E70</f>
        <v>43.430074163441425</v>
      </c>
      <c r="AL70" s="7">
        <f>'Korrigált adatok'!AL70/10^6</f>
        <v>3.3070838349000002</v>
      </c>
      <c r="AM70" s="5">
        <f>'Korrigált adatok'!AM70/'nyers adatok'!$C70</f>
        <v>78.10156666666667</v>
      </c>
      <c r="AN70" s="5">
        <f>'Korrigált adatok'!AN70/'nyers adatok'!$D70</f>
        <v>233.01823333333331</v>
      </c>
      <c r="AO70" s="5">
        <f>'Korrigált adatok'!AO70/'nyers adatok'!$E70</f>
        <v>24.604496859317425</v>
      </c>
      <c r="AQ70" s="7">
        <f>'Korrigált adatok'!AQ70/10^6</f>
        <v>3.3227828348999999</v>
      </c>
      <c r="AR70" s="5">
        <f>'Korrigált adatok'!AR70/'nyers adatok'!$C70</f>
        <v>82.60156666666667</v>
      </c>
      <c r="AS70" s="5">
        <f>'Korrigált adatok'!AS70/'nyers adatok'!$D70</f>
        <v>237.45156666666665</v>
      </c>
      <c r="AT70" s="5">
        <f>'Korrigált adatok'!AT70/'nyers adatok'!$E70</f>
        <v>25.26744754541583</v>
      </c>
      <c r="AV70" s="7">
        <f>'Korrigált adatok'!AV70/10^6</f>
        <v>5.0313828349000005</v>
      </c>
      <c r="AW70" s="5">
        <f>'Korrigált adatok'!AW70/'nyers adatok'!$C70</f>
        <v>81.85156666666667</v>
      </c>
      <c r="AX70" s="5">
        <f>'Korrigált adatok'!AX70/'nyers adatok'!$D70</f>
        <v>151.9349</v>
      </c>
      <c r="AY70" s="5">
        <f>'Korrigált adatok'!AY70/'nyers adatok'!$E70</f>
        <v>66.155597764856211</v>
      </c>
      <c r="BA70" s="7">
        <f>'Korrigált adatok'!BA70/10^6</f>
        <v>3.3634828349000001</v>
      </c>
      <c r="BB70" s="5">
        <f>'Korrigált adatok'!BB70/'nyers adatok'!$C70</f>
        <v>83.401566666666668</v>
      </c>
      <c r="BC70" s="5">
        <f>'Korrigált adatok'!BC70/'nyers adatok'!$D70</f>
        <v>225.98489999999998</v>
      </c>
      <c r="BD70" s="5">
        <f>'Korrigált adatok'!BD70/'nyers adatok'!$E70</f>
        <v>25.622996516731178</v>
      </c>
    </row>
    <row r="71" spans="1:56" x14ac:dyDescent="0.3">
      <c r="A71">
        <v>8000</v>
      </c>
      <c r="H71" s="7">
        <f>'Korrigált adatok'!H71/10^6</f>
        <v>24.483883834899999</v>
      </c>
      <c r="I71" s="5">
        <f>'Korrigált adatok'!I71/'nyers adatok'!$C71</f>
        <v>321.94740000000002</v>
      </c>
      <c r="J71" s="5">
        <f>'Korrigált adatok'!J71/'nyers adatok'!$D71</f>
        <v>342.28490000000005</v>
      </c>
      <c r="K71" s="5">
        <f>'Korrigált adatok'!K71/'nyers adatok'!$E71</f>
        <v>265.12127102262468</v>
      </c>
      <c r="M71" s="7">
        <f>'Korrigált adatok'!M71/10^6</f>
        <v>15.967482834899998</v>
      </c>
      <c r="N71" s="5">
        <f>'Korrigált adatok'!N71/'nyers adatok'!$C71</f>
        <v>219.32239999999999</v>
      </c>
      <c r="O71" s="5">
        <f>'Korrigált adatok'!O71/'nyers adatok'!$D71</f>
        <v>298.23490000000004</v>
      </c>
      <c r="P71" s="5">
        <f>'Korrigált adatok'!P71/'nyers adatok'!$E71</f>
        <v>157.27414389939028</v>
      </c>
      <c r="R71" s="7">
        <f>'Korrigált adatok'!R71/10^6</f>
        <v>12.918938334900002</v>
      </c>
      <c r="S71" s="5">
        <f>'Korrigált adatok'!S71/'nyers adatok'!$C71</f>
        <v>178.8607293625</v>
      </c>
      <c r="T71" s="5">
        <f>'Korrigált adatok'!T71/'nyers adatok'!$D71</f>
        <v>366.58610436250001</v>
      </c>
      <c r="U71" s="5">
        <f>'Korrigált adatok'!U71/'nyers adatok'!$E71</f>
        <v>118.87608276135053</v>
      </c>
      <c r="W71" s="7">
        <f>'Korrigált adatok'!W71/10^6</f>
        <v>6.5786828349000004</v>
      </c>
      <c r="X71" s="5">
        <f>'Korrigált adatok'!X71/'nyers adatok'!$C71</f>
        <v>66.997524999999996</v>
      </c>
      <c r="Y71" s="5">
        <f>'Korrigált adatok'!Y71/'nyers adatok'!$D71</f>
        <v>312.49765000000002</v>
      </c>
      <c r="Z71" s="5">
        <f>'Korrigált adatok'!Z71/'nyers adatok'!$E71</f>
        <v>52.538098566686571</v>
      </c>
      <c r="AB71" s="7">
        <f>'Korrigált adatok'!AB71/10^6</f>
        <v>10.8220828349</v>
      </c>
      <c r="AC71" s="5">
        <f>'Korrigált adatok'!AC71/'nyers adatok'!$C71</f>
        <v>62.884900000000002</v>
      </c>
      <c r="AD71" s="5">
        <f>'Korrigált adatok'!AD71/'nyers adatok'!$D71</f>
        <v>747.03489999999999</v>
      </c>
      <c r="AE71" s="5">
        <f>'Korrigált adatok'!AE71/'nyers adatok'!$E71</f>
        <v>60.694929721809416</v>
      </c>
      <c r="AG71" s="7">
        <f>'Korrigált adatok'!AG71/10^6</f>
        <v>12.516782834899999</v>
      </c>
      <c r="AH71" s="5">
        <f>'Korrigált adatok'!AH71/'nyers adatok'!$C71</f>
        <v>73.609899999999996</v>
      </c>
      <c r="AI71" s="5">
        <f>'Korrigált adatok'!AI71/'nyers adatok'!$D71</f>
        <v>1061.3724</v>
      </c>
      <c r="AJ71" s="5">
        <f>'Korrigált adatok'!AJ71/'nyers adatok'!$E71</f>
        <v>44.379878541964693</v>
      </c>
      <c r="AL71" s="7">
        <f>'Korrigált adatok'!AL71/10^6</f>
        <v>4.4979838349000003</v>
      </c>
      <c r="AM71" s="5">
        <f>'Korrigált adatok'!AM71/'nyers adatok'!$C71</f>
        <v>74.184899999999999</v>
      </c>
      <c r="AN71" s="5">
        <f>'Korrigált adatok'!AN71/'nyers adatok'!$D71</f>
        <v>244.534775</v>
      </c>
      <c r="AO71" s="5">
        <f>'Korrigált adatok'!AO71/'nyers adatok'!$E71</f>
        <v>25.391253383980782</v>
      </c>
      <c r="AQ71" s="7">
        <f>'Korrigált adatok'!AQ71/10^6</f>
        <v>4.4284828349000005</v>
      </c>
      <c r="AR71" s="5">
        <f>'Korrigált adatok'!AR71/'nyers adatok'!$C71</f>
        <v>74.359899999999996</v>
      </c>
      <c r="AS71" s="5">
        <f>'Korrigált adatok'!AS71/'nyers adatok'!$D71</f>
        <v>248.34739999999999</v>
      </c>
      <c r="AT71" s="5">
        <f>'Korrigált adatok'!AT71/'nyers adatok'!$E71</f>
        <v>25.317629406536025</v>
      </c>
      <c r="AV71" s="7">
        <f>'Korrigált adatok'!AV71/10^6</f>
        <v>6.6844828348999998</v>
      </c>
      <c r="AW71" s="5">
        <f>'Korrigált adatok'!AW71/'nyers adatok'!$C71</f>
        <v>73.484899999999996</v>
      </c>
      <c r="AX71" s="5">
        <f>'Korrigált adatok'!AX71/'nyers adatok'!$D71</f>
        <v>164.35989999999998</v>
      </c>
      <c r="AY71" s="5">
        <f>'Korrigált adatok'!AY71/'nyers adatok'!$E71</f>
        <v>65.625416798377799</v>
      </c>
      <c r="BA71" s="7">
        <f>'Korrigált adatok'!BA71/10^6</f>
        <v>4.5308828348999999</v>
      </c>
      <c r="BB71" s="5">
        <f>'Korrigált adatok'!BB71/'nyers adatok'!$C71</f>
        <v>75.909899999999993</v>
      </c>
      <c r="BC71" s="5">
        <f>'Korrigált adatok'!BC71/'nyers adatok'!$D71</f>
        <v>242.48489999999998</v>
      </c>
      <c r="BD71" s="5">
        <f>'Korrigált adatok'!BD71/'nyers adatok'!$E71</f>
        <v>25.677360521381651</v>
      </c>
    </row>
    <row r="72" spans="1:56" x14ac:dyDescent="0.3">
      <c r="A72">
        <v>10000</v>
      </c>
      <c r="H72" s="7">
        <f>'Korrigált adatok'!H72/10^6</f>
        <v>31.7071838349</v>
      </c>
      <c r="I72" s="5">
        <f>'Korrigált adatok'!I72/'nyers adatok'!$C72</f>
        <v>338.98489999999998</v>
      </c>
      <c r="J72" s="5">
        <f>'Korrigált adatok'!J72/'nyers adatok'!$D72</f>
        <v>347.5849</v>
      </c>
      <c r="K72" s="5">
        <f>'Korrigált adatok'!K72/'nyers adatok'!$E72</f>
        <v>270.12171903534403</v>
      </c>
      <c r="M72" s="7">
        <f>'Korrigált adatok'!M72/10^6</f>
        <v>20.587282834899998</v>
      </c>
      <c r="N72" s="5">
        <f>'Korrigált adatok'!N72/'nyers adatok'!$C72</f>
        <v>235.50489999999999</v>
      </c>
      <c r="O72" s="5">
        <f>'Korrigált adatok'!O72/'nyers adatok'!$D72</f>
        <v>306.78500000000003</v>
      </c>
      <c r="P72" s="5">
        <f>'Korrigált adatok'!P72/'nyers adatok'!$E72</f>
        <v>159.58738052799413</v>
      </c>
      <c r="R72" s="7">
        <f>'Korrigált adatok'!R72/10^6</f>
        <v>16.688639434900001</v>
      </c>
      <c r="S72" s="5">
        <f>'Korrigált adatok'!S72/'nyers adatok'!$C72</f>
        <v>196.38828348999999</v>
      </c>
      <c r="T72" s="5">
        <f>'Korrigált adatok'!T72/'nyers adatok'!$D72</f>
        <v>385.31838349000003</v>
      </c>
      <c r="U72" s="5">
        <f>'Korrigált adatok'!U72/'nyers adatok'!$E72</f>
        <v>120.30069482450195</v>
      </c>
      <c r="W72" s="7">
        <f>'Korrigált adatok'!W72/10^6</f>
        <v>8.4544838348999996</v>
      </c>
      <c r="X72" s="5">
        <f>'Korrigált adatok'!X72/'nyers adatok'!$C72</f>
        <v>73.794899999999998</v>
      </c>
      <c r="Y72" s="5">
        <f>'Korrigált adatok'!Y72/'nyers adatok'!$D72</f>
        <v>323.28489999999999</v>
      </c>
      <c r="Z72" s="5">
        <f>'Korrigált adatok'!Z72/'nyers adatok'!$E72</f>
        <v>54.827455638270685</v>
      </c>
      <c r="AB72" s="7">
        <f>'Korrigált adatok'!AB72/10^6</f>
        <v>13.666982834899999</v>
      </c>
      <c r="AC72" s="5">
        <f>'Korrigált adatok'!AC72/'nyers adatok'!$C72</f>
        <v>74.624899999999997</v>
      </c>
      <c r="AD72" s="5">
        <f>'Korrigált adatok'!AD72/'nyers adatok'!$D72</f>
        <v>737.82500000000005</v>
      </c>
      <c r="AE72" s="5">
        <f>'Korrigált adatok'!AE72/'nyers adatok'!$E72</f>
        <v>61.006253651626096</v>
      </c>
      <c r="AG72" s="7">
        <f>'Korrigált adatok'!AG72/10^6</f>
        <v>16.0540818349</v>
      </c>
      <c r="AH72" s="5">
        <f>'Korrigált adatok'!AH72/'nyers adatok'!$C72</f>
        <v>82.0749</v>
      </c>
      <c r="AI72" s="5">
        <f>'Korrigált adatok'!AI72/'nyers adatok'!$D72</f>
        <v>1053.3749</v>
      </c>
      <c r="AJ72" s="5">
        <f>'Korrigált adatok'!AJ72/'nyers adatok'!$E72</f>
        <v>44.914210229886336</v>
      </c>
      <c r="AL72" s="7">
        <f>'Korrigált adatok'!AL72/10^6</f>
        <v>6.3046848348999998</v>
      </c>
      <c r="AM72" s="5">
        <f>'Korrigált adatok'!AM72/'nyers adatok'!$C72</f>
        <v>85.194900000000004</v>
      </c>
      <c r="AN72" s="5">
        <f>'Korrigált adatok'!AN72/'nyers adatok'!$D72</f>
        <v>263.55489999999998</v>
      </c>
      <c r="AO72" s="5">
        <f>'Korrigált adatok'!AO72/'nyers adatok'!$E72</f>
        <v>29.021053487183476</v>
      </c>
      <c r="AQ72" s="7">
        <f>'Korrigált adatok'!AQ72/10^6</f>
        <v>6.3043828349000002</v>
      </c>
      <c r="AR72" s="5">
        <f>'Korrigált adatok'!AR72/'nyers adatok'!$C72</f>
        <v>82.254900000000006</v>
      </c>
      <c r="AS72" s="5">
        <f>'Korrigált adatok'!AS72/'nyers adatok'!$D72</f>
        <v>280.97489999999999</v>
      </c>
      <c r="AT72" s="5">
        <f>'Korrigált adatok'!AT72/'nyers adatok'!$E72</f>
        <v>30.0977081910201</v>
      </c>
      <c r="AV72" s="7">
        <f>'Korrigált adatok'!AV72/10^6</f>
        <v>8.7205818348999991</v>
      </c>
      <c r="AW72" s="5">
        <f>'Korrigált adatok'!AW72/'nyers adatok'!$C72</f>
        <v>86.314999999999998</v>
      </c>
      <c r="AX72" s="5">
        <f>'Korrigált adatok'!AX72/'nyers adatok'!$D72</f>
        <v>182.07490000000001</v>
      </c>
      <c r="AY72" s="5">
        <f>'Korrigált adatok'!AY72/'nyers adatok'!$E72</f>
        <v>65.785100553327183</v>
      </c>
      <c r="BA72" s="7">
        <f>'Korrigált adatok'!BA72/10^6</f>
        <v>6.3451828349000001</v>
      </c>
      <c r="BB72" s="5">
        <f>'Korrigált adatok'!BB72/'nyers adatok'!$C72</f>
        <v>83.544899999999998</v>
      </c>
      <c r="BC72" s="5">
        <f>'Korrigált adatok'!BC72/'nyers adatok'!$D72</f>
        <v>261.85489999999999</v>
      </c>
      <c r="BD72" s="5">
        <f>'Korrigált adatok'!BD72/'nyers adatok'!$E72</f>
        <v>31.199918166464819</v>
      </c>
    </row>
    <row r="73" spans="1:56" x14ac:dyDescent="0.3">
      <c r="A73">
        <v>20000</v>
      </c>
      <c r="H73" s="7">
        <f>'Korrigált adatok'!H73/10^6</f>
        <v>69.982183834900013</v>
      </c>
      <c r="I73" s="5">
        <f>'Korrigált adatok'!I73/'nyers adatok'!$C73</f>
        <v>352.90494999999999</v>
      </c>
      <c r="J73" s="5">
        <f>'Korrigált adatok'!J73/'nyers adatok'!$D73</f>
        <v>403.6499</v>
      </c>
      <c r="K73" s="5">
        <f>'Korrigált adatok'!K73/'nyers adatok'!$E73</f>
        <v>296.70871181215659</v>
      </c>
      <c r="M73" s="7">
        <f>'Korrigált adatok'!M73/10^6</f>
        <v>43.584182834899998</v>
      </c>
      <c r="N73" s="5">
        <f>'Korrigált adatok'!N73/'nyers adatok'!$C73</f>
        <v>242.65989999999999</v>
      </c>
      <c r="O73" s="5">
        <f>'Korrigált adatok'!O73/'nyers adatok'!$D73</f>
        <v>341.7199</v>
      </c>
      <c r="P73" s="5">
        <f>'Korrigált adatok'!P73/'nyers adatok'!$E73</f>
        <v>168.91608843784201</v>
      </c>
      <c r="R73" s="7">
        <f>'Korrigált adatok'!R73/10^6</f>
        <v>36.6149271349</v>
      </c>
      <c r="S73" s="5">
        <f>'Korrigált adatok'!S73/'nyers adatok'!$C73</f>
        <v>209.07914174500002</v>
      </c>
      <c r="T73" s="5">
        <f>'Korrigált adatok'!T73/'nyers adatok'!$D73</f>
        <v>408.13914174500002</v>
      </c>
      <c r="U73" s="5">
        <f>'Korrigált adatok'!U73/'nyers adatok'!$E73</f>
        <v>133.13584277254014</v>
      </c>
      <c r="W73" s="7">
        <f>'Korrigált adatok'!W73/10^6</f>
        <v>16.839082834899997</v>
      </c>
      <c r="X73" s="5">
        <f>'Korrigált adatok'!X73/'nyers adatok'!$C73</f>
        <v>75.384900000000002</v>
      </c>
      <c r="Y73" s="5">
        <f>'Korrigált adatok'!Y73/'nyers adatok'!$D73</f>
        <v>319.62484999999998</v>
      </c>
      <c r="Z73" s="5">
        <f>'Korrigált adatok'!Z73/'nyers adatok'!$E73</f>
        <v>53.147287153404697</v>
      </c>
      <c r="AB73" s="7">
        <f>'Korrigált adatok'!AB73/10^6</f>
        <v>28.145182834899998</v>
      </c>
      <c r="AC73" s="5">
        <f>'Korrigált adatok'!AC73/'nyers adatok'!$C73</f>
        <v>75.259900000000002</v>
      </c>
      <c r="AD73" s="5">
        <f>'Korrigált adatok'!AD73/'nyers adatok'!$D73</f>
        <v>756.81489999999997</v>
      </c>
      <c r="AE73" s="5">
        <f>'Korrigált adatok'!AE73/'nyers adatok'!$E73</f>
        <v>60.828361147438066</v>
      </c>
      <c r="AG73" s="7">
        <f>'Korrigált adatok'!AG73/10^6</f>
        <v>32.215682834900001</v>
      </c>
      <c r="AH73" s="5">
        <f>'Korrigált adatok'!AH73/'nyers adatok'!$C73</f>
        <v>83.6999</v>
      </c>
      <c r="AI73" s="5">
        <f>'Korrigált adatok'!AI73/'nyers adatok'!$D73</f>
        <v>1081.3949500000001</v>
      </c>
      <c r="AJ73" s="5">
        <f>'Korrigált adatok'!AJ73/'nyers adatok'!$E73</f>
        <v>45.935660551330272</v>
      </c>
      <c r="AL73" s="7">
        <f>'Korrigált adatok'!AL73/10^6</f>
        <v>12.8390868349</v>
      </c>
      <c r="AM73" s="5">
        <f>'Korrigált adatok'!AM73/'nyers adatok'!$C73</f>
        <v>82.384900000000002</v>
      </c>
      <c r="AN73" s="5">
        <f>'Korrigált adatok'!AN73/'nyers adatok'!$D73</f>
        <v>265.11484999999999</v>
      </c>
      <c r="AO73" s="5">
        <f>'Korrigált adatok'!AO73/'nyers adatok'!$E73</f>
        <v>29.23186446130855</v>
      </c>
      <c r="AQ73" s="7">
        <f>'Korrigált adatok'!AQ73/10^6</f>
        <v>12.5817808349</v>
      </c>
      <c r="AR73" s="5">
        <f>'Korrigált adatok'!AR73/'nyers adatok'!$C73</f>
        <v>91.5749</v>
      </c>
      <c r="AS73" s="5">
        <f>'Korrigált adatok'!AS73/'nyers adatok'!$D73</f>
        <v>278.04489999999998</v>
      </c>
      <c r="AT73" s="5">
        <f>'Korrigált adatok'!AT73/'nyers adatok'!$E73</f>
        <v>29.806305714412698</v>
      </c>
      <c r="AV73" s="7">
        <f>'Korrigált adatok'!AV73/10^6</f>
        <v>17.731681834899998</v>
      </c>
      <c r="AW73" s="5">
        <f>'Korrigált adatok'!AW73/'nyers adatok'!$C73</f>
        <v>83.599950000000007</v>
      </c>
      <c r="AX73" s="5">
        <f>'Korrigált adatok'!AX73/'nyers adatok'!$D73</f>
        <v>186.74995000000001</v>
      </c>
      <c r="AY73" s="5">
        <f>'Korrigált adatok'!AY73/'nyers adatok'!$E73</f>
        <v>65.892227459291888</v>
      </c>
      <c r="BA73" s="7">
        <f>'Korrigált adatok'!BA73/10^6</f>
        <v>12.965081834899999</v>
      </c>
      <c r="BB73" s="5">
        <f>'Korrigált adatok'!BB73/'nyers adatok'!$C73</f>
        <v>86.474900000000005</v>
      </c>
      <c r="BC73" s="5">
        <f>'Korrigált adatok'!BC73/'nyers adatok'!$D73</f>
        <v>256.43990000000002</v>
      </c>
      <c r="BD73" s="5">
        <f>'Korrigált adatok'!BD73/'nyers adatok'!$E73</f>
        <v>31.340741634213146</v>
      </c>
    </row>
    <row r="74" spans="1:56" x14ac:dyDescent="0.3">
      <c r="A74">
        <v>40000</v>
      </c>
      <c r="H74" s="7">
        <f>'Korrigált adatok'!H74/10^6</f>
        <v>150.16898383489999</v>
      </c>
      <c r="I74" s="5">
        <f>'Korrigált adatok'!I74/'nyers adatok'!$C74</f>
        <v>380.95490000000001</v>
      </c>
      <c r="J74" s="5">
        <f>'Korrigált adatok'!J74/'nyers adatok'!$D74</f>
        <v>435.92242499999998</v>
      </c>
      <c r="K74" s="5">
        <f>'Korrigált adatok'!K74/'nyers adatok'!$E74</f>
        <v>320.48563985905599</v>
      </c>
      <c r="M74" s="7">
        <f>'Korrigált adatok'!M74/10^6</f>
        <v>94.328382834900012</v>
      </c>
      <c r="N74" s="5">
        <f>'Korrigált adatok'!N74/'nyers adatok'!$C74</f>
        <v>254.44239999999999</v>
      </c>
      <c r="O74" s="5">
        <f>'Korrigált adatok'!O74/'nyers adatok'!$D74</f>
        <v>366.17489999999998</v>
      </c>
      <c r="P74" s="5">
        <f>'Korrigált adatok'!P74/'nyers adatok'!$E74</f>
        <v>185.27378766975647</v>
      </c>
      <c r="R74" s="7">
        <f>'Korrigált adatok'!R74/10^6</f>
        <v>79.577164034900008</v>
      </c>
      <c r="S74" s="5">
        <f>'Korrigált adatok'!S74/'nyers adatok'!$C74</f>
        <v>214.53959587249997</v>
      </c>
      <c r="T74" s="5">
        <f>'Korrigált adatok'!T74/'nyers adatok'!$D74</f>
        <v>455.33459587249996</v>
      </c>
      <c r="U74" s="5">
        <f>'Korrigált adatok'!U74/'nyers adatok'!$E74</f>
        <v>142.96734407654424</v>
      </c>
      <c r="W74" s="7">
        <f>'Korrigált adatok'!W74/10^6</f>
        <v>34.647282834899997</v>
      </c>
      <c r="X74" s="5">
        <f>'Korrigált adatok'!X74/'nyers adatok'!$C74</f>
        <v>73.334900000000005</v>
      </c>
      <c r="Y74" s="5">
        <f>'Korrigált adatok'!Y74/'nyers adatok'!$D74</f>
        <v>316.56490000000002</v>
      </c>
      <c r="Z74" s="5">
        <f>'Korrigált adatok'!Z74/'nyers adatok'!$E74</f>
        <v>54.039424431876576</v>
      </c>
      <c r="AB74" s="7">
        <f>'Korrigált adatok'!AB74/10^6</f>
        <v>57.4511838349</v>
      </c>
      <c r="AC74" s="5">
        <f>'Korrigált adatok'!AC74/'nyers adatok'!$C74</f>
        <v>75.092399999999998</v>
      </c>
      <c r="AD74" s="5">
        <f>'Korrigált adatok'!AD74/'nyers adatok'!$D74</f>
        <v>774.50990000000002</v>
      </c>
      <c r="AE74" s="5">
        <f>'Korrigált adatok'!AE74/'nyers adatok'!$E74</f>
        <v>61.326351412634963</v>
      </c>
      <c r="AG74" s="7">
        <f>'Korrigált adatok'!AG74/10^6</f>
        <v>64.7088808349</v>
      </c>
      <c r="AH74" s="5">
        <f>'Korrigált adatok'!AH74/'nyers adatok'!$C74</f>
        <v>87.162400000000005</v>
      </c>
      <c r="AI74" s="5">
        <f>'Korrigált adatok'!AI74/'nyers adatok'!$D74</f>
        <v>1124.2848750000001</v>
      </c>
      <c r="AJ74" s="5">
        <f>'Korrigált adatok'!AJ74/'nyers adatok'!$E74</f>
        <v>47.55527577673395</v>
      </c>
      <c r="AL74" s="7">
        <f>'Korrigált adatok'!AL74/10^6</f>
        <v>25.858489834899999</v>
      </c>
      <c r="AM74" s="5">
        <f>'Korrigált adatok'!AM74/'nyers adatok'!$C74</f>
        <v>82.414874999999995</v>
      </c>
      <c r="AN74" s="5">
        <f>'Korrigált adatok'!AN74/'nyers adatok'!$D74</f>
        <v>275.08240000000001</v>
      </c>
      <c r="AO74" s="5">
        <f>'Korrigált adatok'!AO74/'nyers adatok'!$E74</f>
        <v>30.327268076755342</v>
      </c>
      <c r="AQ74" s="7">
        <f>'Korrigált adatok'!AQ74/10^6</f>
        <v>28.700178834900001</v>
      </c>
      <c r="AR74" s="5">
        <f>'Korrigált adatok'!AR74/'nyers adatok'!$C74</f>
        <v>90.082400000000007</v>
      </c>
      <c r="AS74" s="5">
        <f>'Korrigált adatok'!AS74/'nyers adatok'!$D74</f>
        <v>283.14490000000001</v>
      </c>
      <c r="AT74" s="5">
        <f>'Korrigált adatok'!AT74/'nyers adatok'!$E74</f>
        <v>30.277268215643844</v>
      </c>
      <c r="AV74" s="7">
        <f>'Korrigált adatok'!AV74/10^6</f>
        <v>35.926281834899996</v>
      </c>
      <c r="AW74" s="5">
        <f>'Korrigált adatok'!AW74/'nyers adatok'!$C74</f>
        <v>82.282425000000003</v>
      </c>
      <c r="AX74" s="5">
        <f>'Korrigált adatok'!AX74/'nyers adatok'!$D74</f>
        <v>188.44489999999999</v>
      </c>
      <c r="AY74" s="5">
        <f>'Korrigált adatok'!AY74/'nyers adatok'!$E74</f>
        <v>67.265229360196216</v>
      </c>
      <c r="BA74" s="7">
        <f>'Korrigált adatok'!BA74/10^6</f>
        <v>26.0498828349</v>
      </c>
      <c r="BB74" s="5">
        <f>'Korrigált adatok'!BB74/'nyers adatok'!$C74</f>
        <v>95.082374999999999</v>
      </c>
      <c r="BC74" s="5">
        <f>'Korrigált adatok'!BC74/'nyers adatok'!$D74</f>
        <v>264.409875</v>
      </c>
      <c r="BD74" s="5">
        <f>'Korrigált adatok'!BD74/'nyers adatok'!$E74</f>
        <v>32.044763305935263</v>
      </c>
    </row>
    <row r="75" spans="1:56" x14ac:dyDescent="0.3">
      <c r="A75">
        <v>60000</v>
      </c>
      <c r="H75" s="7">
        <f>'Korrigált adatok'!H75/10^6</f>
        <v>238.6730778349</v>
      </c>
      <c r="I75" s="5">
        <f>'Korrigált adatok'!I75/'nyers adatok'!$C75</f>
        <v>383.76655</v>
      </c>
      <c r="J75" s="5">
        <f>'Korrigált adatok'!J75/'nyers adatok'!$D75</f>
        <v>456.03321666666665</v>
      </c>
      <c r="K75" s="5">
        <f>'Korrigált adatok'!K75/'nyers adatok'!$E75</f>
        <v>333.9501534902713</v>
      </c>
      <c r="M75" s="7">
        <f>'Korrigált adatok'!M75/10^6</f>
        <v>147.40708383489999</v>
      </c>
      <c r="N75" s="5">
        <f>'Korrigált adatok'!N75/'nyers adatok'!$C75</f>
        <v>276.63990000000001</v>
      </c>
      <c r="O75" s="5">
        <f>'Korrigált adatok'!O75/'nyers adatok'!$D75</f>
        <v>384.73989999999998</v>
      </c>
      <c r="P75" s="5">
        <f>'Korrigált adatok'!P75/'nyers adatok'!$E75</f>
        <v>190.30044543417515</v>
      </c>
      <c r="R75" s="7">
        <f>'Korrigált adatok'!R75/10^6</f>
        <v>123.17380503490001</v>
      </c>
      <c r="S75" s="5">
        <f>'Korrigált adatok'!S75/'nyers adatok'!$C75</f>
        <v>229.44121391499999</v>
      </c>
      <c r="T75" s="5">
        <f>'Korrigált adatok'!T75/'nyers adatok'!$D75</f>
        <v>465.61921391499999</v>
      </c>
      <c r="U75" s="5">
        <f>'Korrigált adatok'!U75/'nyers adatok'!$E75</f>
        <v>144.98289231853275</v>
      </c>
      <c r="W75" s="7">
        <f>'Korrigált adatok'!W75/10^6</f>
        <v>50.912083834900002</v>
      </c>
      <c r="X75" s="5">
        <f>'Korrigált adatok'!X75/'nyers adatok'!$C75</f>
        <v>64.134883333333335</v>
      </c>
      <c r="Y75" s="5">
        <f>'Korrigált adatok'!Y75/'nyers adatok'!$D75</f>
        <v>321.03486666666669</v>
      </c>
      <c r="Z75" s="5">
        <f>'Korrigált adatok'!Z75/'nyers adatok'!$E75</f>
        <v>54.278091771867089</v>
      </c>
      <c r="AB75" s="7">
        <f>'Korrigált adatok'!AB75/10^6</f>
        <v>85.879185834900014</v>
      </c>
      <c r="AC75" s="5">
        <f>'Korrigált adatok'!AC75/'nyers adatok'!$C75</f>
        <v>67.528233333333333</v>
      </c>
      <c r="AD75" s="5">
        <f>'Korrigált adatok'!AD75/'nyers adatok'!$D75</f>
        <v>798.75660000000005</v>
      </c>
      <c r="AE75" s="5">
        <f>'Korrigált adatok'!AE75/'nyers adatok'!$E75</f>
        <v>61.910309119612741</v>
      </c>
      <c r="AG75" s="7">
        <f>'Korrigált adatok'!AG75/10^6</f>
        <v>97.385875834900006</v>
      </c>
      <c r="AH75" s="5">
        <f>'Korrigált adatok'!AH75/'nyers adatok'!$C75</f>
        <v>74.888249999999999</v>
      </c>
      <c r="AI75" s="5">
        <f>'Korrigált adatok'!AI75/'nyers adatok'!$D75</f>
        <v>1108.6318333333334</v>
      </c>
      <c r="AJ75" s="5">
        <f>'Korrigált adatok'!AJ75/'nyers adatok'!$E75</f>
        <v>47.678868807465172</v>
      </c>
      <c r="AL75" s="7">
        <f>'Korrigált adatok'!AL75/10^6</f>
        <v>35.316492834899996</v>
      </c>
      <c r="AM75" s="5">
        <f>'Korrigált adatok'!AM75/'nyers adatok'!$C75</f>
        <v>75.884900000000002</v>
      </c>
      <c r="AN75" s="5">
        <f>'Korrigált adatok'!AN75/'nyers adatok'!$D75</f>
        <v>255.52323333333334</v>
      </c>
      <c r="AO75" s="5">
        <f>'Korrigált adatok'!AO75/'nyers adatok'!$E75</f>
        <v>25.848892566680433</v>
      </c>
      <c r="AQ75" s="7">
        <f>'Korrigált adatok'!AQ75/10^6</f>
        <v>36.122880834900002</v>
      </c>
      <c r="AR75" s="5">
        <f>'Korrigált adatok'!AR75/'nyers adatok'!$C75</f>
        <v>80.381566666666671</v>
      </c>
      <c r="AS75" s="5">
        <f>'Korrigált adatok'!AS75/'nyers adatok'!$D75</f>
        <v>265.37656666666669</v>
      </c>
      <c r="AT75" s="5">
        <f>'Korrigált adatok'!AT75/'nyers adatok'!$E75</f>
        <v>26.200930803646663</v>
      </c>
      <c r="AV75" s="7">
        <f>'Korrigált adatok'!AV75/10^6</f>
        <v>52.793684834899999</v>
      </c>
      <c r="AW75" s="5">
        <f>'Korrigált adatok'!AW75/'nyers adatok'!$C75</f>
        <v>73.179900000000004</v>
      </c>
      <c r="AX75" s="5">
        <f>'Korrigált adatok'!AX75/'nyers adatok'!$D75</f>
        <v>181.89323333333334</v>
      </c>
      <c r="AY75" s="5">
        <f>'Korrigált adatok'!AY75/'nyers adatok'!$E75</f>
        <v>69.066962533217534</v>
      </c>
      <c r="BA75" s="7">
        <f>'Korrigált adatok'!BA75/10^6</f>
        <v>34.9959818349</v>
      </c>
      <c r="BB75" s="5">
        <f>'Korrigált adatok'!BB75/'nyers adatok'!$C75</f>
        <v>75.864900000000006</v>
      </c>
      <c r="BC75" s="5">
        <f>'Korrigált adatok'!BC75/'nyers adatok'!$D75</f>
        <v>254.56655000000001</v>
      </c>
      <c r="BD75" s="5">
        <f>'Korrigált adatok'!BD75/'nyers adatok'!$E75</f>
        <v>27.054631074572086</v>
      </c>
    </row>
    <row r="76" spans="1:56" x14ac:dyDescent="0.3">
      <c r="A76">
        <v>80000</v>
      </c>
      <c r="H76" s="7">
        <f>'Korrigált adatok'!H76/10^6</f>
        <v>319.7131868349</v>
      </c>
      <c r="I76" s="5">
        <f>'Korrigált adatok'!I76/'nyers adatok'!$C76</f>
        <v>396.76123749999999</v>
      </c>
      <c r="J76" s="5">
        <f>'Korrigált adatok'!J76/'nyers adatok'!$D76</f>
        <v>469.45626249999998</v>
      </c>
      <c r="K76" s="5">
        <f>'Korrigált adatok'!K76/'nyers adatok'!$E76</f>
        <v>345.49015881214052</v>
      </c>
      <c r="M76" s="7">
        <f>'Korrigált adatok'!M76/10^6</f>
        <v>200.25498283490001</v>
      </c>
      <c r="N76" s="5">
        <f>'Korrigált adatok'!N76/'nyers adatok'!$C76</f>
        <v>263.18616250000002</v>
      </c>
      <c r="O76" s="5">
        <f>'Korrigált adatok'!O76/'nyers adatok'!$D76</f>
        <v>396.86242499999997</v>
      </c>
      <c r="P76" s="5">
        <f>'Korrigált adatok'!P76/'nyers adatok'!$E76</f>
        <v>196.16766759337833</v>
      </c>
      <c r="R76" s="7">
        <f>'Korrigált adatok'!R76/10^6</f>
        <v>166.75430573489999</v>
      </c>
      <c r="S76" s="5">
        <f>'Korrigált adatok'!S76/'nyers adatok'!$C76</f>
        <v>228.00212293625</v>
      </c>
      <c r="T76" s="5">
        <f>'Korrigált adatok'!T76/'nyers adatok'!$D76</f>
        <v>482.14312293624999</v>
      </c>
      <c r="U76" s="5">
        <f>'Korrigált adatok'!U76/'nyers adatok'!$E76</f>
        <v>149.76756120463722</v>
      </c>
      <c r="W76" s="7">
        <f>'Korrigált adatok'!W76/10^6</f>
        <v>69.6777828349</v>
      </c>
      <c r="X76" s="5">
        <f>'Korrigált adatok'!X76/'nyers adatok'!$C76</f>
        <v>76.556174999999996</v>
      </c>
      <c r="Y76" s="5">
        <f>'Korrigált adatok'!Y76/'nyers adatok'!$D76</f>
        <v>323.21872500000001</v>
      </c>
      <c r="Z76" s="5">
        <f>'Korrigált adatok'!Z76/'nyers adatok'!$E76</f>
        <v>54.595380888220987</v>
      </c>
      <c r="AB76" s="7">
        <f>'Korrigált adatok'!AB76/10^6</f>
        <v>117.39678383490001</v>
      </c>
      <c r="AC76" s="5">
        <f>'Korrigált adatok'!AC76/'nyers adatok'!$C76</f>
        <v>77.076137500000002</v>
      </c>
      <c r="AD76" s="5">
        <f>'Korrigált adatok'!AD76/'nyers adatok'!$D76</f>
        <v>800.16236249999997</v>
      </c>
      <c r="AE76" s="5">
        <f>'Korrigált adatok'!AE76/'nyers adatok'!$E76</f>
        <v>63.263259127278985</v>
      </c>
      <c r="AG76" s="7">
        <f>'Korrigált adatok'!AG76/10^6</f>
        <v>143.39977183489998</v>
      </c>
      <c r="AH76" s="5">
        <f>'Korrigált adatok'!AH76/'nyers adatok'!$C76</f>
        <v>86.841175000000007</v>
      </c>
      <c r="AI76" s="5">
        <f>'Korrigált adatok'!AI76/'nyers adatok'!$D76</f>
        <v>1113.157725</v>
      </c>
      <c r="AJ76" s="5">
        <f>'Korrigált adatok'!AJ76/'nyers adatok'!$E76</f>
        <v>48.115382943773689</v>
      </c>
      <c r="AL76" s="7">
        <f>'Korrigált adatok'!AL76/10^6</f>
        <v>51.937183834899997</v>
      </c>
      <c r="AM76" s="5">
        <f>'Korrigált adatok'!AM76/'nyers adatok'!$C76</f>
        <v>83.051150000000007</v>
      </c>
      <c r="AN76" s="5">
        <f>'Korrigált adatok'!AN76/'nyers adatok'!$D76</f>
        <v>280.2786375</v>
      </c>
      <c r="AO76" s="5">
        <f>'Korrigált adatok'!AO76/'nyers adatok'!$E76</f>
        <v>30.694000195694173</v>
      </c>
      <c r="AQ76" s="7">
        <f>'Korrigált adatok'!AQ76/10^6</f>
        <v>52.912480834900002</v>
      </c>
      <c r="AR76" s="5">
        <f>'Korrigált adatok'!AR76/'nyers adatok'!$C76</f>
        <v>85.573650000000001</v>
      </c>
      <c r="AS76" s="5">
        <f>'Korrigált adatok'!AS76/'nyers adatok'!$D76</f>
        <v>288.8311625</v>
      </c>
      <c r="AT76" s="5">
        <f>'Korrigált adatok'!AT76/'nyers adatok'!$E76</f>
        <v>30.894277695308755</v>
      </c>
      <c r="AV76" s="7">
        <f>'Korrigált adatok'!AV76/10^6</f>
        <v>72.411585834900009</v>
      </c>
      <c r="AW76" s="5">
        <f>'Korrigált adatok'!AW76/'nyers adatok'!$C76</f>
        <v>89.029899999999998</v>
      </c>
      <c r="AX76" s="5">
        <f>'Korrigált adatok'!AX76/'nyers adatok'!$D76</f>
        <v>196.37615</v>
      </c>
      <c r="AY76" s="5">
        <f>'Korrigált adatok'!AY76/'nyers adatok'!$E76</f>
        <v>68.557560107416521</v>
      </c>
      <c r="BA76" s="7">
        <f>'Korrigált adatok'!BA76/10^6</f>
        <v>52.990581834899999</v>
      </c>
      <c r="BB76" s="5">
        <f>'Korrigált adatok'!BB76/'nyers adatok'!$C76</f>
        <v>95.813649999999996</v>
      </c>
      <c r="BC76" s="5">
        <f>'Korrigált adatok'!BC76/'nyers adatok'!$D76</f>
        <v>271.38114999999999</v>
      </c>
      <c r="BD76" s="5">
        <f>'Korrigált adatok'!BD76/'nyers adatok'!$E76</f>
        <v>32.132470420041081</v>
      </c>
    </row>
    <row r="77" spans="1:56" x14ac:dyDescent="0.3">
      <c r="A77">
        <v>100000</v>
      </c>
      <c r="H77" s="7">
        <f>'Korrigált adatok'!H77/10^6</f>
        <v>409.58788483490002</v>
      </c>
      <c r="I77" s="5">
        <f>'Korrigált adatok'!I77/'nyers adatok'!$C77</f>
        <v>392.95791000000003</v>
      </c>
      <c r="J77" s="5">
        <f>'Korrigált adatok'!J77/'nyers adatok'!$D77</f>
        <v>473.78091000000001</v>
      </c>
      <c r="K77" s="5">
        <f>'Korrigált adatok'!K77/'nyers adatok'!$E77</f>
        <v>351.93216322526308</v>
      </c>
      <c r="M77" s="7">
        <f>'Korrigált adatok'!M77/10^6</f>
        <v>253.6779848349</v>
      </c>
      <c r="N77" s="5">
        <f>'Korrigált adatok'!N77/'nyers adatok'!$C77</f>
        <v>282.86989</v>
      </c>
      <c r="O77" s="5">
        <f>'Korrigált adatok'!O77/'nyers adatok'!$D77</f>
        <v>399.73487999999998</v>
      </c>
      <c r="P77" s="5">
        <f>'Korrigált adatok'!P77/'nyers adatok'!$E77</f>
        <v>198.06065419360644</v>
      </c>
      <c r="R77" s="7">
        <f>'Korrigált adatok'!R77/10^6</f>
        <v>210.6030722349</v>
      </c>
      <c r="S77" s="5">
        <f>'Korrigált adatok'!S77/'nyers adatok'!$C77</f>
        <v>213.56006834900001</v>
      </c>
      <c r="T77" s="5">
        <f>'Korrigált adatok'!T77/'nyers adatok'!$D77</f>
        <v>483.17607834899997</v>
      </c>
      <c r="U77" s="5">
        <f>'Korrigált adatok'!U77/'nyers adatok'!$E77</f>
        <v>152.92709767533592</v>
      </c>
      <c r="W77" s="7">
        <f>'Korrigált adatok'!W77/10^6</f>
        <v>85.995879834900009</v>
      </c>
      <c r="X77" s="5">
        <f>'Korrigált adatok'!X77/'nyers adatok'!$C77</f>
        <v>70.573909999999998</v>
      </c>
      <c r="Y77" s="5">
        <f>'Korrigált adatok'!Y77/'nyers adatok'!$D77</f>
        <v>327.70092</v>
      </c>
      <c r="Z77" s="5">
        <f>'Korrigált adatok'!Z77/'nyers adatok'!$E77</f>
        <v>55.085047499836108</v>
      </c>
      <c r="AB77" s="7">
        <f>'Korrigált adatok'!AB77/10^6</f>
        <v>145.30088583489999</v>
      </c>
      <c r="AC77" s="5">
        <f>'Korrigált adatok'!AC77/'nyers adatok'!$C77</f>
        <v>70.069890000000001</v>
      </c>
      <c r="AD77" s="5">
        <f>'Korrigált adatok'!AD77/'nyers adatok'!$D77</f>
        <v>795.60587999999996</v>
      </c>
      <c r="AE77" s="5">
        <f>'Korrigált adatok'!AE77/'nyers adatok'!$E77</f>
        <v>62.863255524049414</v>
      </c>
      <c r="AG77" s="7">
        <f>'Korrigált adatok'!AG77/10^6</f>
        <v>192.37456583489998</v>
      </c>
      <c r="AH77" s="5">
        <f>'Korrigált adatok'!AH77/'nyers adatok'!$C77</f>
        <v>79.624899999999997</v>
      </c>
      <c r="AI77" s="5">
        <f>'Korrigált adatok'!AI77/'nyers adatok'!$D77</f>
        <v>1097.48704</v>
      </c>
      <c r="AJ77" s="5">
        <f>'Korrigált adatok'!AJ77/'nyers adatok'!$E77</f>
        <v>48.197835152294275</v>
      </c>
      <c r="AL77" s="7">
        <f>'Korrigált adatok'!AL77/10^6</f>
        <v>58.307277834899999</v>
      </c>
      <c r="AM77" s="5">
        <f>'Korrigált adatok'!AM77/'nyers adatok'!$C77</f>
        <v>80.584900000000005</v>
      </c>
      <c r="AN77" s="5">
        <f>'Korrigált adatok'!AN77/'nyers adatok'!$D77</f>
        <v>255.77690000000001</v>
      </c>
      <c r="AO77" s="5">
        <f>'Korrigált adatok'!AO77/'nyers adatok'!$E77</f>
        <v>26.704739033512183</v>
      </c>
      <c r="AQ77" s="7">
        <f>'Korrigált adatok'!AQ77/10^6</f>
        <v>59.861379834899999</v>
      </c>
      <c r="AR77" s="5">
        <f>'Korrigált adatok'!AR77/'nyers adatok'!$C77</f>
        <v>82.3459</v>
      </c>
      <c r="AS77" s="5">
        <f>'Korrigált adatok'!AS77/'nyers adatok'!$D77</f>
        <v>261.21492000000001</v>
      </c>
      <c r="AT77" s="5">
        <f>'Korrigált adatok'!AT77/'nyers adatok'!$E77</f>
        <v>26.796518931534521</v>
      </c>
      <c r="AV77" s="7">
        <f>'Korrigált adatok'!AV77/10^6</f>
        <v>87.542580834900008</v>
      </c>
      <c r="AW77" s="5">
        <f>'Korrigált adatok'!AW77/'nyers adatok'!$C77</f>
        <v>80.279899999999998</v>
      </c>
      <c r="AX77" s="5">
        <f>'Korrigált adatok'!AX77/'nyers adatok'!$D77</f>
        <v>164.03290000000001</v>
      </c>
      <c r="AY77" s="5">
        <f>'Korrigált adatok'!AY77/'nyers adatok'!$E77</f>
        <v>69.176470731588068</v>
      </c>
      <c r="BA77" s="7">
        <f>'Korrigált adatok'!BA77/10^6</f>
        <v>57.986882834900001</v>
      </c>
      <c r="BB77" s="5">
        <f>'Korrigált adatok'!BB77/'nyers adatok'!$C77</f>
        <v>83.053899999999999</v>
      </c>
      <c r="BC77" s="5">
        <f>'Korrigált adatok'!BC77/'nyers adatok'!$D77</f>
        <v>243.38489999999999</v>
      </c>
      <c r="BD77" s="5">
        <f>'Korrigált adatok'!BD77/'nyers adatok'!$E77</f>
        <v>27.818626684748128</v>
      </c>
    </row>
    <row r="79" spans="1:56" x14ac:dyDescent="0.3">
      <c r="A79" t="str">
        <f>'nyers adatok'!A79</f>
        <v>worst, m=nlogn, C=100</v>
      </c>
      <c r="H79" s="4" t="s">
        <v>10</v>
      </c>
      <c r="I79" s="4"/>
      <c r="J79" s="4"/>
      <c r="K79" s="4"/>
      <c r="M79" s="4" t="s">
        <v>11</v>
      </c>
      <c r="N79" s="4"/>
      <c r="O79" s="4"/>
      <c r="P79" s="4"/>
      <c r="R79" s="4" t="s">
        <v>12</v>
      </c>
      <c r="S79" s="4"/>
      <c r="T79" s="4"/>
      <c r="U79" s="4"/>
      <c r="W79" s="4" t="s">
        <v>21</v>
      </c>
      <c r="X79" s="4"/>
      <c r="Y79" s="4"/>
      <c r="Z79" s="4"/>
      <c r="AB79" s="4" t="s">
        <v>22</v>
      </c>
      <c r="AC79" s="4"/>
      <c r="AD79" s="4"/>
      <c r="AE79" s="4"/>
      <c r="AG79" s="4" t="s">
        <v>23</v>
      </c>
      <c r="AH79" s="4"/>
      <c r="AI79" s="4"/>
      <c r="AJ79" s="4"/>
      <c r="AL79" s="4" t="s">
        <v>24</v>
      </c>
      <c r="AM79" s="4"/>
      <c r="AN79" s="4"/>
      <c r="AO79" s="4"/>
      <c r="AQ79" s="4" t="s">
        <v>25</v>
      </c>
      <c r="AR79" s="4"/>
      <c r="AS79" s="4"/>
      <c r="AT79" s="4"/>
      <c r="AV79" s="4" t="s">
        <v>26</v>
      </c>
      <c r="AW79" s="4"/>
      <c r="AX79" s="4"/>
      <c r="AY79" s="4"/>
      <c r="BA79" s="4" t="s">
        <v>27</v>
      </c>
      <c r="BB79" s="4"/>
      <c r="BC79" s="4"/>
      <c r="BD79" s="4"/>
    </row>
    <row r="80" spans="1:56" x14ac:dyDescent="0.3">
      <c r="A80" t="s">
        <v>8</v>
      </c>
      <c r="H80" t="s">
        <v>30</v>
      </c>
      <c r="I80" t="s">
        <v>31</v>
      </c>
      <c r="J80" t="s">
        <v>32</v>
      </c>
      <c r="K80" t="s">
        <v>33</v>
      </c>
      <c r="M80" t="s">
        <v>30</v>
      </c>
      <c r="N80" t="s">
        <v>31</v>
      </c>
      <c r="O80" t="s">
        <v>32</v>
      </c>
      <c r="P80" t="s">
        <v>33</v>
      </c>
      <c r="R80" t="s">
        <v>30</v>
      </c>
      <c r="S80" t="s">
        <v>31</v>
      </c>
      <c r="T80" t="s">
        <v>32</v>
      </c>
      <c r="U80" t="s">
        <v>33</v>
      </c>
      <c r="W80" t="s">
        <v>30</v>
      </c>
      <c r="X80" t="s">
        <v>31</v>
      </c>
      <c r="Y80" t="s">
        <v>32</v>
      </c>
      <c r="Z80" t="s">
        <v>33</v>
      </c>
      <c r="AB80" t="s">
        <v>30</v>
      </c>
      <c r="AC80" t="s">
        <v>31</v>
      </c>
      <c r="AD80" t="s">
        <v>32</v>
      </c>
      <c r="AE80" t="s">
        <v>33</v>
      </c>
      <c r="AG80" t="s">
        <v>30</v>
      </c>
      <c r="AH80" t="s">
        <v>31</v>
      </c>
      <c r="AI80" t="s">
        <v>32</v>
      </c>
      <c r="AJ80" t="s">
        <v>33</v>
      </c>
      <c r="AL80" t="s">
        <v>30</v>
      </c>
      <c r="AM80" t="s">
        <v>31</v>
      </c>
      <c r="AN80" t="s">
        <v>32</v>
      </c>
      <c r="AO80" t="s">
        <v>33</v>
      </c>
      <c r="AQ80" t="s">
        <v>30</v>
      </c>
      <c r="AR80" t="s">
        <v>31</v>
      </c>
      <c r="AS80" t="s">
        <v>32</v>
      </c>
      <c r="AT80" t="s">
        <v>33</v>
      </c>
      <c r="AV80" t="s">
        <v>30</v>
      </c>
      <c r="AW80" t="s">
        <v>31</v>
      </c>
      <c r="AX80" t="s">
        <v>32</v>
      </c>
      <c r="AY80" t="s">
        <v>33</v>
      </c>
      <c r="BA80" t="s">
        <v>30</v>
      </c>
      <c r="BB80" t="s">
        <v>31</v>
      </c>
      <c r="BC80" t="s">
        <v>32</v>
      </c>
      <c r="BD80" t="s">
        <v>33</v>
      </c>
    </row>
    <row r="81" spans="1:56" x14ac:dyDescent="0.3">
      <c r="A81">
        <v>2000</v>
      </c>
      <c r="H81" s="7">
        <f>'Korrigált adatok'!H81/10^6</f>
        <v>5.7661838349000005</v>
      </c>
      <c r="I81" s="5">
        <f>'Korrigált adatok'!I81/'nyers adatok'!$C81</f>
        <v>297.13490000000002</v>
      </c>
      <c r="J81" s="5">
        <f>'Korrigált adatok'!J81/'nyers adatok'!$D81</f>
        <v>299.78490000000005</v>
      </c>
      <c r="K81" s="5">
        <f>'Korrigált adatok'!K81/'nyers adatok'!$E81</f>
        <v>234.05649233431998</v>
      </c>
      <c r="M81" s="7">
        <f>'Korrigált adatok'!M81/10^6</f>
        <v>3.7374828349000002</v>
      </c>
      <c r="N81" s="5">
        <f>'Korrigált adatok'!N81/'nyers adatok'!$C81</f>
        <v>199.03489999999999</v>
      </c>
      <c r="O81" s="5">
        <f>'Korrigált adatok'!O81/'nyers adatok'!$D81</f>
        <v>254.03489999999999</v>
      </c>
      <c r="P81" s="5">
        <f>'Korrigált adatok'!P81/'nyers adatok'!$E81</f>
        <v>137.37756793759092</v>
      </c>
      <c r="R81" s="7">
        <f>'Korrigált adatok'!R81/10^6</f>
        <v>3.0827328349000003</v>
      </c>
      <c r="S81" s="5">
        <f>'Korrigált adatok'!S81/'nyers adatok'!$C81</f>
        <v>173.44141745000002</v>
      </c>
      <c r="T81" s="5">
        <f>'Korrigált adatok'!T81/'nyers adatok'!$D81</f>
        <v>318.09141744999999</v>
      </c>
      <c r="U81" s="5">
        <f>'Korrigált adatok'!U81/'nyers adatok'!$E81</f>
        <v>111.74348241107711</v>
      </c>
      <c r="W81" s="7">
        <f>'Korrigált adatok'!W81/10^6</f>
        <v>1.9311428348999999</v>
      </c>
      <c r="X81" s="5">
        <f>'Korrigált adatok'!X81/'nyers adatok'!$C81</f>
        <v>63.2849</v>
      </c>
      <c r="Y81" s="5">
        <f>'Korrigált adatok'!Y81/'nyers adatok'!$D81</f>
        <v>344.0849</v>
      </c>
      <c r="Z81" s="5">
        <f>'Korrigált adatok'!Z81/'nyers adatok'!$E81</f>
        <v>52.488238684593384</v>
      </c>
      <c r="AB81" s="7">
        <f>'Korrigált adatok'!AB81/10^6</f>
        <v>2.9580828349000003</v>
      </c>
      <c r="AC81" s="5">
        <f>'Korrigált adatok'!AC81/'nyers adatok'!$C81</f>
        <v>66.83489999999999</v>
      </c>
      <c r="AD81" s="5">
        <f>'Korrigált adatok'!AD81/'nyers adatok'!$D81</f>
        <v>740.18489999999997</v>
      </c>
      <c r="AE81" s="5">
        <f>'Korrigált adatok'!AE81/'nyers adatok'!$E81</f>
        <v>59.903078397632065</v>
      </c>
      <c r="AG81" s="7">
        <f>'Korrigált adatok'!AG81/10^6</f>
        <v>3.1484828349000002</v>
      </c>
      <c r="AH81" s="5">
        <f>'Korrigált adatok'!AH81/'nyers adatok'!$C81</f>
        <v>72.134899999999988</v>
      </c>
      <c r="AI81" s="5">
        <f>'Korrigált adatok'!AI81/'nyers adatok'!$D81</f>
        <v>1009.9349</v>
      </c>
      <c r="AJ81" s="5">
        <f>'Korrigált adatok'!AJ81/'nyers adatok'!$E81</f>
        <v>44.98811326443586</v>
      </c>
      <c r="AL81" s="7">
        <f>'Korrigált adatok'!AL81/10^6</f>
        <v>1.1074828348999999</v>
      </c>
      <c r="AM81" s="5">
        <f>'Korrigált adatok'!AM81/'nyers adatok'!$C81</f>
        <v>81.33489999999999</v>
      </c>
      <c r="AN81" s="5">
        <f>'Korrigált adatok'!AN81/'nyers adatok'!$D81</f>
        <v>250.23489999999998</v>
      </c>
      <c r="AO81" s="5">
        <f>'Korrigált adatok'!AO81/'nyers adatok'!$E81</f>
        <v>24.875736803291026</v>
      </c>
      <c r="AQ81" s="7">
        <f>'Korrigált adatok'!AQ81/10^6</f>
        <v>1.1763828348999998</v>
      </c>
      <c r="AR81" s="5">
        <f>'Korrigált adatok'!AR81/'nyers adatok'!$C81</f>
        <v>75.534899999999993</v>
      </c>
      <c r="AS81" s="5">
        <f>'Korrigált adatok'!AS81/'nyers adatok'!$D81</f>
        <v>247.03489999999999</v>
      </c>
      <c r="AT81" s="5">
        <f>'Korrigált adatok'!AT81/'nyers adatok'!$E81</f>
        <v>23.541266327196109</v>
      </c>
      <c r="AV81" s="7">
        <f>'Korrigált adatok'!AV81/10^6</f>
        <v>1.7513828348999998</v>
      </c>
      <c r="AW81" s="5">
        <f>'Korrigált adatok'!AW81/'nyers adatok'!$C81</f>
        <v>73.934899999999999</v>
      </c>
      <c r="AX81" s="5">
        <f>'Korrigált adatok'!AX81/'nyers adatok'!$D81</f>
        <v>160.63489999999999</v>
      </c>
      <c r="AY81" s="5">
        <f>'Korrigált adatok'!AY81/'nyers adatok'!$E81</f>
        <v>66.234237781568254</v>
      </c>
      <c r="BA81" s="7">
        <f>'Korrigált adatok'!BA81/10^6</f>
        <v>1.1324828348999998</v>
      </c>
      <c r="BB81" s="5">
        <f>'Korrigált adatok'!BB81/'nyers adatok'!$C81</f>
        <v>72.184899999999999</v>
      </c>
      <c r="BC81" s="5">
        <f>'Korrigált adatok'!BC81/'nyers adatok'!$D81</f>
        <v>236.28489999999999</v>
      </c>
      <c r="BD81" s="5">
        <f>'Korrigált adatok'!BD81/'nyers adatok'!$E81</f>
        <v>23.450963813776152</v>
      </c>
    </row>
    <row r="82" spans="1:56" x14ac:dyDescent="0.3">
      <c r="A82">
        <v>4000</v>
      </c>
      <c r="H82" s="7">
        <f>'Korrigált adatok'!H82/10^6</f>
        <v>13.271987834899999</v>
      </c>
      <c r="I82" s="5">
        <f>'Korrigált adatok'!I82/'nyers adatok'!$C82</f>
        <v>297.03490000000005</v>
      </c>
      <c r="J82" s="5">
        <f>'Korrigált adatok'!J82/'nyers adatok'!$D82</f>
        <v>318.4599</v>
      </c>
      <c r="K82" s="5">
        <f>'Korrigált adatok'!K82/'nyers adatok'!$E82</f>
        <v>243.80375899920207</v>
      </c>
      <c r="M82" s="7">
        <f>'Korrigált adatok'!M82/10^6</f>
        <v>8.9581828348999988</v>
      </c>
      <c r="N82" s="5">
        <f>'Korrigált adatok'!N82/'nyers adatok'!$C82</f>
        <v>205.40989999999999</v>
      </c>
      <c r="O82" s="5">
        <f>'Korrigált adatok'!O82/'nyers adatok'!$D82</f>
        <v>285.40990000000005</v>
      </c>
      <c r="P82" s="5">
        <f>'Korrigált adatok'!P82/'nyers adatok'!$E82</f>
        <v>145.96951757665565</v>
      </c>
      <c r="R82" s="7">
        <f>'Korrigált adatok'!R82/10^6</f>
        <v>7.2465628348999997</v>
      </c>
      <c r="S82" s="5">
        <f>'Korrigált adatok'!S82/'nyers adatok'!$C82</f>
        <v>175.295708725</v>
      </c>
      <c r="T82" s="5">
        <f>'Korrigált adatok'!T82/'nyers adatok'!$D82</f>
        <v>363.32070872499997</v>
      </c>
      <c r="U82" s="5">
        <f>'Korrigált adatok'!U82/'nyers adatok'!$E82</f>
        <v>116.70313085375585</v>
      </c>
      <c r="W82" s="7">
        <f>'Korrigált adatok'!W82/10^6</f>
        <v>4.0742978349000003</v>
      </c>
      <c r="X82" s="5">
        <f>'Korrigált adatok'!X82/'nyers adatok'!$C82</f>
        <v>63.209900000000005</v>
      </c>
      <c r="Y82" s="5">
        <f>'Korrigált adatok'!Y82/'nyers adatok'!$D82</f>
        <v>368.30990000000003</v>
      </c>
      <c r="Z82" s="5">
        <f>'Korrigált adatok'!Z82/'nyers adatok'!$E82</f>
        <v>52.446207420494694</v>
      </c>
      <c r="AB82" s="7">
        <f>'Korrigált adatok'!AB82/10^6</f>
        <v>6.2279828348999997</v>
      </c>
      <c r="AC82" s="5">
        <f>'Korrigált adatok'!AC82/'nyers adatok'!$C82</f>
        <v>63.0349</v>
      </c>
      <c r="AD82" s="5">
        <f>'Korrigált adatok'!AD82/'nyers adatok'!$D82</f>
        <v>824.85990000000004</v>
      </c>
      <c r="AE82" s="5">
        <f>'Korrigált adatok'!AE82/'nyers adatok'!$E82</f>
        <v>59.748156582696907</v>
      </c>
      <c r="AG82" s="7">
        <f>'Korrigált adatok'!AG82/10^6</f>
        <v>6.5107828349000005</v>
      </c>
      <c r="AH82" s="5">
        <f>'Korrigált adatok'!AH82/'nyers adatok'!$C82</f>
        <v>78.859899999999996</v>
      </c>
      <c r="AI82" s="5">
        <f>'Korrigált adatok'!AI82/'nyers adatok'!$D82</f>
        <v>1029.4099000000001</v>
      </c>
      <c r="AJ82" s="5">
        <f>'Korrigált adatok'!AJ82/'nyers adatok'!$E82</f>
        <v>44.031753983813971</v>
      </c>
      <c r="AL82" s="7">
        <f>'Korrigált adatok'!AL82/10^6</f>
        <v>2.3681828349000003</v>
      </c>
      <c r="AM82" s="5">
        <f>'Korrigált adatok'!AM82/'nyers adatok'!$C82</f>
        <v>73.184899999999999</v>
      </c>
      <c r="AN82" s="5">
        <f>'Korrigált adatok'!AN82/'nyers adatok'!$D82</f>
        <v>249.13489999999999</v>
      </c>
      <c r="AO82" s="5">
        <f>'Korrigált adatok'!AO82/'nyers adatok'!$E82</f>
        <v>23.961082605722098</v>
      </c>
      <c r="AQ82" s="7">
        <f>'Korrigált adatok'!AQ82/10^6</f>
        <v>2.4731828349000002</v>
      </c>
      <c r="AR82" s="5">
        <f>'Korrigált adatok'!AR82/'nyers adatok'!$C82</f>
        <v>76.484899999999996</v>
      </c>
      <c r="AS82" s="5">
        <f>'Korrigált adatok'!AS82/'nyers adatok'!$D82</f>
        <v>248.23489999999998</v>
      </c>
      <c r="AT82" s="5">
        <f>'Korrigált adatok'!AT82/'nyers adatok'!$E82</f>
        <v>24.09330647441012</v>
      </c>
      <c r="AV82" s="7">
        <f>'Korrigált adatok'!AV82/10^6</f>
        <v>4.0108328349000004</v>
      </c>
      <c r="AW82" s="5">
        <f>'Korrigált adatok'!AW82/'nyers adatok'!$C82</f>
        <v>73.759899999999988</v>
      </c>
      <c r="AX82" s="5">
        <f>'Korrigált adatok'!AX82/'nyers adatok'!$D82</f>
        <v>160.2099</v>
      </c>
      <c r="AY82" s="5">
        <f>'Korrigált adatok'!AY82/'nyers adatok'!$E82</f>
        <v>65.616137888977548</v>
      </c>
      <c r="BA82" s="7">
        <f>'Korrigált adatok'!BA82/10^6</f>
        <v>2.3933818349</v>
      </c>
      <c r="BB82" s="5">
        <f>'Korrigált adatok'!BB82/'nyers adatok'!$C82</f>
        <v>76.58489999999999</v>
      </c>
      <c r="BC82" s="5">
        <f>'Korrigált adatok'!BC82/'nyers adatok'!$D82</f>
        <v>233.13489999999999</v>
      </c>
      <c r="BD82" s="5">
        <f>'Korrigált adatok'!BD82/'nyers adatok'!$E82</f>
        <v>23.803781796420836</v>
      </c>
    </row>
    <row r="83" spans="1:56" x14ac:dyDescent="0.3">
      <c r="A83">
        <v>6000</v>
      </c>
      <c r="H83" s="7">
        <f>'Korrigált adatok'!H83/10^6</f>
        <v>21.8415908349</v>
      </c>
      <c r="I83" s="5">
        <f>'Korrigált adatok'!I83/'nyers adatok'!$C83</f>
        <v>327.86823333333331</v>
      </c>
      <c r="J83" s="5">
        <f>'Korrigált adatok'!J83/'nyers adatok'!$D83</f>
        <v>332.51823333333334</v>
      </c>
      <c r="K83" s="5">
        <f>'Korrigált adatok'!K83/'nyers adatok'!$E83</f>
        <v>256.12869851672292</v>
      </c>
      <c r="M83" s="7">
        <f>'Korrigált adatok'!M83/10^6</f>
        <v>13.936483834899999</v>
      </c>
      <c r="N83" s="5">
        <f>'Korrigált adatok'!N83/'nyers adatok'!$C83</f>
        <v>223.41823333333332</v>
      </c>
      <c r="O83" s="5">
        <f>'Korrigált adatok'!O83/'nyers adatok'!$D83</f>
        <v>292.3182333333333</v>
      </c>
      <c r="P83" s="5">
        <f>'Korrigált adatok'!P83/'nyers adatok'!$E83</f>
        <v>150.55053789570889</v>
      </c>
      <c r="R83" s="7">
        <f>'Korrigált adatok'!R83/10^6</f>
        <v>11.607181834899999</v>
      </c>
      <c r="S83" s="5">
        <f>'Korrigált adatok'!S83/'nyers adatok'!$C83</f>
        <v>195.21380581666665</v>
      </c>
      <c r="T83" s="5">
        <f>'Korrigált adatok'!T83/'nyers adatok'!$D83</f>
        <v>409.9138058166667</v>
      </c>
      <c r="U83" s="5">
        <f>'Korrigált adatok'!U83/'nyers adatok'!$E83</f>
        <v>119.02985073298127</v>
      </c>
      <c r="W83" s="7">
        <f>'Korrigált adatok'!W83/10^6</f>
        <v>6.4458278349000002</v>
      </c>
      <c r="X83" s="5">
        <f>'Korrigált adatok'!X83/'nyers adatok'!$C83</f>
        <v>70.651566666666668</v>
      </c>
      <c r="Y83" s="5">
        <f>'Korrigált adatok'!Y83/'nyers adatok'!$D83</f>
        <v>392.40156666666667</v>
      </c>
      <c r="Z83" s="5">
        <f>'Korrigált adatok'!Z83/'nyers adatok'!$E83</f>
        <v>54.290473831991463</v>
      </c>
      <c r="AB83" s="7">
        <f>'Korrigált adatok'!AB83/10^6</f>
        <v>9.8545828348999986</v>
      </c>
      <c r="AC83" s="5">
        <f>'Korrigált adatok'!AC83/'nyers adatok'!$C83</f>
        <v>69.418233333333333</v>
      </c>
      <c r="AD83" s="5">
        <f>'Korrigált adatok'!AD83/'nyers adatok'!$D83</f>
        <v>868.41823333333343</v>
      </c>
      <c r="AE83" s="5">
        <f>'Korrigált adatok'!AE83/'nyers adatok'!$E83</f>
        <v>60.441456430900644</v>
      </c>
      <c r="AG83" s="7">
        <f>'Korrigált adatok'!AG83/10^6</f>
        <v>10.0721828349</v>
      </c>
      <c r="AH83" s="5">
        <f>'Korrigált adatok'!AH83/'nyers adatok'!$C83</f>
        <v>77.784900000000007</v>
      </c>
      <c r="AI83" s="5">
        <f>'Korrigált adatok'!AI83/'nyers adatok'!$D83</f>
        <v>1051.8182333333334</v>
      </c>
      <c r="AJ83" s="5">
        <f>'Korrigált adatok'!AJ83/'nyers adatok'!$E83</f>
        <v>43.779118393789865</v>
      </c>
      <c r="AL83" s="7">
        <f>'Korrigált adatok'!AL83/10^6</f>
        <v>3.6262818349000003</v>
      </c>
      <c r="AM83" s="5">
        <f>'Korrigált adatok'!AM83/'nyers adatok'!$C83</f>
        <v>77.334900000000005</v>
      </c>
      <c r="AN83" s="5">
        <f>'Korrigált adatok'!AN83/'nyers adatok'!$D83</f>
        <v>232.20156666666665</v>
      </c>
      <c r="AO83" s="5">
        <f>'Korrigált adatok'!AO83/'nyers adatok'!$E83</f>
        <v>23.12722678267394</v>
      </c>
      <c r="AQ83" s="7">
        <f>'Korrigált adatok'!AQ83/10^6</f>
        <v>3.6839818349</v>
      </c>
      <c r="AR83" s="5">
        <f>'Korrigált adatok'!AR83/'nyers adatok'!$C83</f>
        <v>81.789900000000003</v>
      </c>
      <c r="AS83" s="5">
        <f>'Korrigált adatok'!AS83/'nyers adatok'!$D83</f>
        <v>232.0299</v>
      </c>
      <c r="AT83" s="5">
        <f>'Korrigált adatok'!AT83/'nyers adatok'!$E83</f>
        <v>23.6794156263527</v>
      </c>
      <c r="AV83" s="7">
        <f>'Korrigált adatok'!AV83/10^6</f>
        <v>6.0851828349000003</v>
      </c>
      <c r="AW83" s="5">
        <f>'Korrigált adatok'!AW83/'nyers adatok'!$C83</f>
        <v>77.301566666666673</v>
      </c>
      <c r="AX83" s="5">
        <f>'Korrigált adatok'!AX83/'nyers adatok'!$D83</f>
        <v>151.30156666666667</v>
      </c>
      <c r="AY83" s="5">
        <f>'Korrigált adatok'!AY83/'nyers adatok'!$E83</f>
        <v>66.386107687646088</v>
      </c>
      <c r="BA83" s="7">
        <f>'Korrigált adatok'!BA83/10^6</f>
        <v>3.6670828349</v>
      </c>
      <c r="BB83" s="5">
        <f>'Korrigált adatok'!BB83/'nyers adatok'!$C83</f>
        <v>79.784900000000007</v>
      </c>
      <c r="BC83" s="5">
        <f>'Korrigált adatok'!BC83/'nyers adatok'!$D83</f>
        <v>221.56823333333332</v>
      </c>
      <c r="BD83" s="5">
        <f>'Korrigált adatok'!BD83/'nyers adatok'!$E83</f>
        <v>23.737563550053387</v>
      </c>
    </row>
    <row r="84" spans="1:56" x14ac:dyDescent="0.3">
      <c r="A84">
        <v>8000</v>
      </c>
      <c r="H84" s="7">
        <f>'Korrigált adatok'!H84/10^6</f>
        <v>31.179293834899998</v>
      </c>
      <c r="I84" s="5">
        <f>'Korrigált adatok'!I84/'nyers adatok'!$C84</f>
        <v>334.47240000000005</v>
      </c>
      <c r="J84" s="5">
        <f>'Korrigált adatok'!J84/'nyers adatok'!$D84</f>
        <v>341.13490000000002</v>
      </c>
      <c r="K84" s="5">
        <f>'Korrigált adatok'!K84/'nyers adatok'!$E84</f>
        <v>262.59839657362528</v>
      </c>
      <c r="M84" s="7">
        <f>'Korrigált adatok'!M84/10^6</f>
        <v>19.691882834899999</v>
      </c>
      <c r="N84" s="5">
        <f>'Korrigált adatok'!N84/'nyers adatok'!$C84</f>
        <v>220.15989999999999</v>
      </c>
      <c r="O84" s="5">
        <f>'Korrigált adatok'!O84/'nyers adatok'!$D84</f>
        <v>301.23490000000004</v>
      </c>
      <c r="P84" s="5">
        <f>'Korrigált adatok'!P84/'nyers adatok'!$E84</f>
        <v>156.87592248036103</v>
      </c>
      <c r="R84" s="7">
        <f>'Korrigált adatok'!R84/10^6</f>
        <v>16.068232834899998</v>
      </c>
      <c r="S84" s="5">
        <f>'Korrigált adatok'!S84/'nyers adatok'!$C84</f>
        <v>184.99785436249999</v>
      </c>
      <c r="T84" s="5">
        <f>'Korrigált adatok'!T84/'nyers adatok'!$D84</f>
        <v>420.21035436250003</v>
      </c>
      <c r="U84" s="5">
        <f>'Korrigált adatok'!U84/'nyers adatok'!$E84</f>
        <v>117.56521430406985</v>
      </c>
      <c r="W84" s="7">
        <f>'Korrigált adatok'!W84/10^6</f>
        <v>9.0004788348999991</v>
      </c>
      <c r="X84" s="5">
        <f>'Korrigált adatok'!X84/'nyers adatok'!$C84</f>
        <v>61.872399999999999</v>
      </c>
      <c r="Y84" s="5">
        <f>'Korrigált adatok'!Y84/'nyers adatok'!$D84</f>
        <v>400.34740000000005</v>
      </c>
      <c r="Z84" s="5">
        <f>'Korrigált adatok'!Z84/'nyers adatok'!$E84</f>
        <v>52.979476299515291</v>
      </c>
      <c r="AB84" s="7">
        <f>'Korrigált adatok'!AB84/10^6</f>
        <v>13.5926828349</v>
      </c>
      <c r="AC84" s="5">
        <f>'Korrigált adatok'!AC84/'nyers adatok'!$C84</f>
        <v>64.209900000000005</v>
      </c>
      <c r="AD84" s="5">
        <f>'Korrigált adatok'!AD84/'nyers adatok'!$D84</f>
        <v>879.90989999999999</v>
      </c>
      <c r="AE84" s="5">
        <f>'Korrigált adatok'!AE84/'nyers adatok'!$E84</f>
        <v>60.579133662042452</v>
      </c>
      <c r="AG84" s="7">
        <f>'Korrigált adatok'!AG84/10^6</f>
        <v>13.678982834899999</v>
      </c>
      <c r="AH84" s="5">
        <f>'Korrigált adatok'!AH84/'nyers adatok'!$C84</f>
        <v>73.409899999999993</v>
      </c>
      <c r="AI84" s="5">
        <f>'Korrigált adatok'!AI84/'nyers adatok'!$D84</f>
        <v>1057.3598999999999</v>
      </c>
      <c r="AJ84" s="5">
        <f>'Korrigált adatok'!AJ84/'nyers adatok'!$E84</f>
        <v>45.248196005348483</v>
      </c>
      <c r="AL84" s="7">
        <f>'Korrigált adatok'!AL84/10^6</f>
        <v>4.9401818348999997</v>
      </c>
      <c r="AM84" s="5">
        <f>'Korrigált adatok'!AM84/'nyers adatok'!$C84</f>
        <v>72.260024999999999</v>
      </c>
      <c r="AN84" s="5">
        <f>'Korrigált adatok'!AN84/'nyers adatok'!$D84</f>
        <v>248.4974</v>
      </c>
      <c r="AO84" s="5">
        <f>'Korrigált adatok'!AO84/'nyers adatok'!$E84</f>
        <v>24.581306485040951</v>
      </c>
      <c r="AQ84" s="7">
        <f>'Korrigált adatok'!AQ84/10^6</f>
        <v>5.0266818348999998</v>
      </c>
      <c r="AR84" s="5">
        <f>'Korrigált adatok'!AR84/'nyers adatok'!$C84</f>
        <v>74.059899999999999</v>
      </c>
      <c r="AS84" s="5">
        <f>'Korrigált adatok'!AS84/'nyers adatok'!$D84</f>
        <v>248.4974</v>
      </c>
      <c r="AT84" s="5">
        <f>'Korrigált adatok'!AT84/'nyers adatok'!$E84</f>
        <v>23.52936765836537</v>
      </c>
      <c r="AV84" s="7">
        <f>'Korrigált adatok'!AV84/10^6</f>
        <v>8.6137818348999993</v>
      </c>
      <c r="AW84" s="5">
        <f>'Korrigált adatok'!AW84/'nyers adatok'!$C84</f>
        <v>84.434899999999999</v>
      </c>
      <c r="AX84" s="5">
        <f>'Korrigált adatok'!AX84/'nyers adatok'!$D84</f>
        <v>162.6224</v>
      </c>
      <c r="AY84" s="5">
        <f>'Korrigált adatok'!AY84/'nyers adatok'!$E84</f>
        <v>67.500828463981279</v>
      </c>
      <c r="BA84" s="7">
        <f>'Korrigált adatok'!BA84/10^6</f>
        <v>4.9939818349000005</v>
      </c>
      <c r="BB84" s="5">
        <f>'Korrigált adatok'!BB84/'nyers adatok'!$C84</f>
        <v>73.622399999999999</v>
      </c>
      <c r="BC84" s="5">
        <f>'Korrigált adatok'!BC84/'nyers adatok'!$D84</f>
        <v>231.78489999999999</v>
      </c>
      <c r="BD84" s="5">
        <f>'Korrigált adatok'!BD84/'nyers adatok'!$E84</f>
        <v>23.692329383252549</v>
      </c>
    </row>
    <row r="85" spans="1:56" x14ac:dyDescent="0.3">
      <c r="A85">
        <v>10000</v>
      </c>
      <c r="H85" s="7">
        <f>'Korrigált adatok'!H85/10^6</f>
        <v>40.942082834899999</v>
      </c>
      <c r="I85" s="5">
        <f>'Korrigált adatok'!I85/'nyers adatok'!$C85</f>
        <v>332.4649</v>
      </c>
      <c r="J85" s="5">
        <f>'Korrigált adatok'!J85/'nyers adatok'!$D85</f>
        <v>366.19490000000002</v>
      </c>
      <c r="K85" s="5">
        <f>'Korrigált adatok'!K85/'nyers adatok'!$E85</f>
        <v>270.49592425963755</v>
      </c>
      <c r="M85" s="7">
        <f>'Korrigált adatok'!M85/10^6</f>
        <v>26.325783834899998</v>
      </c>
      <c r="N85" s="5">
        <f>'Korrigált adatok'!N85/'nyers adatok'!$C85</f>
        <v>251.06489999999999</v>
      </c>
      <c r="O85" s="5">
        <f>'Korrigált adatok'!O85/'nyers adatok'!$D85</f>
        <v>304.62490000000003</v>
      </c>
      <c r="P85" s="5">
        <f>'Korrigált adatok'!P85/'nyers adatok'!$E85</f>
        <v>162.96738805735723</v>
      </c>
      <c r="R85" s="7">
        <f>'Korrigált adatok'!R85/10^6</f>
        <v>21.021751834899998</v>
      </c>
      <c r="S85" s="5">
        <f>'Korrigált adatok'!S85/'nyers adatok'!$C85</f>
        <v>195.74828348999998</v>
      </c>
      <c r="T85" s="5">
        <f>'Korrigált adatok'!T85/'nyers adatok'!$D85</f>
        <v>463.24828349000001</v>
      </c>
      <c r="U85" s="5">
        <f>'Korrigált adatok'!U85/'nyers adatok'!$E85</f>
        <v>118.5180774168084</v>
      </c>
      <c r="W85" s="7">
        <f>'Korrigált adatok'!W85/10^6</f>
        <v>11.5352838349</v>
      </c>
      <c r="X85" s="5">
        <f>'Korrigált adatok'!X85/'nyers adatok'!$C85</f>
        <v>76.194900000000004</v>
      </c>
      <c r="Y85" s="5">
        <f>'Korrigált adatok'!Y85/'nyers adatok'!$D85</f>
        <v>413.81490000000002</v>
      </c>
      <c r="Z85" s="5">
        <f>'Korrigált adatok'!Z85/'nyers adatok'!$E85</f>
        <v>53.107281773940215</v>
      </c>
      <c r="AB85" s="7">
        <f>'Korrigált adatok'!AB85/10^6</f>
        <v>17.3689838349</v>
      </c>
      <c r="AC85" s="5">
        <f>'Korrigált adatok'!AC85/'nyers adatok'!$C85</f>
        <v>76.8249</v>
      </c>
      <c r="AD85" s="5">
        <f>'Korrigált adatok'!AD85/'nyers adatok'!$D85</f>
        <v>913.34490000000005</v>
      </c>
      <c r="AE85" s="5">
        <f>'Korrigált adatok'!AE85/'nyers adatok'!$E85</f>
        <v>60.445394877074193</v>
      </c>
      <c r="AG85" s="7">
        <f>'Korrigált adatok'!AG85/10^6</f>
        <v>17.2679828349</v>
      </c>
      <c r="AH85" s="5">
        <f>'Korrigált adatok'!AH85/'nyers adatok'!$C85</f>
        <v>84.284899999999993</v>
      </c>
      <c r="AI85" s="5">
        <f>'Korrigált adatok'!AI85/'nyers adatok'!$D85</f>
        <v>1058.9549</v>
      </c>
      <c r="AJ85" s="5">
        <f>'Korrigált adatok'!AJ85/'nyers adatok'!$E85</f>
        <v>44.584263194687459</v>
      </c>
      <c r="AL85" s="7">
        <f>'Korrigált adatok'!AL85/10^6</f>
        <v>7.0251808349000004</v>
      </c>
      <c r="AM85" s="5">
        <f>'Korrigált adatok'!AM85/'nyers adatok'!$C85</f>
        <v>87.024900000000002</v>
      </c>
      <c r="AN85" s="5">
        <f>'Korrigált adatok'!AN85/'nyers adatok'!$D85</f>
        <v>269.61489999999998</v>
      </c>
      <c r="AO85" s="5">
        <f>'Korrigált adatok'!AO85/'nyers adatok'!$E85</f>
        <v>27.172012118425442</v>
      </c>
      <c r="AQ85" s="7">
        <f>'Korrigált adatok'!AQ85/10^6</f>
        <v>6.9776818349000003</v>
      </c>
      <c r="AR85" s="5">
        <f>'Korrigált adatok'!AR85/'nyers adatok'!$C85</f>
        <v>89.094899999999996</v>
      </c>
      <c r="AS85" s="5">
        <f>'Korrigált adatok'!AS85/'nyers adatok'!$D85</f>
        <v>270.2149</v>
      </c>
      <c r="AT85" s="5">
        <f>'Korrigált adatok'!AT85/'nyers adatok'!$E85</f>
        <v>26.23124925414432</v>
      </c>
      <c r="AV85" s="7">
        <f>'Korrigált adatok'!AV85/10^6</f>
        <v>11.2948818349</v>
      </c>
      <c r="AW85" s="5">
        <f>'Korrigált adatok'!AW85/'nyers adatok'!$C85</f>
        <v>82.584900000000005</v>
      </c>
      <c r="AX85" s="5">
        <f>'Korrigált adatok'!AX85/'nyers adatok'!$D85</f>
        <v>199.60489999999999</v>
      </c>
      <c r="AY85" s="5">
        <f>'Korrigált adatok'!AY85/'nyers adatok'!$E85</f>
        <v>66.600238259588707</v>
      </c>
      <c r="BA85" s="7">
        <f>'Korrigált adatok'!BA85/10^6</f>
        <v>7.1068818349000002</v>
      </c>
      <c r="BB85" s="5">
        <f>'Korrigált adatok'!BB85/'nyers adatok'!$C85</f>
        <v>83.894900000000007</v>
      </c>
      <c r="BC85" s="5">
        <f>'Korrigált adatok'!BC85/'nyers adatok'!$D85</f>
        <v>259.30489999999998</v>
      </c>
      <c r="BD85" s="5">
        <f>'Korrigált adatok'!BD85/'nyers adatok'!$E85</f>
        <v>27.893860440758797</v>
      </c>
    </row>
    <row r="86" spans="1:56" x14ac:dyDescent="0.3">
      <c r="A86">
        <v>20000</v>
      </c>
      <c r="H86" s="7">
        <f>'Korrigált adatok'!H86/10^6</f>
        <v>95.315682834900002</v>
      </c>
      <c r="I86" s="5">
        <f>'Korrigált adatok'!I86/'nyers adatok'!$C86</f>
        <v>356.51985000000002</v>
      </c>
      <c r="J86" s="5">
        <f>'Korrigált adatok'!J86/'nyers adatok'!$D86</f>
        <v>402.82490000000001</v>
      </c>
      <c r="K86" s="5">
        <f>'Korrigált adatok'!K86/'nyers adatok'!$E86</f>
        <v>293.29825360255273</v>
      </c>
      <c r="M86" s="7">
        <f>'Korrigált adatok'!M86/10^6</f>
        <v>59.520383834900002</v>
      </c>
      <c r="N86" s="5">
        <f>'Korrigált adatok'!N86/'nyers adatok'!$C86</f>
        <v>240.75489999999999</v>
      </c>
      <c r="O86" s="5">
        <f>'Korrigált adatok'!O86/'nyers adatok'!$D86</f>
        <v>348.60489999999999</v>
      </c>
      <c r="P86" s="5">
        <f>'Korrigált adatok'!P86/'nyers adatok'!$E86</f>
        <v>172.38358375502341</v>
      </c>
      <c r="R86" s="7">
        <f>'Korrigált adatok'!R86/10^6</f>
        <v>46.575631834900001</v>
      </c>
      <c r="S86" s="5">
        <f>'Korrigált adatok'!S86/'nyers adatok'!$C86</f>
        <v>197.879141745</v>
      </c>
      <c r="T86" s="5">
        <f>'Korrigált adatok'!T86/'nyers adatok'!$D86</f>
        <v>519.30914174499992</v>
      </c>
      <c r="U86" s="5">
        <f>'Korrigált adatok'!U86/'nyers adatok'!$E86</f>
        <v>121.58815919452429</v>
      </c>
      <c r="W86" s="7">
        <f>'Korrigált adatok'!W86/10^6</f>
        <v>24.874904834900001</v>
      </c>
      <c r="X86" s="5">
        <f>'Korrigált adatok'!X86/'nyers adatok'!$C86</f>
        <v>74.509900000000002</v>
      </c>
      <c r="Y86" s="5">
        <f>'Korrigált adatok'!Y86/'nyers adatok'!$D86</f>
        <v>449.12995000000001</v>
      </c>
      <c r="Z86" s="5">
        <f>'Korrigált adatok'!Z86/'nyers adatok'!$E86</f>
        <v>53.5027306416412</v>
      </c>
      <c r="AB86" s="7">
        <f>'Korrigált adatok'!AB86/10^6</f>
        <v>37.997983834899998</v>
      </c>
      <c r="AC86" s="5">
        <f>'Korrigált adatok'!AC86/'nyers adatok'!$C86</f>
        <v>75.909899999999993</v>
      </c>
      <c r="AD86" s="5">
        <f>'Korrigált adatok'!AD86/'nyers adatok'!$D86</f>
        <v>993.19994999999994</v>
      </c>
      <c r="AE86" s="5">
        <f>'Korrigált adatok'!AE86/'nyers adatok'!$E86</f>
        <v>61.597377611041708</v>
      </c>
      <c r="AG86" s="7">
        <f>'Korrigált adatok'!AG86/10^6</f>
        <v>36.264483834899998</v>
      </c>
      <c r="AH86" s="5">
        <f>'Korrigált adatok'!AH86/'nyers adatok'!$C86</f>
        <v>83.904799999999994</v>
      </c>
      <c r="AI86" s="5">
        <f>'Korrigált adatok'!AI86/'nyers adatok'!$D86</f>
        <v>1070.2085</v>
      </c>
      <c r="AJ86" s="5">
        <f>'Korrigált adatok'!AJ86/'nyers adatok'!$E86</f>
        <v>46.655028237932541</v>
      </c>
      <c r="AL86" s="7">
        <f>'Korrigált adatok'!AL86/10^6</f>
        <v>14.2287788349</v>
      </c>
      <c r="AM86" s="5">
        <f>'Korrigált adatok'!AM86/'nyers adatok'!$C86</f>
        <v>88.479900000000001</v>
      </c>
      <c r="AN86" s="5">
        <f>'Korrigált adatok'!AN86/'nyers adatok'!$D86</f>
        <v>267.2149</v>
      </c>
      <c r="AO86" s="5">
        <f>'Korrigált adatok'!AO86/'nyers adatok'!$E86</f>
        <v>25.794983685786963</v>
      </c>
      <c r="AQ86" s="7">
        <f>'Korrigált adatok'!AQ86/10^6</f>
        <v>14.3689818349</v>
      </c>
      <c r="AR86" s="5">
        <f>'Korrigált adatok'!AR86/'nyers adatok'!$C86</f>
        <v>85.269900000000007</v>
      </c>
      <c r="AS86" s="5">
        <f>'Korrigált adatok'!AS86/'nyers adatok'!$D86</f>
        <v>271.61995000000002</v>
      </c>
      <c r="AT86" s="5">
        <f>'Korrigált adatok'!AT86/'nyers adatok'!$E86</f>
        <v>25.924425730369212</v>
      </c>
      <c r="AV86" s="7">
        <f>'Korrigált adatok'!AV86/10^6</f>
        <v>23.8249808349</v>
      </c>
      <c r="AW86" s="5">
        <f>'Korrigált adatok'!AW86/'nyers adatok'!$C86</f>
        <v>85.379900000000006</v>
      </c>
      <c r="AX86" s="5">
        <f>'Korrigált adatok'!AX86/'nyers adatok'!$D86</f>
        <v>188.00989999999999</v>
      </c>
      <c r="AY86" s="5">
        <f>'Korrigált adatok'!AY86/'nyers adatok'!$E86</f>
        <v>66.728027530516712</v>
      </c>
      <c r="BA86" s="7">
        <f>'Korrigált adatok'!BA86/10^6</f>
        <v>14.6520828349</v>
      </c>
      <c r="BB86" s="5">
        <f>'Korrigált adatok'!BB86/'nyers adatok'!$C86</f>
        <v>86.659899999999993</v>
      </c>
      <c r="BC86" s="5">
        <f>'Korrigált adatok'!BC86/'nyers adatok'!$D86</f>
        <v>256.6549</v>
      </c>
      <c r="BD86" s="5">
        <f>'Korrigált adatok'!BD86/'nyers adatok'!$E86</f>
        <v>27.194015128162679</v>
      </c>
    </row>
    <row r="87" spans="1:56" x14ac:dyDescent="0.3">
      <c r="A87">
        <v>40000</v>
      </c>
      <c r="H87" s="7">
        <f>'Korrigált adatok'!H87/10^6</f>
        <v>219.01977383489998</v>
      </c>
      <c r="I87" s="5">
        <f>'Korrigált adatok'!I87/'nyers adatok'!$C87</f>
        <v>371.40237500000001</v>
      </c>
      <c r="J87" s="5">
        <f>'Korrigált adatok'!J87/'nyers adatok'!$D87</f>
        <v>437.54737499999999</v>
      </c>
      <c r="K87" s="5">
        <f>'Korrigált adatok'!K87/'nyers adatok'!$E87</f>
        <v>321.93061836013368</v>
      </c>
      <c r="M87" s="7">
        <f>'Korrigált adatok'!M87/10^6</f>
        <v>135.45008683489999</v>
      </c>
      <c r="N87" s="5">
        <f>'Korrigált adatok'!N87/'nyers adatok'!$C87</f>
        <v>259.04239999999999</v>
      </c>
      <c r="O87" s="5">
        <f>'Korrigált adatok'!O87/'nyers adatok'!$D87</f>
        <v>366.49239999999998</v>
      </c>
      <c r="P87" s="5">
        <f>'Korrigált adatok'!P87/'nyers adatok'!$E87</f>
        <v>186.39441601896729</v>
      </c>
      <c r="R87" s="7">
        <f>'Korrigált adatok'!R87/10^6</f>
        <v>101.18161183490001</v>
      </c>
      <c r="S87" s="5">
        <f>'Korrigált adatok'!S87/'nyers adatok'!$C87</f>
        <v>197.06954587250002</v>
      </c>
      <c r="T87" s="5">
        <f>'Korrigált adatok'!T87/'nyers adatok'!$D87</f>
        <v>567.39457087250003</v>
      </c>
      <c r="U87" s="5">
        <f>'Korrigált adatok'!U87/'nyers adatok'!$E87</f>
        <v>123.46360139787582</v>
      </c>
      <c r="W87" s="7">
        <f>'Korrigált adatok'!W87/10^6</f>
        <v>54.260417834899997</v>
      </c>
      <c r="X87" s="5">
        <f>'Korrigált adatok'!X87/'nyers adatok'!$C87</f>
        <v>74.684899999999999</v>
      </c>
      <c r="Y87" s="5">
        <f>'Korrigált adatok'!Y87/'nyers adatok'!$D87</f>
        <v>480.66747500000002</v>
      </c>
      <c r="Z87" s="5">
        <f>'Korrigált adatok'!Z87/'nyers adatok'!$E87</f>
        <v>55.366976429108853</v>
      </c>
      <c r="AB87" s="7">
        <f>'Korrigált adatok'!AB87/10^6</f>
        <v>80.963085834900014</v>
      </c>
      <c r="AC87" s="5">
        <f>'Korrigált adatok'!AC87/'nyers adatok'!$C87</f>
        <v>81.124899999999997</v>
      </c>
      <c r="AD87" s="5">
        <f>'Korrigált adatok'!AD87/'nyers adatok'!$D87</f>
        <v>1044.3349000000001</v>
      </c>
      <c r="AE87" s="5">
        <f>'Korrigált adatok'!AE87/'nyers adatok'!$E87</f>
        <v>61.778227325856065</v>
      </c>
      <c r="AG87" s="7">
        <f>'Korrigált adatok'!AG87/10^6</f>
        <v>74.530283834900004</v>
      </c>
      <c r="AH87" s="5">
        <f>'Korrigált adatok'!AH87/'nyers adatok'!$C87</f>
        <v>85.157349999999994</v>
      </c>
      <c r="AI87" s="5">
        <f>'Korrigált adatok'!AI87/'nyers adatok'!$D87</f>
        <v>1081.3643750000001</v>
      </c>
      <c r="AJ87" s="5">
        <f>'Korrigált adatok'!AJ87/'nyers adatok'!$E87</f>
        <v>46.328945598502216</v>
      </c>
      <c r="AL87" s="7">
        <f>'Korrigált adatok'!AL87/10^6</f>
        <v>30.1790748349</v>
      </c>
      <c r="AM87" s="5">
        <f>'Korrigált adatok'!AM87/'nyers adatok'!$C87</f>
        <v>83.899924999999996</v>
      </c>
      <c r="AN87" s="5">
        <f>'Korrigált adatok'!AN87/'nyers adatok'!$D87</f>
        <v>284.28242499999999</v>
      </c>
      <c r="AO87" s="5">
        <f>'Korrigált adatok'!AO87/'nyers adatok'!$E87</f>
        <v>25.974654335007262</v>
      </c>
      <c r="AQ87" s="7">
        <f>'Korrigált adatok'!AQ87/10^6</f>
        <v>30.351981834899998</v>
      </c>
      <c r="AR87" s="5">
        <f>'Korrigált adatok'!AR87/'nyers adatok'!$C87</f>
        <v>86.367400000000004</v>
      </c>
      <c r="AS87" s="5">
        <f>'Korrigált adatok'!AS87/'nyers adatok'!$D87</f>
        <v>287.53739999999999</v>
      </c>
      <c r="AT87" s="5">
        <f>'Korrigált adatok'!AT87/'nyers adatok'!$E87</f>
        <v>26.497828032755333</v>
      </c>
      <c r="AV87" s="7">
        <f>'Korrigált adatok'!AV87/10^6</f>
        <v>51.459878834899996</v>
      </c>
      <c r="AW87" s="5">
        <f>'Korrigált adatok'!AW87/'nyers adatok'!$C87</f>
        <v>86.062399999999997</v>
      </c>
      <c r="AX87" s="5">
        <f>'Korrigált adatok'!AX87/'nyers adatok'!$D87</f>
        <v>191.82490000000001</v>
      </c>
      <c r="AY87" s="5">
        <f>'Korrigált adatok'!AY87/'nyers adatok'!$E87</f>
        <v>67.400884847159276</v>
      </c>
      <c r="BA87" s="7">
        <f>'Korrigált adatok'!BA87/10^6</f>
        <v>30.938481834899999</v>
      </c>
      <c r="BB87" s="5">
        <f>'Korrigált adatok'!BB87/'nyers adatok'!$C87</f>
        <v>85.0749</v>
      </c>
      <c r="BC87" s="5">
        <f>'Korrigált adatok'!BC87/'nyers adatok'!$D87</f>
        <v>263.12490000000003</v>
      </c>
      <c r="BD87" s="5">
        <f>'Korrigált adatok'!BD87/'nyers adatok'!$E87</f>
        <v>27.222399781281169</v>
      </c>
    </row>
    <row r="88" spans="1:56" x14ac:dyDescent="0.3">
      <c r="A88">
        <v>60000</v>
      </c>
      <c r="H88" s="7">
        <f>'Korrigált adatok'!H88/10^6</f>
        <v>354.4137918349</v>
      </c>
      <c r="I88" s="5">
        <f>'Korrigált adatok'!I88/'nyers adatok'!$C88</f>
        <v>372.59156666666667</v>
      </c>
      <c r="J88" s="5">
        <f>'Korrigált adatok'!J88/'nyers adatok'!$D88</f>
        <v>428.97489999999999</v>
      </c>
      <c r="K88" s="5">
        <f>'Korrigált adatok'!K88/'nyers adatok'!$E88</f>
        <v>333.23103744197982</v>
      </c>
      <c r="M88" s="7">
        <f>'Korrigált adatok'!M88/10^6</f>
        <v>216.46857183489999</v>
      </c>
      <c r="N88" s="5">
        <f>'Korrigált adatok'!N88/'nyers adatok'!$C88</f>
        <v>264.51161666666667</v>
      </c>
      <c r="O88" s="5">
        <f>'Korrigált adatok'!O88/'nyers adatok'!$D88</f>
        <v>366.68995000000001</v>
      </c>
      <c r="P88" s="5">
        <f>'Korrigált adatok'!P88/'nyers adatok'!$E88</f>
        <v>191.74611540361423</v>
      </c>
      <c r="R88" s="7">
        <f>'Korrigált adatok'!R88/10^6</f>
        <v>160.2868108349</v>
      </c>
      <c r="S88" s="5">
        <f>'Korrigált adatok'!S88/'nyers adatok'!$C88</f>
        <v>187.43138058166664</v>
      </c>
      <c r="T88" s="5">
        <f>'Korrigált adatok'!T88/'nyers adatok'!$D88</f>
        <v>568.89638058166668</v>
      </c>
      <c r="U88" s="5">
        <f>'Korrigált adatok'!U88/'nyers adatok'!$E88</f>
        <v>127.80148284541477</v>
      </c>
      <c r="W88" s="7">
        <f>'Korrigált adatok'!W88/10^6</f>
        <v>84.279391834900011</v>
      </c>
      <c r="X88" s="5">
        <f>'Korrigált adatok'!X88/'nyers adatok'!$C88</f>
        <v>64.57823333333333</v>
      </c>
      <c r="Y88" s="5">
        <f>'Korrigált adatok'!Y88/'nyers adatok'!$D88</f>
        <v>503.57493333333332</v>
      </c>
      <c r="Z88" s="5">
        <f>'Korrigált adatok'!Z88/'nyers adatok'!$E88</f>
        <v>56.246588305866901</v>
      </c>
      <c r="AB88" s="7">
        <f>'Korrigált adatok'!AB88/10^6</f>
        <v>127.62568183490001</v>
      </c>
      <c r="AC88" s="5">
        <f>'Korrigált adatok'!AC88/'nyers adatok'!$C88</f>
        <v>67.363216666666673</v>
      </c>
      <c r="AD88" s="5">
        <f>'Korrigált adatok'!AD88/'nyers adatok'!$D88</f>
        <v>1117.6848333333332</v>
      </c>
      <c r="AE88" s="5">
        <f>'Korrigált adatok'!AE88/'nyers adatok'!$E88</f>
        <v>62.496625846685539</v>
      </c>
      <c r="AG88" s="7">
        <f>'Korrigált adatok'!AG88/10^6</f>
        <v>114.00907883490001</v>
      </c>
      <c r="AH88" s="5">
        <f>'Korrigált adatok'!AH88/'nyers adatok'!$C88</f>
        <v>74.358199999999997</v>
      </c>
      <c r="AI88" s="5">
        <f>'Korrigált adatok'!AI88/'nyers adatok'!$D88</f>
        <v>1089.6447499999999</v>
      </c>
      <c r="AJ88" s="5">
        <f>'Korrigált adatok'!AJ88/'nyers adatok'!$E88</f>
        <v>47.497182795547097</v>
      </c>
      <c r="AL88" s="7">
        <f>'Korrigált adatok'!AL88/10^6</f>
        <v>42.086076834899998</v>
      </c>
      <c r="AM88" s="5">
        <f>'Korrigált adatok'!AM88/'nyers adatok'!$C88</f>
        <v>77.439899999999994</v>
      </c>
      <c r="AN88" s="5">
        <f>'Korrigált adatok'!AN88/'nyers adatok'!$D88</f>
        <v>261.91823333333332</v>
      </c>
      <c r="AO88" s="5">
        <f>'Korrigált adatok'!AO88/'nyers adatok'!$E88</f>
        <v>23.133453725954265</v>
      </c>
      <c r="AQ88" s="7">
        <f>'Korrigált adatok'!AQ88/10^6</f>
        <v>42.980880834899999</v>
      </c>
      <c r="AR88" s="5">
        <f>'Korrigált adatok'!AR88/'nyers adatok'!$C88</f>
        <v>78.118233333333336</v>
      </c>
      <c r="AS88" s="5">
        <f>'Korrigált adatok'!AS88/'nyers adatok'!$D88</f>
        <v>274.83321666666666</v>
      </c>
      <c r="AT88" s="5">
        <f>'Korrigált adatok'!AT88/'nyers adatok'!$E88</f>
        <v>23.53531081982424</v>
      </c>
      <c r="AV88" s="7">
        <f>'Korrigált adatok'!AV88/10^6</f>
        <v>77.924876834900004</v>
      </c>
      <c r="AW88" s="5">
        <f>'Korrigált adatok'!AW88/'nyers adatok'!$C88</f>
        <v>73.141566666666662</v>
      </c>
      <c r="AX88" s="5">
        <f>'Korrigált adatok'!AX88/'nyers adatok'!$D88</f>
        <v>178.77656666666667</v>
      </c>
      <c r="AY88" s="5">
        <f>'Korrigált adatok'!AY88/'nyers adatok'!$E88</f>
        <v>68.420570389371122</v>
      </c>
      <c r="BA88" s="7">
        <f>'Korrigált adatok'!BA88/10^6</f>
        <v>43.387180834900001</v>
      </c>
      <c r="BB88" s="5">
        <f>'Korrigált adatok'!BB88/'nyers adatok'!$C88</f>
        <v>78.853233333333336</v>
      </c>
      <c r="BC88" s="5">
        <f>'Korrigált adatok'!BC88/'nyers adatok'!$D88</f>
        <v>254.39993333333334</v>
      </c>
      <c r="BD88" s="5">
        <f>'Korrigált adatok'!BD88/'nyers adatok'!$E88</f>
        <v>23.973363986588399</v>
      </c>
    </row>
    <row r="89" spans="1:56" x14ac:dyDescent="0.3">
      <c r="A89">
        <v>80000</v>
      </c>
      <c r="H89" s="7">
        <f>'Korrigált adatok'!H89/10^6</f>
        <v>495.69638383490002</v>
      </c>
      <c r="I89" s="5">
        <f>'Korrigált adatok'!I89/'nyers adatok'!$C89</f>
        <v>392.68363749999997</v>
      </c>
      <c r="J89" s="5">
        <f>'Korrigált adatok'!J89/'nyers adatok'!$D89</f>
        <v>466.2124</v>
      </c>
      <c r="K89" s="5">
        <f>'Korrigált adatok'!K89/'nyers adatok'!$E89</f>
        <v>344.1306438075319</v>
      </c>
      <c r="M89" s="7">
        <f>'Korrigált adatok'!M89/10^6</f>
        <v>301.8375568349</v>
      </c>
      <c r="N89" s="5">
        <f>'Korrigált adatok'!N89/'nyers adatok'!$C89</f>
        <v>263.97239999999999</v>
      </c>
      <c r="O89" s="5">
        <f>'Korrigált adatok'!O89/'nyers adatok'!$D89</f>
        <v>394.7749</v>
      </c>
      <c r="P89" s="5">
        <f>'Korrigált adatok'!P89/'nyers adatok'!$E89</f>
        <v>195.82342265461341</v>
      </c>
      <c r="R89" s="7">
        <f>'Korrigált adatok'!R89/10^6</f>
        <v>223.60512383489998</v>
      </c>
      <c r="S89" s="5">
        <f>'Korrigált adatok'!S89/'nyers adatok'!$C89</f>
        <v>206.69979793624998</v>
      </c>
      <c r="T89" s="5">
        <f>'Korrigált adatok'!T89/'nyers adatok'!$D89</f>
        <v>597.11606043625</v>
      </c>
      <c r="U89" s="5">
        <f>'Korrigált adatok'!U89/'nyers adatok'!$E89</f>
        <v>126.5072834863428</v>
      </c>
      <c r="W89" s="7">
        <f>'Korrigált adatok'!W89/10^6</f>
        <v>117.55000883490001</v>
      </c>
      <c r="X89" s="5">
        <f>'Korrigált adatok'!X89/'nyers adatok'!$C89</f>
        <v>78.849900000000005</v>
      </c>
      <c r="Y89" s="5">
        <f>'Korrigált adatok'!Y89/'nyers adatok'!$D89</f>
        <v>519.68366249999997</v>
      </c>
      <c r="Z89" s="5">
        <f>'Korrigált adatok'!Z89/'nyers adatok'!$E89</f>
        <v>55.792865459216465</v>
      </c>
      <c r="AB89" s="7">
        <f>'Korrigált adatok'!AB89/10^6</f>
        <v>178.39918283489999</v>
      </c>
      <c r="AC89" s="5">
        <f>'Korrigált adatok'!AC89/'nyers adatok'!$C89</f>
        <v>78.606137500000003</v>
      </c>
      <c r="AD89" s="5">
        <f>'Korrigált adatok'!AD89/'nyers adatok'!$D89</f>
        <v>1139.047325</v>
      </c>
      <c r="AE89" s="5">
        <f>'Korrigált adatok'!AE89/'nyers adatok'!$E89</f>
        <v>63.722503453097175</v>
      </c>
      <c r="AG89" s="7">
        <f>'Korrigált adatok'!AG89/10^6</f>
        <v>157.01228283489999</v>
      </c>
      <c r="AH89" s="5">
        <f>'Korrigált adatok'!AH89/'nyers adatok'!$C89</f>
        <v>86.404949999999999</v>
      </c>
      <c r="AI89" s="5">
        <f>'Korrigált adatok'!AI89/'nyers adatok'!$D89</f>
        <v>1098.0166374999999</v>
      </c>
      <c r="AJ89" s="5">
        <f>'Korrigált adatok'!AJ89/'nyers adatok'!$E89</f>
        <v>47.040113659978843</v>
      </c>
      <c r="AL89" s="7">
        <f>'Korrigált adatok'!AL89/10^6</f>
        <v>62.959974834900002</v>
      </c>
      <c r="AM89" s="5">
        <f>'Korrigált adatok'!AM89/'nyers adatok'!$C89</f>
        <v>85.058674999999994</v>
      </c>
      <c r="AN89" s="5">
        <f>'Korrigált adatok'!AN89/'nyers adatok'!$D89</f>
        <v>283.79118749999998</v>
      </c>
      <c r="AO89" s="5">
        <f>'Korrigált adatok'!AO89/'nyers adatok'!$E89</f>
        <v>26.188804848497732</v>
      </c>
      <c r="AQ89" s="7">
        <f>'Korrigált adatok'!AQ89/10^6</f>
        <v>64.002988834899995</v>
      </c>
      <c r="AR89" s="5">
        <f>'Korrigált adatok'!AR89/'nyers adatok'!$C89</f>
        <v>89.301150000000007</v>
      </c>
      <c r="AS89" s="5">
        <f>'Korrigált adatok'!AS89/'nyers adatok'!$D89</f>
        <v>291.53489999999999</v>
      </c>
      <c r="AT89" s="5">
        <f>'Korrigált adatok'!AT89/'nyers adatok'!$E89</f>
        <v>26.479556088463131</v>
      </c>
      <c r="AV89" s="7">
        <f>'Korrigált adatok'!AV89/10^6</f>
        <v>109.9515748349</v>
      </c>
      <c r="AW89" s="5">
        <f>'Korrigált adatok'!AW89/'nyers adatok'!$C89</f>
        <v>86.818650000000005</v>
      </c>
      <c r="AX89" s="5">
        <f>'Korrigált adatok'!AX89/'nyers adatok'!$D89</f>
        <v>194.16114999999999</v>
      </c>
      <c r="AY89" s="5">
        <f>'Korrigált adatok'!AY89/'nyers adatok'!$E89</f>
        <v>68.887437248020888</v>
      </c>
      <c r="BA89" s="7">
        <f>'Korrigált adatok'!BA89/10^6</f>
        <v>64.2549848349</v>
      </c>
      <c r="BB89" s="5">
        <f>'Korrigált adatok'!BB89/'nyers adatok'!$C89</f>
        <v>88.412400000000005</v>
      </c>
      <c r="BC89" s="5">
        <f>'Korrigált adatok'!BC89/'nyers adatok'!$D89</f>
        <v>270.98365000000001</v>
      </c>
      <c r="BD89" s="5">
        <f>'Korrigált adatok'!BD89/'nyers adatok'!$E89</f>
        <v>26.788954641877716</v>
      </c>
    </row>
    <row r="90" spans="1:56" x14ac:dyDescent="0.3">
      <c r="A90">
        <v>100000</v>
      </c>
      <c r="H90" s="7">
        <f>'Korrigált adatok'!H90/10^6</f>
        <v>645.16458983489997</v>
      </c>
      <c r="I90" s="5">
        <f>'Korrigált adatok'!I90/'nyers adatok'!$C90</f>
        <v>420.48289999999997</v>
      </c>
      <c r="J90" s="5">
        <f>'Korrigált adatok'!J90/'nyers adatok'!$D90</f>
        <v>469.76089999999999</v>
      </c>
      <c r="K90" s="5">
        <f>'Korrigált adatok'!K90/'nyers adatok'!$E90</f>
        <v>349.13435559352348</v>
      </c>
      <c r="M90" s="7">
        <f>'Korrigált adatok'!M90/10^6</f>
        <v>390.59367183490002</v>
      </c>
      <c r="N90" s="5">
        <f>'Korrigált adatok'!N90/'nyers adatok'!$C90</f>
        <v>263.82711999999998</v>
      </c>
      <c r="O90" s="5">
        <f>'Korrigált adatok'!O90/'nyers adatok'!$D90</f>
        <v>416.51830000000001</v>
      </c>
      <c r="P90" s="5">
        <f>'Korrigált adatok'!P90/'nyers adatok'!$E90</f>
        <v>201.48227220413514</v>
      </c>
      <c r="R90" s="7">
        <f>'Korrigált adatok'!R90/10^6</f>
        <v>295.23392983490004</v>
      </c>
      <c r="S90" s="5">
        <f>'Korrigált adatok'!S90/'nyers adatok'!$C90</f>
        <v>198.938828349</v>
      </c>
      <c r="T90" s="5">
        <f>'Korrigált adatok'!T90/'nyers adatok'!$D90</f>
        <v>615.24081834899994</v>
      </c>
      <c r="U90" s="5">
        <f>'Korrigált adatok'!U90/'nyers adatok'!$E90</f>
        <v>133.01447746773471</v>
      </c>
      <c r="W90" s="7">
        <f>'Korrigált adatok'!W90/10^6</f>
        <v>148.80797983489998</v>
      </c>
      <c r="X90" s="5">
        <f>'Korrigált adatok'!X90/'nyers adatok'!$C90</f>
        <v>69.275909999999996</v>
      </c>
      <c r="Y90" s="5">
        <f>'Korrigált adatok'!Y90/'nyers adatok'!$D90</f>
        <v>540.01494000000002</v>
      </c>
      <c r="Z90" s="5">
        <f>'Korrigált adatok'!Z90/'nyers adatok'!$E90</f>
        <v>56.777383052161291</v>
      </c>
      <c r="AB90" s="7">
        <f>'Korrigált adatok'!AB90/10^6</f>
        <v>223.32548483489998</v>
      </c>
      <c r="AC90" s="5">
        <f>'Korrigált adatok'!AC90/'nyers adatok'!$C90</f>
        <v>73.5779</v>
      </c>
      <c r="AD90" s="5">
        <f>'Korrigált adatok'!AD90/'nyers adatok'!$D90</f>
        <v>1169.6219100000001</v>
      </c>
      <c r="AE90" s="5">
        <f>'Korrigált adatok'!AE90/'nyers adatok'!$E90</f>
        <v>63.544665619494594</v>
      </c>
      <c r="AG90" s="7">
        <f>'Korrigált adatok'!AG90/10^6</f>
        <v>197.55758183489999</v>
      </c>
      <c r="AH90" s="5">
        <f>'Korrigált adatok'!AH90/'nyers adatok'!$C90</f>
        <v>81.735870000000006</v>
      </c>
      <c r="AI90" s="5">
        <f>'Korrigált adatok'!AI90/'nyers adatok'!$D90</f>
        <v>1098.3986</v>
      </c>
      <c r="AJ90" s="5">
        <f>'Korrigált adatok'!AJ90/'nyers adatok'!$E90</f>
        <v>47.087275772438353</v>
      </c>
      <c r="AL90" s="7">
        <f>'Korrigált adatok'!AL90/10^6</f>
        <v>72.212774834900003</v>
      </c>
      <c r="AM90" s="5">
        <f>'Korrigált adatok'!AM90/'nyers adatok'!$C90</f>
        <v>76.676919999999996</v>
      </c>
      <c r="AN90" s="5">
        <f>'Korrigált adatok'!AN90/'nyers adatok'!$D90</f>
        <v>253.14402000000001</v>
      </c>
      <c r="AO90" s="5">
        <f>'Korrigált adatok'!AO90/'nyers adatok'!$E90</f>
        <v>23.289804847382968</v>
      </c>
      <c r="AQ90" s="7">
        <f>'Korrigált adatok'!AQ90/10^6</f>
        <v>73.657879834900001</v>
      </c>
      <c r="AR90" s="5">
        <f>'Korrigált adatok'!AR90/'nyers adatok'!$C90</f>
        <v>83.183899999999994</v>
      </c>
      <c r="AS90" s="5">
        <f>'Korrigált adatok'!AS90/'nyers adatok'!$D90</f>
        <v>262.14789999999999</v>
      </c>
      <c r="AT90" s="5">
        <f>'Korrigált adatok'!AT90/'nyers adatok'!$E90</f>
        <v>23.817791363424959</v>
      </c>
      <c r="AV90" s="7">
        <f>'Korrigált adatok'!AV90/10^6</f>
        <v>136.53307483489999</v>
      </c>
      <c r="AW90" s="5">
        <f>'Korrigált adatok'!AW90/'nyers adatok'!$C90</f>
        <v>79.138900000000007</v>
      </c>
      <c r="AX90" s="5">
        <f>'Korrigált adatok'!AX90/'nyers adatok'!$D90</f>
        <v>160.58690999999999</v>
      </c>
      <c r="AY90" s="5">
        <f>'Korrigált adatok'!AY90/'nyers adatok'!$E90</f>
        <v>69.798165695729438</v>
      </c>
      <c r="BA90" s="7">
        <f>'Korrigált adatok'!BA90/10^6</f>
        <v>72.624586834900001</v>
      </c>
      <c r="BB90" s="5">
        <f>'Korrigált adatok'!BB90/'nyers adatok'!$C90</f>
        <v>85.93186</v>
      </c>
      <c r="BC90" s="5">
        <f>'Korrigált adatok'!BC90/'nyers adatok'!$D90</f>
        <v>242.62482</v>
      </c>
      <c r="BD90" s="5">
        <f>'Korrigált adatok'!BD90/'nyers adatok'!$E90</f>
        <v>25.890785265918669</v>
      </c>
    </row>
    <row r="92" spans="1:56" x14ac:dyDescent="0.3">
      <c r="A92" t="str">
        <f>'nyers adatok'!A92</f>
        <v>worst m=n32 c=100</v>
      </c>
      <c r="H92" s="4" t="s">
        <v>10</v>
      </c>
      <c r="I92" s="4"/>
      <c r="J92" s="4"/>
      <c r="K92" s="4"/>
      <c r="M92" s="4" t="s">
        <v>11</v>
      </c>
      <c r="N92" s="4"/>
      <c r="O92" s="4"/>
      <c r="P92" s="4"/>
      <c r="R92" s="4" t="s">
        <v>12</v>
      </c>
      <c r="S92" s="4"/>
      <c r="T92" s="4"/>
      <c r="U92" s="4"/>
      <c r="W92" s="4" t="s">
        <v>21</v>
      </c>
      <c r="X92" s="4"/>
      <c r="Y92" s="4"/>
      <c r="Z92" s="4"/>
      <c r="AB92" s="4" t="s">
        <v>22</v>
      </c>
      <c r="AC92" s="4"/>
      <c r="AD92" s="4"/>
      <c r="AE92" s="4"/>
      <c r="AG92" s="4" t="s">
        <v>23</v>
      </c>
      <c r="AH92" s="4"/>
      <c r="AI92" s="4"/>
      <c r="AJ92" s="4"/>
      <c r="AL92" s="4" t="s">
        <v>24</v>
      </c>
      <c r="AM92" s="4"/>
      <c r="AN92" s="4"/>
      <c r="AO92" s="4"/>
      <c r="AQ92" s="4" t="s">
        <v>25</v>
      </c>
      <c r="AR92" s="4"/>
      <c r="AS92" s="4"/>
      <c r="AT92" s="4"/>
      <c r="AV92" s="4" t="s">
        <v>26</v>
      </c>
      <c r="AW92" s="4"/>
      <c r="AX92" s="4"/>
      <c r="AY92" s="4"/>
      <c r="BA92" s="4" t="s">
        <v>27</v>
      </c>
      <c r="BB92" s="4"/>
      <c r="BC92" s="4"/>
      <c r="BD92" s="4"/>
    </row>
    <row r="93" spans="1:56" x14ac:dyDescent="0.3">
      <c r="A93" t="s">
        <v>8</v>
      </c>
      <c r="H93" t="s">
        <v>30</v>
      </c>
      <c r="I93" t="s">
        <v>31</v>
      </c>
      <c r="J93" t="s">
        <v>32</v>
      </c>
      <c r="K93" t="s">
        <v>33</v>
      </c>
      <c r="M93" t="s">
        <v>30</v>
      </c>
      <c r="N93" t="s">
        <v>31</v>
      </c>
      <c r="O93" t="s">
        <v>32</v>
      </c>
      <c r="P93" t="s">
        <v>33</v>
      </c>
      <c r="R93" t="s">
        <v>30</v>
      </c>
      <c r="S93" t="s">
        <v>31</v>
      </c>
      <c r="T93" t="s">
        <v>32</v>
      </c>
      <c r="U93" t="s">
        <v>33</v>
      </c>
      <c r="W93" t="s">
        <v>30</v>
      </c>
      <c r="X93" t="s">
        <v>31</v>
      </c>
      <c r="Y93" t="s">
        <v>32</v>
      </c>
      <c r="Z93" t="s">
        <v>33</v>
      </c>
      <c r="AB93" t="s">
        <v>30</v>
      </c>
      <c r="AC93" t="s">
        <v>31</v>
      </c>
      <c r="AD93" t="s">
        <v>32</v>
      </c>
      <c r="AE93" t="s">
        <v>33</v>
      </c>
      <c r="AG93" t="s">
        <v>30</v>
      </c>
      <c r="AH93" t="s">
        <v>31</v>
      </c>
      <c r="AI93" t="s">
        <v>32</v>
      </c>
      <c r="AJ93" t="s">
        <v>33</v>
      </c>
      <c r="AL93" t="s">
        <v>30</v>
      </c>
      <c r="AM93" t="s">
        <v>31</v>
      </c>
      <c r="AN93" t="s">
        <v>32</v>
      </c>
      <c r="AO93" t="s">
        <v>33</v>
      </c>
      <c r="AQ93" t="s">
        <v>30</v>
      </c>
      <c r="AR93" t="s">
        <v>31</v>
      </c>
      <c r="AS93" t="s">
        <v>32</v>
      </c>
      <c r="AT93" t="s">
        <v>33</v>
      </c>
      <c r="AV93" t="s">
        <v>30</v>
      </c>
      <c r="AW93" t="s">
        <v>31</v>
      </c>
      <c r="AX93" t="s">
        <v>32</v>
      </c>
      <c r="AY93" t="s">
        <v>33</v>
      </c>
      <c r="BA93" t="s">
        <v>30</v>
      </c>
      <c r="BB93" t="s">
        <v>31</v>
      </c>
      <c r="BC93" t="s">
        <v>32</v>
      </c>
      <c r="BD93" t="s">
        <v>33</v>
      </c>
    </row>
    <row r="94" spans="1:56" x14ac:dyDescent="0.3">
      <c r="A94">
        <v>2000</v>
      </c>
      <c r="H94" s="7">
        <f>'Korrigált adatok'!H94/10^6</f>
        <v>21.380383834899998</v>
      </c>
      <c r="I94" s="5">
        <f>'Korrigált adatok'!I94/'nyers adatok'!$C94</f>
        <v>275.8349</v>
      </c>
      <c r="J94" s="5">
        <f>'Korrigált adatok'!J94/'nyers adatok'!$D94</f>
        <v>287.0849</v>
      </c>
      <c r="K94" s="5">
        <f>'Korrigált adatok'!K94/'nyers adatok'!$E94</f>
        <v>225.30322258359635</v>
      </c>
      <c r="M94" s="7">
        <f>'Korrigált adatok'!M94/10^6</f>
        <v>13.566983834899998</v>
      </c>
      <c r="N94" s="5">
        <f>'Korrigált adatok'!N94/'nyers adatok'!$C94</f>
        <v>212.38489999999999</v>
      </c>
      <c r="O94" s="5">
        <f>'Korrigált adatok'!O94/'nyers adatok'!$D94</f>
        <v>254.6849</v>
      </c>
      <c r="P94" s="5">
        <f>'Korrigált adatok'!P94/'nyers adatok'!$E94</f>
        <v>138.45564013082659</v>
      </c>
      <c r="R94" s="7">
        <f>'Korrigált adatok'!R94/10^6</f>
        <v>8.6859318348999999</v>
      </c>
      <c r="S94" s="5">
        <f>'Korrigált adatok'!S94/'nyers adatok'!$C94</f>
        <v>144.79141745000001</v>
      </c>
      <c r="T94" s="5">
        <f>'Korrigált adatok'!T94/'nyers adatok'!$D94</f>
        <v>634.34191744999998</v>
      </c>
      <c r="U94" s="5">
        <f>'Korrigált adatok'!U94/'nyers adatok'!$E94</f>
        <v>82.465175825671295</v>
      </c>
      <c r="W94" s="7">
        <f>'Korrigált adatok'!W94/10^6</f>
        <v>7.7610338349000001</v>
      </c>
      <c r="X94" s="5">
        <f>'Korrigált adatok'!X94/'nyers adatok'!$C94</f>
        <v>73.284899999999993</v>
      </c>
      <c r="Y94" s="5">
        <f>'Korrigált adatok'!Y94/'nyers adatok'!$D94</f>
        <v>1334.2848999999999</v>
      </c>
      <c r="Z94" s="5">
        <f>'Korrigált adatok'!Z94/'nyers adatok'!$E94</f>
        <v>52.973502991628926</v>
      </c>
      <c r="AB94" s="7">
        <f>'Korrigált adatok'!AB94/10^6</f>
        <v>10.408283834899999</v>
      </c>
      <c r="AC94" s="5">
        <f>'Korrigált adatok'!AC94/'nyers adatok'!$C94</f>
        <v>67.634899999999988</v>
      </c>
      <c r="AD94" s="5">
        <f>'Korrigált adatok'!AD94/'nyers adatok'!$D94</f>
        <v>2433.0349000000001</v>
      </c>
      <c r="AE94" s="5">
        <f>'Korrigált adatok'!AE94/'nyers adatok'!$E94</f>
        <v>59.502252820090575</v>
      </c>
      <c r="AG94" s="7">
        <f>'Korrigált adatok'!AG94/10^6</f>
        <v>6.4181828349000005</v>
      </c>
      <c r="AH94" s="5">
        <f>'Korrigált adatok'!AH94/'nyers adatok'!$C94</f>
        <v>74.884899999999988</v>
      </c>
      <c r="AI94" s="5">
        <f>'Korrigált adatok'!AI94/'nyers adatok'!$D94</f>
        <v>1094.0348999999999</v>
      </c>
      <c r="AJ94" s="5">
        <f>'Korrigált adatok'!AJ94/'nyers adatok'!$E94</f>
        <v>44.075236672613329</v>
      </c>
      <c r="AL94" s="7">
        <f>'Korrigált adatok'!AL94/10^6</f>
        <v>2.5907828349000002</v>
      </c>
      <c r="AM94" s="5">
        <f>'Korrigált adatok'!AM94/'nyers adatok'!$C94</f>
        <v>72.284899999999993</v>
      </c>
      <c r="AN94" s="5">
        <f>'Korrigált adatok'!AN94/'nyers adatok'!$D94</f>
        <v>228.8349</v>
      </c>
      <c r="AO94" s="5">
        <f>'Korrigált adatok'!AO94/'nyers adatok'!$E94</f>
        <v>19.867743877224282</v>
      </c>
      <c r="AQ94" s="7">
        <f>'Korrigált adatok'!AQ94/10^6</f>
        <v>2.7570828349000003</v>
      </c>
      <c r="AR94" s="5">
        <f>'Korrigált adatok'!AR94/'nyers adatok'!$C94</f>
        <v>76.134899999999988</v>
      </c>
      <c r="AS94" s="5">
        <f>'Korrigált adatok'!AS94/'nyers adatok'!$D94</f>
        <v>252.9349</v>
      </c>
      <c r="AT94" s="5">
        <f>'Korrigált adatok'!AT94/'nyers adatok'!$E94</f>
        <v>20.749451026942957</v>
      </c>
      <c r="AV94" s="7">
        <f>'Korrigált adatok'!AV94/10^6</f>
        <v>6.4986828349000003</v>
      </c>
      <c r="AW94" s="5">
        <f>'Korrigált adatok'!AW94/'nyers adatok'!$C94</f>
        <v>73.58489999999999</v>
      </c>
      <c r="AX94" s="5">
        <f>'Korrigált adatok'!AX94/'nyers adatok'!$D94</f>
        <v>181.23489999999998</v>
      </c>
      <c r="AY94" s="5">
        <f>'Korrigált adatok'!AY94/'nyers adatok'!$E94</f>
        <v>66.768617579250716</v>
      </c>
      <c r="BA94" s="7">
        <f>'Korrigált adatok'!BA94/10^6</f>
        <v>2.6183778349</v>
      </c>
      <c r="BB94" s="5">
        <f>'Korrigált adatok'!BB94/'nyers adatok'!$C94</f>
        <v>72.83489999999999</v>
      </c>
      <c r="BC94" s="5">
        <f>'Korrigált adatok'!BC94/'nyers adatok'!$D94</f>
        <v>235.8349</v>
      </c>
      <c r="BD94" s="5">
        <f>'Korrigált adatok'!BD94/'nyers adatok'!$E94</f>
        <v>20.685410040711769</v>
      </c>
    </row>
    <row r="95" spans="1:56" x14ac:dyDescent="0.3">
      <c r="A95">
        <v>4000</v>
      </c>
      <c r="H95" s="7">
        <f>'Korrigált adatok'!H95/10^6</f>
        <v>66.863283834900002</v>
      </c>
      <c r="I95" s="5">
        <f>'Korrigált adatok'!I95/'nyers adatok'!$C95</f>
        <v>297.50990000000002</v>
      </c>
      <c r="J95" s="5">
        <f>'Korrigált adatok'!J95/'nyers adatok'!$D95</f>
        <v>318.60990000000004</v>
      </c>
      <c r="K95" s="5">
        <f>'Korrigált adatok'!K95/'nyers adatok'!$E95</f>
        <v>250.69950174147735</v>
      </c>
      <c r="M95" s="7">
        <f>'Korrigált adatok'!M95/10^6</f>
        <v>40.333583834899997</v>
      </c>
      <c r="N95" s="5">
        <f>'Korrigált adatok'!N95/'nyers adatok'!$C95</f>
        <v>220.35989999999998</v>
      </c>
      <c r="O95" s="5">
        <f>'Korrigált adatok'!O95/'nyers adatok'!$D95</f>
        <v>287.18490000000003</v>
      </c>
      <c r="P95" s="5">
        <f>'Korrigált adatok'!P95/'nyers adatok'!$E95</f>
        <v>148.68973404556115</v>
      </c>
      <c r="R95" s="7">
        <f>'Korrigált adatok'!R95/10^6</f>
        <v>25.726169834899999</v>
      </c>
      <c r="S95" s="5">
        <f>'Korrigált adatok'!S95/'nyers adatok'!$C95</f>
        <v>157.72070872500001</v>
      </c>
      <c r="T95" s="5">
        <f>'Korrigált adatok'!T95/'nyers adatok'!$D95</f>
        <v>874.59570872500001</v>
      </c>
      <c r="U95" s="5">
        <f>'Korrigált adatok'!U95/'nyers adatok'!$E95</f>
        <v>86.674576819795647</v>
      </c>
      <c r="W95" s="7">
        <f>'Korrigált adatok'!W95/10^6</f>
        <v>22.163333834899998</v>
      </c>
      <c r="X95" s="5">
        <f>'Korrigált adatok'!X95/'nyers adatok'!$C95</f>
        <v>67.909899999999993</v>
      </c>
      <c r="Y95" s="5">
        <f>'Korrigált adatok'!Y95/'nyers adatok'!$D95</f>
        <v>1885.6098999999999</v>
      </c>
      <c r="Z95" s="5">
        <f>'Korrigált adatok'!Z95/'nyers adatok'!$E95</f>
        <v>53.421765019439</v>
      </c>
      <c r="AB95" s="7">
        <f>'Korrigált adatok'!AB95/10^6</f>
        <v>28.819285834900001</v>
      </c>
      <c r="AC95" s="5">
        <f>'Korrigált adatok'!AC95/'nyers adatok'!$C95</f>
        <v>62.684899999999999</v>
      </c>
      <c r="AD95" s="5">
        <f>'Korrigált adatok'!AD95/'nyers adatok'!$D95</f>
        <v>3421.8598999999999</v>
      </c>
      <c r="AE95" s="5">
        <f>'Korrigált adatok'!AE95/'nyers adatok'!$E95</f>
        <v>59.192416948880243</v>
      </c>
      <c r="AG95" s="7">
        <f>'Korrigált adatok'!AG95/10^6</f>
        <v>16.5758828349</v>
      </c>
      <c r="AH95" s="5">
        <f>'Korrigált adatok'!AH95/'nyers adatok'!$C95</f>
        <v>74.08489999999999</v>
      </c>
      <c r="AI95" s="5">
        <f>'Korrigált adatok'!AI95/'nyers adatok'!$D95</f>
        <v>1056.1849</v>
      </c>
      <c r="AJ95" s="5">
        <f>'Korrigált adatok'!AJ95/'nyers adatok'!$E95</f>
        <v>43.776566934421488</v>
      </c>
      <c r="AL95" s="7">
        <f>'Korrigált adatok'!AL95/10^6</f>
        <v>6.7316828349</v>
      </c>
      <c r="AM95" s="5">
        <f>'Korrigált adatok'!AM95/'nyers adatok'!$C95</f>
        <v>72.509899999999988</v>
      </c>
      <c r="AN95" s="5">
        <f>'Korrigált adatok'!AN95/'nyers adatok'!$D95</f>
        <v>245.98489999999998</v>
      </c>
      <c r="AO95" s="5">
        <f>'Korrigált adatok'!AO95/'nyers adatok'!$E95</f>
        <v>19.14567097323523</v>
      </c>
      <c r="AQ95" s="7">
        <f>'Korrigált adatok'!AQ95/10^6</f>
        <v>6.6641828349000001</v>
      </c>
      <c r="AR95" s="5">
        <f>'Korrigált adatok'!AR95/'nyers adatok'!$C95</f>
        <v>68.559899999999999</v>
      </c>
      <c r="AS95" s="5">
        <f>'Korrigált adatok'!AS95/'nyers adatok'!$D95</f>
        <v>257.68515000000002</v>
      </c>
      <c r="AT95" s="5">
        <f>'Korrigált adatok'!AT95/'nyers adatok'!$E95</f>
        <v>19.976242415576905</v>
      </c>
      <c r="AV95" s="7">
        <f>'Korrigált adatok'!AV95/10^6</f>
        <v>17.8377828349</v>
      </c>
      <c r="AW95" s="5">
        <f>'Korrigált adatok'!AW95/'nyers adatok'!$C95</f>
        <v>71.734899999999996</v>
      </c>
      <c r="AX95" s="5">
        <f>'Korrigált adatok'!AX95/'nyers adatok'!$D95</f>
        <v>166.90989999999999</v>
      </c>
      <c r="AY95" s="5">
        <f>'Korrigált adatok'!AY95/'nyers adatok'!$E95</f>
        <v>66.878452999389523</v>
      </c>
      <c r="BA95" s="7">
        <f>'Korrigált adatok'!BA95/10^6</f>
        <v>6.7587688348999997</v>
      </c>
      <c r="BB95" s="5">
        <f>'Korrigált adatok'!BB95/'nyers adatok'!$C95</f>
        <v>76.259899999999988</v>
      </c>
      <c r="BC95" s="5">
        <f>'Korrigált adatok'!BC95/'nyers adatok'!$D95</f>
        <v>245.10989999999998</v>
      </c>
      <c r="BD95" s="5">
        <f>'Korrigált adatok'!BD95/'nyers adatok'!$E95</f>
        <v>20.492339835491439</v>
      </c>
    </row>
    <row r="96" spans="1:56" x14ac:dyDescent="0.3">
      <c r="A96">
        <v>6000</v>
      </c>
      <c r="H96" s="7">
        <f>'Korrigált adatok'!H96/10^6</f>
        <v>128.83858383489999</v>
      </c>
      <c r="I96" s="5">
        <f>'Korrigált adatok'!I96/'nyers adatok'!$C96</f>
        <v>331.0682333333333</v>
      </c>
      <c r="J96" s="5">
        <f>'Korrigált adatok'!J96/'nyers adatok'!$D96</f>
        <v>342.0682333333333</v>
      </c>
      <c r="K96" s="5">
        <f>'Korrigált adatok'!K96/'nyers adatok'!$E96</f>
        <v>264.98831354956843</v>
      </c>
      <c r="M96" s="7">
        <f>'Korrigált adatok'!M96/10^6</f>
        <v>76.805383834900013</v>
      </c>
      <c r="N96" s="5">
        <f>'Korrigált adatok'!N96/'nyers adatok'!$C96</f>
        <v>219.81823333333332</v>
      </c>
      <c r="O96" s="5">
        <f>'Korrigált adatok'!O96/'nyers adatok'!$D96</f>
        <v>303.61823333333331</v>
      </c>
      <c r="P96" s="5">
        <f>'Korrigált adatok'!P96/'nyers adatok'!$E96</f>
        <v>154.55671314848723</v>
      </c>
      <c r="R96" s="7">
        <f>'Korrigált adatok'!R96/10^6</f>
        <v>46.351185834900001</v>
      </c>
      <c r="S96" s="5">
        <f>'Korrigált adatok'!S96/'nyers adatok'!$C96</f>
        <v>163.49713915000001</v>
      </c>
      <c r="T96" s="5">
        <f>'Korrigált adatok'!T96/'nyers adatok'!$D96</f>
        <v>1055.0138058166667</v>
      </c>
      <c r="U96" s="5">
        <f>'Korrigált adatok'!U96/'nyers adatok'!$E96</f>
        <v>88.061264789650366</v>
      </c>
      <c r="W96" s="7">
        <f>'Korrigált adatok'!W96/10^6</f>
        <v>40.822309834899997</v>
      </c>
      <c r="X96" s="5">
        <f>'Korrigált adatok'!X96/'nyers adatok'!$C96</f>
        <v>70.301566666666673</v>
      </c>
      <c r="Y96" s="5">
        <f>'Korrigált adatok'!Y96/'nyers adatok'!$D96</f>
        <v>2291.1349</v>
      </c>
      <c r="Z96" s="5">
        <f>'Korrigált adatok'!Z96/'nyers adatok'!$E96</f>
        <v>53.693521065480859</v>
      </c>
      <c r="AB96" s="7">
        <f>'Korrigált adatok'!AB96/10^6</f>
        <v>53.200386834900002</v>
      </c>
      <c r="AC96" s="5">
        <f>'Korrigált adatok'!AC96/'nyers adatok'!$C96</f>
        <v>72.834900000000005</v>
      </c>
      <c r="AD96" s="5">
        <f>'Korrigált adatok'!AD96/'nyers adatok'!$D96</f>
        <v>4148.9848999999995</v>
      </c>
      <c r="AE96" s="5">
        <f>'Korrigált adatok'!AE96/'nyers adatok'!$E96</f>
        <v>60.232013959368729</v>
      </c>
      <c r="AG96" s="7">
        <f>'Korrigált adatok'!AG96/10^6</f>
        <v>29.081482834900001</v>
      </c>
      <c r="AH96" s="5">
        <f>'Korrigált adatok'!AH96/'nyers adatok'!$C96</f>
        <v>80.034900000000007</v>
      </c>
      <c r="AI96" s="5">
        <f>'Korrigált adatok'!AI96/'nyers adatok'!$D96</f>
        <v>1087.7515666666668</v>
      </c>
      <c r="AJ96" s="5">
        <f>'Korrigált adatok'!AJ96/'nyers adatok'!$E96</f>
        <v>44.37797263056936</v>
      </c>
      <c r="AL96" s="7">
        <f>'Korrigált adatok'!AL96/10^6</f>
        <v>11.9715828349</v>
      </c>
      <c r="AM96" s="5">
        <f>'Korrigált adatok'!AM96/'nyers adatok'!$C96</f>
        <v>79.201400000000007</v>
      </c>
      <c r="AN96" s="5">
        <f>'Korrigált adatok'!AN96/'nyers adatok'!$D96</f>
        <v>233.95139999999998</v>
      </c>
      <c r="AO96" s="5">
        <f>'Korrigált adatok'!AO96/'nyers adatok'!$E96</f>
        <v>19.805817255209696</v>
      </c>
      <c r="AQ96" s="7">
        <f>'Korrigált adatok'!AQ96/10^6</f>
        <v>11.6672828349</v>
      </c>
      <c r="AR96" s="5">
        <f>'Korrigált adatok'!AR96/'nyers adatok'!$C96</f>
        <v>80.401566666666668</v>
      </c>
      <c r="AS96" s="5">
        <f>'Korrigált adatok'!AS96/'nyers adatok'!$D96</f>
        <v>248.50156666666666</v>
      </c>
      <c r="AT96" s="5">
        <f>'Korrigált adatok'!AT96/'nyers adatok'!$E96</f>
        <v>19.998994515650885</v>
      </c>
      <c r="AV96" s="7">
        <f>'Korrigált adatok'!AV96/10^6</f>
        <v>33.086181834899996</v>
      </c>
      <c r="AW96" s="5">
        <f>'Korrigált adatok'!AW96/'nyers adatok'!$C96</f>
        <v>89.46823333333333</v>
      </c>
      <c r="AX96" s="5">
        <f>'Korrigált adatok'!AX96/'nyers adatok'!$D96</f>
        <v>160.60156666666668</v>
      </c>
      <c r="AY96" s="5">
        <f>'Korrigált adatok'!AY96/'nyers adatok'!$E96</f>
        <v>67.315456282151885</v>
      </c>
      <c r="BA96" s="7">
        <f>'Korrigált adatok'!BA96/10^6</f>
        <v>11.714357834899999</v>
      </c>
      <c r="BB96" s="5">
        <f>'Korrigált adatok'!BB96/'nyers adatok'!$C96</f>
        <v>79.46823333333333</v>
      </c>
      <c r="BC96" s="5">
        <f>'Korrigált adatok'!BC96/'nyers adatok'!$D96</f>
        <v>225.70156666666665</v>
      </c>
      <c r="BD96" s="5">
        <f>'Korrigált adatok'!BD96/'nyers adatok'!$E96</f>
        <v>19.365111875490452</v>
      </c>
    </row>
    <row r="97" spans="1:56" x14ac:dyDescent="0.3">
      <c r="A97">
        <v>8000</v>
      </c>
      <c r="H97" s="7">
        <f>'Korrigált adatok'!H97/10^6</f>
        <v>203.58958583489999</v>
      </c>
      <c r="I97" s="5">
        <f>'Korrigált adatok'!I97/'nyers adatok'!$C97</f>
        <v>330.12240000000003</v>
      </c>
      <c r="J97" s="5">
        <f>'Korrigált adatok'!J97/'nyers adatok'!$D97</f>
        <v>365.57240000000002</v>
      </c>
      <c r="K97" s="5">
        <f>'Korrigált adatok'!K97/'nyers adatok'!$E97</f>
        <v>275.14264949367038</v>
      </c>
      <c r="M97" s="7">
        <f>'Korrigált adatok'!M97/10^6</f>
        <v>124.67718683490001</v>
      </c>
      <c r="N97" s="5">
        <f>'Korrigált adatok'!N97/'nyers adatok'!$C97</f>
        <v>228.5849</v>
      </c>
      <c r="O97" s="5">
        <f>'Korrigált adatok'!O97/'nyers adatok'!$D97</f>
        <v>310.3974</v>
      </c>
      <c r="P97" s="5">
        <f>'Korrigált adatok'!P97/'nyers adatok'!$E97</f>
        <v>162.52701623887171</v>
      </c>
      <c r="R97" s="7">
        <f>'Korrigált adatok'!R97/10^6</f>
        <v>70.368818834900011</v>
      </c>
      <c r="S97" s="5">
        <f>'Korrigált adatok'!S97/'nyers adatok'!$C97</f>
        <v>157.87297936249999</v>
      </c>
      <c r="T97" s="5">
        <f>'Korrigált adatok'!T97/'nyers adatok'!$D97</f>
        <v>1205.7859793624998</v>
      </c>
      <c r="U97" s="5">
        <f>'Korrigált adatok'!U97/'nyers adatok'!$E97</f>
        <v>84.474452909434476</v>
      </c>
      <c r="W97" s="7">
        <f>'Korrigált adatok'!W97/10^6</f>
        <v>63.375282834899998</v>
      </c>
      <c r="X97" s="5">
        <f>'Korrigált adatok'!X97/'nyers adatok'!$C97</f>
        <v>63.447400000000002</v>
      </c>
      <c r="Y97" s="5">
        <f>'Korrigált adatok'!Y97/'nyers adatok'!$D97</f>
        <v>2698.297525</v>
      </c>
      <c r="Z97" s="5">
        <f>'Korrigált adatok'!Z97/'nyers adatok'!$E97</f>
        <v>54.38235365299353</v>
      </c>
      <c r="AB97" s="7">
        <f>'Korrigált adatok'!AB97/10^6</f>
        <v>83.061987834900009</v>
      </c>
      <c r="AC97" s="5">
        <f>'Korrigált adatok'!AC97/'nyers adatok'!$C97</f>
        <v>65.397400000000005</v>
      </c>
      <c r="AD97" s="5">
        <f>'Korrigált adatok'!AD97/'nyers adatok'!$D97</f>
        <v>4787.9724000000006</v>
      </c>
      <c r="AE97" s="5">
        <f>'Korrigált adatok'!AE97/'nyers adatok'!$E97</f>
        <v>60.906056099346614</v>
      </c>
      <c r="AG97" s="7">
        <f>'Korrigált adatok'!AG97/10^6</f>
        <v>44.087781834899999</v>
      </c>
      <c r="AH97" s="5">
        <f>'Korrigált adatok'!AH97/'nyers adatok'!$C97</f>
        <v>78.64739999999999</v>
      </c>
      <c r="AI97" s="5">
        <f>'Korrigált adatok'!AI97/'nyers adatok'!$D97</f>
        <v>1080.8849</v>
      </c>
      <c r="AJ97" s="5">
        <f>'Korrigált adatok'!AJ97/'nyers adatok'!$E97</f>
        <v>44.520479533682057</v>
      </c>
      <c r="AL97" s="7">
        <f>'Korrigált adatok'!AL97/10^6</f>
        <v>18.368683834900001</v>
      </c>
      <c r="AM97" s="5">
        <f>'Korrigált adatok'!AM97/'nyers adatok'!$C97</f>
        <v>73.08489999999999</v>
      </c>
      <c r="AN97" s="5">
        <f>'Korrigált adatok'!AN97/'nyers adatok'!$D97</f>
        <v>249.397525</v>
      </c>
      <c r="AO97" s="5">
        <f>'Korrigált adatok'!AO97/'nyers adatok'!$E97</f>
        <v>19.95405742223441</v>
      </c>
      <c r="AQ97" s="7">
        <f>'Korrigált adatok'!AQ97/10^6</f>
        <v>17.4920828349</v>
      </c>
      <c r="AR97" s="5">
        <f>'Korrigált adatok'!AR97/'nyers adatok'!$C97</f>
        <v>78.059899999999999</v>
      </c>
      <c r="AS97" s="5">
        <f>'Korrigált adatok'!AS97/'nyers adatok'!$D97</f>
        <v>253.67239999999998</v>
      </c>
      <c r="AT97" s="5">
        <f>'Korrigált adatok'!AT97/'nyers adatok'!$E97</f>
        <v>19.821487387621673</v>
      </c>
      <c r="AV97" s="7">
        <f>'Korrigált adatok'!AV97/10^6</f>
        <v>50.987581834899999</v>
      </c>
      <c r="AW97" s="5">
        <f>'Korrigált adatok'!AW97/'nyers adatok'!$C97</f>
        <v>80.20989999999999</v>
      </c>
      <c r="AX97" s="5">
        <f>'Korrigált adatok'!AX97/'nyers adatok'!$D97</f>
        <v>171.19739999999999</v>
      </c>
      <c r="AY97" s="5">
        <f>'Korrigált adatok'!AY97/'nyers adatok'!$E97</f>
        <v>67.948737604216291</v>
      </c>
      <c r="BA97" s="7">
        <f>'Korrigált adatok'!BA97/10^6</f>
        <v>18.3190438349</v>
      </c>
      <c r="BB97" s="5">
        <f>'Korrigált adatok'!BB97/'nyers adatok'!$C97</f>
        <v>73.89739999999999</v>
      </c>
      <c r="BC97" s="5">
        <f>'Korrigált adatok'!BC97/'nyers adatok'!$D97</f>
        <v>245.9349</v>
      </c>
      <c r="BD97" s="5">
        <f>'Korrigált adatok'!BD97/'nyers adatok'!$E97</f>
        <v>19.592241956601931</v>
      </c>
    </row>
    <row r="98" spans="1:56" x14ac:dyDescent="0.3">
      <c r="A98">
        <v>10000</v>
      </c>
      <c r="H98" s="7">
        <f>'Korrigált adatok'!H98/10^6</f>
        <v>293.41697683490003</v>
      </c>
      <c r="I98" s="5">
        <f>'Korrigált adatok'!I98/'nyers adatok'!$C98</f>
        <v>375.3449</v>
      </c>
      <c r="J98" s="5">
        <f>'Korrigált adatok'!J98/'nyers adatok'!$D98</f>
        <v>382.1549</v>
      </c>
      <c r="K98" s="5">
        <f>'Korrigált adatok'!K98/'nyers adatok'!$E98</f>
        <v>282.88157065992863</v>
      </c>
      <c r="M98" s="7">
        <f>'Korrigált adatok'!M98/10^6</f>
        <v>177.6849878349</v>
      </c>
      <c r="N98" s="5">
        <f>'Korrigált adatok'!N98/'nyers adatok'!$C98</f>
        <v>233.45490000000001</v>
      </c>
      <c r="O98" s="5">
        <f>'Korrigált adatok'!O98/'nyers adatok'!$D98</f>
        <v>329.48489999999998</v>
      </c>
      <c r="P98" s="5">
        <f>'Korrigált adatok'!P98/'nyers adatok'!$E98</f>
        <v>166.86916057145396</v>
      </c>
      <c r="R98" s="7">
        <f>'Korrigált adatok'!R98/10^6</f>
        <v>102.48267983490001</v>
      </c>
      <c r="S98" s="5">
        <f>'Korrigált adatok'!S98/'nyers adatok'!$C98</f>
        <v>165.55828348999998</v>
      </c>
      <c r="T98" s="5">
        <f>'Korrigált adatok'!T98/'nyers adatok'!$D98</f>
        <v>1402.0383834899999</v>
      </c>
      <c r="U98" s="5">
        <f>'Korrigált adatok'!U98/'nyers adatok'!$E98</f>
        <v>86.740706155751369</v>
      </c>
      <c r="W98" s="7">
        <f>'Korrigált adatok'!W98/10^6</f>
        <v>89.46177583490001</v>
      </c>
      <c r="X98" s="5">
        <f>'Korrigált adatok'!X98/'nyers adatok'!$C98</f>
        <v>76.124899999999997</v>
      </c>
      <c r="Y98" s="5">
        <f>'Korrigált adatok'!Y98/'nyers adatok'!$D98</f>
        <v>2971.6849000000002</v>
      </c>
      <c r="Z98" s="5">
        <f>'Korrigált adatok'!Z98/'nyers adatok'!$E98</f>
        <v>54.619776984972752</v>
      </c>
      <c r="AB98" s="7">
        <f>'Korrigált adatok'!AB98/10^6</f>
        <v>117.12429083490001</v>
      </c>
      <c r="AC98" s="5">
        <f>'Korrigált adatok'!AC98/'nyers adatok'!$C98</f>
        <v>76.0749</v>
      </c>
      <c r="AD98" s="5">
        <f>'Korrigált adatok'!AD98/'nyers adatok'!$D98</f>
        <v>5392.1351000000004</v>
      </c>
      <c r="AE98" s="5">
        <f>'Korrigált adatok'!AE98/'nyers adatok'!$E98</f>
        <v>61.229570308413834</v>
      </c>
      <c r="AG98" s="7">
        <f>'Korrigált adatok'!AG98/10^6</f>
        <v>60.504481834899998</v>
      </c>
      <c r="AH98" s="5">
        <f>'Korrigált adatok'!AH98/'nyers adatok'!$C98</f>
        <v>87.354900000000001</v>
      </c>
      <c r="AI98" s="5">
        <f>'Korrigált adatok'!AI98/'nyers adatok'!$D98</f>
        <v>1083.9549999999999</v>
      </c>
      <c r="AJ98" s="5">
        <f>'Korrigált adatok'!AJ98/'nyers adatok'!$E98</f>
        <v>45.021203852218335</v>
      </c>
      <c r="AL98" s="7">
        <f>'Korrigált adatok'!AL98/10^6</f>
        <v>24.741583834899998</v>
      </c>
      <c r="AM98" s="5">
        <f>'Korrigált adatok'!AM98/'nyers adatok'!$C98</f>
        <v>83.625</v>
      </c>
      <c r="AN98" s="5">
        <f>'Korrigált adatok'!AN98/'nyers adatok'!$D98</f>
        <v>271.61500000000001</v>
      </c>
      <c r="AO98" s="5">
        <f>'Korrigált adatok'!AO98/'nyers adatok'!$E98</f>
        <v>19.499526601387274</v>
      </c>
      <c r="AQ98" s="7">
        <f>'Korrigált adatok'!AQ98/10^6</f>
        <v>24.436682834900001</v>
      </c>
      <c r="AR98" s="5">
        <f>'Korrigált adatok'!AR98/'nyers adatok'!$C98</f>
        <v>87.884900000000002</v>
      </c>
      <c r="AS98" s="5">
        <f>'Korrigált adatok'!AS98/'nyers adatok'!$D98</f>
        <v>278.45490000000001</v>
      </c>
      <c r="AT98" s="5">
        <f>'Korrigált adatok'!AT98/'nyers adatok'!$E98</f>
        <v>19.661326437953097</v>
      </c>
      <c r="AV98" s="7">
        <f>'Korrigált adatok'!AV98/10^6</f>
        <v>72.961580834900005</v>
      </c>
      <c r="AW98" s="5">
        <f>'Korrigált adatok'!AW98/'nyers adatok'!$C98</f>
        <v>95.024900000000002</v>
      </c>
      <c r="AX98" s="5">
        <f>'Korrigált adatok'!AX98/'nyers adatok'!$D98</f>
        <v>191.7449</v>
      </c>
      <c r="AY98" s="5">
        <f>'Korrigált adatok'!AY98/'nyers adatok'!$E98</f>
        <v>68.938854440450072</v>
      </c>
      <c r="BA98" s="7">
        <f>'Korrigált adatok'!BA98/10^6</f>
        <v>24.817981834899999</v>
      </c>
      <c r="BB98" s="5">
        <f>'Korrigált adatok'!BB98/'nyers adatok'!$C98</f>
        <v>88.134900000000002</v>
      </c>
      <c r="BC98" s="5">
        <f>'Korrigált adatok'!BC98/'nyers adatok'!$D98</f>
        <v>269.03489999999999</v>
      </c>
      <c r="BD98" s="5">
        <f>'Korrigált adatok'!BD98/'nyers adatok'!$E98</f>
        <v>19.43880242030059</v>
      </c>
    </row>
    <row r="99" spans="1:56" x14ac:dyDescent="0.3">
      <c r="A99">
        <v>20000</v>
      </c>
      <c r="H99" s="7">
        <f>'Korrigált adatok'!H99/10^6</f>
        <v>885.21905683490002</v>
      </c>
      <c r="I99" s="5">
        <f>'Korrigált adatok'!I99/'nyers adatok'!$C99</f>
        <v>368.10989999999998</v>
      </c>
      <c r="J99" s="5">
        <f>'Korrigált adatok'!J99/'nyers adatok'!$D99</f>
        <v>397.88490000000002</v>
      </c>
      <c r="K99" s="5">
        <f>'Korrigált adatok'!K99/'nyers adatok'!$E99</f>
        <v>305.06960488305026</v>
      </c>
      <c r="M99" s="7">
        <f>'Korrigált adatok'!M99/10^6</f>
        <v>526.52906183490006</v>
      </c>
      <c r="N99" s="5">
        <f>'Korrigált adatok'!N99/'nyers adatok'!$C99</f>
        <v>247.03489999999999</v>
      </c>
      <c r="O99" s="5">
        <f>'Korrigált adatok'!O99/'nyers adatok'!$D99</f>
        <v>346.78489999999999</v>
      </c>
      <c r="P99" s="5">
        <f>'Korrigált adatok'!P99/'nyers adatok'!$E99</f>
        <v>175.94093828688565</v>
      </c>
      <c r="R99" s="7">
        <f>'Korrigált adatok'!R99/10^6</f>
        <v>316.94537183490002</v>
      </c>
      <c r="S99" s="5">
        <f>'Korrigált adatok'!S99/'nyers adatok'!$C99</f>
        <v>187.61914174500001</v>
      </c>
      <c r="T99" s="5">
        <f>'Korrigált adatok'!T99/'nyers adatok'!$D99</f>
        <v>1893.079141745</v>
      </c>
      <c r="U99" s="5">
        <f>'Korrigált adatok'!U99/'nyers adatok'!$E99</f>
        <v>95.867040909668717</v>
      </c>
      <c r="W99" s="7">
        <f>'Korrigált adatok'!W99/10^6</f>
        <v>257.46807583489999</v>
      </c>
      <c r="X99" s="5">
        <f>'Korrigált adatok'!X99/'nyers adatok'!$C99</f>
        <v>75.704899999999995</v>
      </c>
      <c r="Y99" s="5">
        <f>'Korrigált adatok'!Y99/'nyers adatok'!$D99</f>
        <v>4269.5999000000002</v>
      </c>
      <c r="Z99" s="5">
        <f>'Korrigált adatok'!Z99/'nyers adatok'!$E99</f>
        <v>55.736084256393873</v>
      </c>
      <c r="AB99" s="7">
        <f>'Korrigált adatok'!AB99/10^6</f>
        <v>330.68129583490003</v>
      </c>
      <c r="AC99" s="5">
        <f>'Korrigált adatok'!AC99/'nyers adatok'!$C99</f>
        <v>80.724900000000005</v>
      </c>
      <c r="AD99" s="5">
        <f>'Korrigált adatok'!AD99/'nyers adatok'!$D99</f>
        <v>7626.4749000000002</v>
      </c>
      <c r="AE99" s="5">
        <f>'Korrigált adatok'!AE99/'nyers adatok'!$E99</f>
        <v>62.844579076807712</v>
      </c>
      <c r="AG99" s="7">
        <f>'Korrigált adatok'!AG99/10^6</f>
        <v>163.65678583489998</v>
      </c>
      <c r="AH99" s="5">
        <f>'Korrigált adatok'!AH99/'nyers adatok'!$C99</f>
        <v>87.3249</v>
      </c>
      <c r="AI99" s="5">
        <f>'Korrigált adatok'!AI99/'nyers adatok'!$D99</f>
        <v>1078.7399</v>
      </c>
      <c r="AJ99" s="5">
        <f>'Korrigált adatok'!AJ99/'nyers adatok'!$E99</f>
        <v>46.111024480982067</v>
      </c>
      <c r="AL99" s="7">
        <f>'Korrigált adatok'!AL99/10^6</f>
        <v>67.380083834900006</v>
      </c>
      <c r="AM99" s="5">
        <f>'Korrigált adatok'!AM99/'nyers adatok'!$C99</f>
        <v>87.040049999999994</v>
      </c>
      <c r="AN99" s="5">
        <f>'Korrigált adatok'!AN99/'nyers adatok'!$D99</f>
        <v>286.8252</v>
      </c>
      <c r="AO99" s="5">
        <f>'Korrigált adatok'!AO99/'nyers adatok'!$E99</f>
        <v>20.349408289153832</v>
      </c>
      <c r="AQ99" s="7">
        <f>'Korrigált adatok'!AQ99/10^6</f>
        <v>68.296583834900005</v>
      </c>
      <c r="AR99" s="5">
        <f>'Korrigált adatok'!AR99/'nyers adatok'!$C99</f>
        <v>87.064899999999994</v>
      </c>
      <c r="AS99" s="5">
        <f>'Korrigált adatok'!AS99/'nyers adatok'!$D99</f>
        <v>286.42489999999998</v>
      </c>
      <c r="AT99" s="5">
        <f>'Korrigált adatok'!AT99/'nyers adatok'!$E99</f>
        <v>20.292066266264879</v>
      </c>
      <c r="AV99" s="7">
        <f>'Korrigált adatok'!AV99/10^6</f>
        <v>205.89539283489998</v>
      </c>
      <c r="AW99" s="5">
        <f>'Korrigált adatok'!AW99/'nyers adatok'!$C99</f>
        <v>89.434899999999999</v>
      </c>
      <c r="AX99" s="5">
        <f>'Korrigált adatok'!AX99/'nyers adatok'!$D99</f>
        <v>194.13489999999999</v>
      </c>
      <c r="AY99" s="5">
        <f>'Korrigált adatok'!AY99/'nyers adatok'!$E99</f>
        <v>69.921560193296685</v>
      </c>
      <c r="BA99" s="7">
        <f>'Korrigált adatok'!BA99/10^6</f>
        <v>68.358581834900008</v>
      </c>
      <c r="BB99" s="5">
        <f>'Korrigált adatok'!BB99/'nyers adatok'!$C99</f>
        <v>101.32989999999999</v>
      </c>
      <c r="BC99" s="5">
        <f>'Korrigált adatok'!BC99/'nyers adatok'!$D99</f>
        <v>269.73489999999998</v>
      </c>
      <c r="BD99" s="5">
        <f>'Korrigált adatok'!BD99/'nyers adatok'!$E99</f>
        <v>19.832880365535324</v>
      </c>
    </row>
    <row r="100" spans="1:56" x14ac:dyDescent="0.3">
      <c r="A100">
        <v>40000</v>
      </c>
      <c r="H100" s="7">
        <f>'Korrigált adatok'!H100/10^6</f>
        <v>2691.7947948348997</v>
      </c>
      <c r="I100" s="5">
        <f>'Korrigált adatok'!I100/'nyers adatok'!$C100</f>
        <v>391.31990000000002</v>
      </c>
      <c r="J100" s="5">
        <f>'Korrigált adatok'!J100/'nyers adatok'!$D100</f>
        <v>450.51490000000001</v>
      </c>
      <c r="K100" s="5">
        <f>'Korrigált adatok'!K100/'nyers adatok'!$E100</f>
        <v>326.95533289944308</v>
      </c>
      <c r="M100" s="7">
        <f>'Korrigált adatok'!M100/10^6</f>
        <v>1586.6107878348998</v>
      </c>
      <c r="N100" s="5">
        <f>'Korrigált adatok'!N100/'nyers adatok'!$C100</f>
        <v>265.42992500000003</v>
      </c>
      <c r="O100" s="5">
        <f>'Korrigált adatok'!O100/'nyers adatok'!$D100</f>
        <v>372.85992499999998</v>
      </c>
      <c r="P100" s="5">
        <f>'Korrigált adatok'!P100/'nyers adatok'!$E100</f>
        <v>189.25373550014629</v>
      </c>
      <c r="R100" s="7">
        <f>'Korrigált adatok'!R100/10^6</f>
        <v>817.06119783489999</v>
      </c>
      <c r="S100" s="5">
        <f>'Korrigált adatok'!S100/'nyers adatok'!$C100</f>
        <v>160.5745958725</v>
      </c>
      <c r="T100" s="5">
        <f>'Korrigált adatok'!T100/'nyers adatok'!$D100</f>
        <v>2481.2621208725</v>
      </c>
      <c r="U100" s="5">
        <f>'Korrigált adatok'!U100/'nyers adatok'!$E100</f>
        <v>86.486809968353015</v>
      </c>
      <c r="W100" s="7">
        <f>'Korrigált adatok'!W100/10^6</f>
        <v>732.02952483490003</v>
      </c>
      <c r="X100" s="5">
        <f>'Korrigált adatok'!X100/'nyers adatok'!$C100</f>
        <v>75.154899999999998</v>
      </c>
      <c r="Y100" s="5">
        <f>'Korrigált adatok'!Y100/'nyers adatok'!$D100</f>
        <v>6075.5773250000002</v>
      </c>
      <c r="Z100" s="5">
        <f>'Korrigált adatok'!Z100/'nyers adatok'!$E100</f>
        <v>56.533595515239263</v>
      </c>
      <c r="AB100" s="7">
        <f>'Korrigált adatok'!AB100/10^6</f>
        <v>933.2954768349</v>
      </c>
      <c r="AC100" s="5">
        <f>'Korrigált adatok'!AC100/'nyers adatok'!$C100</f>
        <v>82.694924999999998</v>
      </c>
      <c r="AD100" s="5">
        <f>'Korrigált adatok'!AD100/'nyers adatok'!$D100</f>
        <v>10698.53745</v>
      </c>
      <c r="AE100" s="5">
        <f>'Korrigált adatok'!AE100/'nyers adatok'!$E100</f>
        <v>63.084412782724527</v>
      </c>
      <c r="AG100" s="7">
        <f>'Korrigált adatok'!AG100/10^6</f>
        <v>450.08792283490004</v>
      </c>
      <c r="AH100" s="5">
        <f>'Korrigált adatok'!AH100/'nyers adatok'!$C100</f>
        <v>85.614900000000006</v>
      </c>
      <c r="AI100" s="5">
        <f>'Korrigált adatok'!AI100/'nyers adatok'!$D100</f>
        <v>1098.1399249999999</v>
      </c>
      <c r="AJ100" s="5">
        <f>'Korrigált adatok'!AJ100/'nyers adatok'!$E100</f>
        <v>46.25268198269071</v>
      </c>
      <c r="AL100" s="7">
        <f>'Korrigált adatok'!AL100/10^6</f>
        <v>185.77058383489998</v>
      </c>
      <c r="AM100" s="5">
        <f>'Korrigált adatok'!AM100/'nyers adatok'!$C100</f>
        <v>87.727400000000003</v>
      </c>
      <c r="AN100" s="5">
        <f>'Korrigált adatok'!AN100/'nyers adatok'!$D100</f>
        <v>282.56742500000001</v>
      </c>
      <c r="AO100" s="5">
        <f>'Korrigált adatok'!AO100/'nyers adatok'!$E100</f>
        <v>20.011391435114145</v>
      </c>
      <c r="AQ100" s="7">
        <f>'Korrigált adatok'!AQ100/10^6</f>
        <v>190.7790868349</v>
      </c>
      <c r="AR100" s="5">
        <f>'Korrigált adatok'!AR100/'nyers adatok'!$C100</f>
        <v>88.719899999999996</v>
      </c>
      <c r="AS100" s="5">
        <f>'Korrigált adatok'!AS100/'nyers adatok'!$D100</f>
        <v>288.0899</v>
      </c>
      <c r="AT100" s="5">
        <f>'Korrigált adatok'!AT100/'nyers adatok'!$E100</f>
        <v>20.09309846002532</v>
      </c>
      <c r="AV100" s="7">
        <f>'Korrigált adatok'!AV100/10^6</f>
        <v>583.01788783489997</v>
      </c>
      <c r="AW100" s="5">
        <f>'Korrigált adatok'!AW100/'nyers adatok'!$C100</f>
        <v>84.7774</v>
      </c>
      <c r="AX100" s="5">
        <f>'Korrigált adatok'!AX100/'nyers adatok'!$D100</f>
        <v>196.67490000000001</v>
      </c>
      <c r="AY100" s="5">
        <f>'Korrigált adatok'!AY100/'nyers adatok'!$E100</f>
        <v>70.332615389734244</v>
      </c>
      <c r="BA100" s="7">
        <f>'Korrigált adatok'!BA100/10^6</f>
        <v>190.19484083489999</v>
      </c>
      <c r="BB100" s="5">
        <f>'Korrigált adatok'!BB100/'nyers adatok'!$C100</f>
        <v>95.452399999999997</v>
      </c>
      <c r="BC100" s="5">
        <f>'Korrigált adatok'!BC100/'nyers adatok'!$D100</f>
        <v>278.89240000000001</v>
      </c>
      <c r="BD100" s="5">
        <f>'Korrigált adatok'!BD100/'nyers adatok'!$E100</f>
        <v>19.87273366358874</v>
      </c>
    </row>
    <row r="101" spans="1:56" x14ac:dyDescent="0.3">
      <c r="A101">
        <v>60000</v>
      </c>
      <c r="H101" s="7">
        <f>'Korrigált adatok'!H101/10^6</f>
        <v>5109.1047888349003</v>
      </c>
      <c r="I101" s="5">
        <f>'Korrigált adatok'!I101/'nyers adatok'!$C101</f>
        <v>382.17491666666666</v>
      </c>
      <c r="J101" s="5">
        <f>'Korrigált adatok'!J101/'nyers adatok'!$D101</f>
        <v>441.94323333333335</v>
      </c>
      <c r="K101" s="5">
        <f>'Korrigált adatok'!K101/'nyers adatok'!$E101</f>
        <v>344.99401420009923</v>
      </c>
      <c r="M101" s="7">
        <f>'Korrigált adatok'!M101/10^6</f>
        <v>3001.2048668348998</v>
      </c>
      <c r="N101" s="5">
        <f>'Korrigált adatok'!N101/'nyers adatok'!$C101</f>
        <v>258.31990000000002</v>
      </c>
      <c r="O101" s="5">
        <f>'Korrigált adatok'!O101/'nyers adatok'!$D101</f>
        <v>403.66656666666665</v>
      </c>
      <c r="P101" s="5">
        <f>'Korrigált adatok'!P101/'nyers adatok'!$E101</f>
        <v>196.09266849532756</v>
      </c>
      <c r="R101" s="7">
        <f>'Korrigált adatok'!R101/10^6</f>
        <v>1470.1425188348999</v>
      </c>
      <c r="S101" s="5">
        <f>'Korrigált adatok'!S101/'nyers adatok'!$C101</f>
        <v>169.42471391499998</v>
      </c>
      <c r="T101" s="5">
        <f>'Korrigált adatok'!T101/'nyers adatok'!$D101</f>
        <v>2898.2912972483332</v>
      </c>
      <c r="U101" s="5">
        <f>'Korrigált adatok'!U101/'nyers adatok'!$E101</f>
        <v>87.766680046164012</v>
      </c>
      <c r="W101" s="7">
        <f>'Korrigált adatok'!W101/10^6</f>
        <v>1345.5394868348999</v>
      </c>
      <c r="X101" s="5">
        <f>'Korrigált adatok'!X101/'nyers adatok'!$C101</f>
        <v>68.064899999999994</v>
      </c>
      <c r="Y101" s="5">
        <f>'Korrigált adatok'!Y101/'nyers adatok'!$D101</f>
        <v>7437.3331333333335</v>
      </c>
      <c r="Z101" s="5">
        <f>'Korrigált adatok'!Z101/'nyers adatok'!$E101</f>
        <v>56.759811354422446</v>
      </c>
      <c r="AB101" s="7">
        <f>'Korrigált adatok'!AB101/10^6</f>
        <v>1715.5403288348998</v>
      </c>
      <c r="AC101" s="5">
        <f>'Korrigált adatok'!AC101/'nyers adatok'!$C101</f>
        <v>71.933233333333334</v>
      </c>
      <c r="AD101" s="5">
        <f>'Korrigált adatok'!AD101/'nyers adatok'!$D101</f>
        <v>13148.969866666666</v>
      </c>
      <c r="AE101" s="5">
        <f>'Korrigált adatok'!AE101/'nyers adatok'!$E101</f>
        <v>62.928143396502279</v>
      </c>
      <c r="AG101" s="7">
        <f>'Korrigált adatok'!AG101/10^6</f>
        <v>813.57125583490006</v>
      </c>
      <c r="AH101" s="5">
        <f>'Korrigált adatok'!AH101/'nyers adatok'!$C101</f>
        <v>79.2149</v>
      </c>
      <c r="AI101" s="5">
        <f>'Korrigált adatok'!AI101/'nyers adatok'!$D101</f>
        <v>1117.6449333333333</v>
      </c>
      <c r="AJ101" s="5">
        <f>'Korrigált adatok'!AJ101/'nyers adatok'!$E101</f>
        <v>46.398808508199124</v>
      </c>
      <c r="AL101" s="7">
        <f>'Korrigált adatok'!AL101/10^6</f>
        <v>339.11299983489999</v>
      </c>
      <c r="AM101" s="5">
        <f>'Korrigált adatok'!AM101/'nyers adatok'!$C101</f>
        <v>78.648233333333337</v>
      </c>
      <c r="AN101" s="5">
        <f>'Korrigált adatok'!AN101/'nyers adatok'!$D101</f>
        <v>269.96991666666668</v>
      </c>
      <c r="AO101" s="5">
        <f>'Korrigált adatok'!AO101/'nyers adatok'!$E101</f>
        <v>19.956097326763658</v>
      </c>
      <c r="AQ101" s="7">
        <f>'Korrigált adatok'!AQ101/10^6</f>
        <v>402.55409083490002</v>
      </c>
      <c r="AR101" s="5">
        <f>'Korrigált adatok'!AR101/'nyers adatok'!$C101</f>
        <v>80.143233333333328</v>
      </c>
      <c r="AS101" s="5">
        <f>'Korrigált adatok'!AS101/'nyers adatok'!$D101</f>
        <v>274.64988333333332</v>
      </c>
      <c r="AT101" s="5">
        <f>'Korrigált adatok'!AT101/'nyers adatok'!$E101</f>
        <v>20.056033310650999</v>
      </c>
      <c r="AV101" s="7">
        <f>'Korrigált adatok'!AV101/10^6</f>
        <v>1070.7016438349001</v>
      </c>
      <c r="AW101" s="5">
        <f>'Korrigált adatok'!AW101/'nyers adatok'!$C101</f>
        <v>75.418233333333333</v>
      </c>
      <c r="AX101" s="5">
        <f>'Korrigált adatok'!AX101/'nyers adatok'!$D101</f>
        <v>181.06989999999999</v>
      </c>
      <c r="AY101" s="5">
        <f>'Korrigált adatok'!AY101/'nyers adatok'!$E101</f>
        <v>70.503067390178558</v>
      </c>
      <c r="BA101" s="7">
        <f>'Korrigált adatok'!BA101/10^6</f>
        <v>345.23259783490005</v>
      </c>
      <c r="BB101" s="5">
        <f>'Korrigált adatok'!BB101/'nyers adatok'!$C101</f>
        <v>79.088233333333335</v>
      </c>
      <c r="BC101" s="5">
        <f>'Korrigált adatok'!BC101/'nyers adatok'!$D101</f>
        <v>262.57488333333333</v>
      </c>
      <c r="BD101" s="5">
        <f>'Korrigált adatok'!BD101/'nyers adatok'!$E101</f>
        <v>19.947634560639042</v>
      </c>
    </row>
    <row r="102" spans="1:56" x14ac:dyDescent="0.3">
      <c r="A102">
        <v>80000</v>
      </c>
      <c r="H102" s="7">
        <f>'Korrigált adatok'!H102/10^6</f>
        <v>8103.5783378348997</v>
      </c>
      <c r="I102" s="5">
        <f>'Korrigált adatok'!I102/'nyers adatok'!$C102</f>
        <v>441.13490000000002</v>
      </c>
      <c r="J102" s="5">
        <f>'Korrigált adatok'!J102/'nyers adatok'!$D102</f>
        <v>480.75990000000002</v>
      </c>
      <c r="K102" s="5">
        <f>'Korrigált adatok'!K102/'nyers adatok'!$E102</f>
        <v>353.62334881484878</v>
      </c>
      <c r="M102" s="7">
        <f>'Korrigált adatok'!M102/10^6</f>
        <v>4758.6863768349003</v>
      </c>
      <c r="N102" s="5">
        <f>'Korrigált adatok'!N102/'nyers adatok'!$C102</f>
        <v>286.41363749999999</v>
      </c>
      <c r="O102" s="5">
        <f>'Korrigált adatok'!O102/'nyers adatok'!$D102</f>
        <v>395.39114999999998</v>
      </c>
      <c r="P102" s="5">
        <f>'Korrigált adatok'!P102/'nyers adatok'!$E102</f>
        <v>201.38899470831652</v>
      </c>
      <c r="R102" s="7">
        <f>'Korrigált adatok'!R102/10^6</f>
        <v>2221.1370478348999</v>
      </c>
      <c r="S102" s="5">
        <f>'Korrigált adatok'!S102/'nyers adatok'!$C102</f>
        <v>179.16353543624999</v>
      </c>
      <c r="T102" s="5">
        <f>'Korrigált adatok'!T102/'nyers adatok'!$D102</f>
        <v>3373.5935104362502</v>
      </c>
      <c r="U102" s="5">
        <f>'Korrigált adatok'!U102/'nyers adatok'!$E102</f>
        <v>87.23992990394288</v>
      </c>
      <c r="W102" s="7">
        <f>'Korrigált adatok'!W102/10^6</f>
        <v>2077.9724728348997</v>
      </c>
      <c r="X102" s="5">
        <f>'Korrigált adatok'!X102/'nyers adatok'!$C102</f>
        <v>83.189899999999994</v>
      </c>
      <c r="Y102" s="5">
        <f>'Korrigált adatok'!Y102/'nyers adatok'!$D102</f>
        <v>8767.7511749999994</v>
      </c>
      <c r="Z102" s="5">
        <f>'Korrigált adatok'!Z102/'nyers adatok'!$E102</f>
        <v>57.322555437975197</v>
      </c>
      <c r="AB102" s="7">
        <f>'Korrigált adatok'!AB102/10^6</f>
        <v>2644.4583748349</v>
      </c>
      <c r="AC102" s="5">
        <f>'Korrigált adatok'!AC102/'nyers adatok'!$C102</f>
        <v>85.331149999999994</v>
      </c>
      <c r="AD102" s="5">
        <f>'Korrigált adatok'!AD102/'nyers adatok'!$D102</f>
        <v>15560.782424999999</v>
      </c>
      <c r="AE102" s="5">
        <f>'Korrigált adatok'!AE102/'nyers adatok'!$E102</f>
        <v>64.396633587411202</v>
      </c>
      <c r="AG102" s="7">
        <f>'Korrigált adatok'!AG102/10^6</f>
        <v>1242.8028458348999</v>
      </c>
      <c r="AH102" s="5">
        <f>'Korrigált adatok'!AH102/'nyers adatok'!$C102</f>
        <v>90.573650000000001</v>
      </c>
      <c r="AI102" s="5">
        <f>'Korrigált adatok'!AI102/'nyers adatok'!$D102</f>
        <v>1115.9936499999999</v>
      </c>
      <c r="AJ102" s="5">
        <f>'Korrigált adatok'!AJ102/'nyers adatok'!$E102</f>
        <v>46.427892953783001</v>
      </c>
      <c r="AL102" s="7">
        <f>'Korrigált adatok'!AL102/10^6</f>
        <v>518.1388218349</v>
      </c>
      <c r="AM102" s="5">
        <f>'Korrigált adatok'!AM102/'nyers adatok'!$C102</f>
        <v>86.546149999999997</v>
      </c>
      <c r="AN102" s="5">
        <f>'Korrigált adatok'!AN102/'nyers adatok'!$D102</f>
        <v>286.50491249999999</v>
      </c>
      <c r="AO102" s="5">
        <f>'Korrigált adatok'!AO102/'nyers adatok'!$E102</f>
        <v>20.020688590072709</v>
      </c>
      <c r="AQ102" s="7">
        <f>'Korrigált adatok'!AQ102/10^6</f>
        <v>527.2105968349</v>
      </c>
      <c r="AR102" s="5">
        <f>'Korrigált adatok'!AR102/'nyers adatok'!$C102</f>
        <v>89.783649999999994</v>
      </c>
      <c r="AS102" s="5">
        <f>'Korrigált adatok'!AS102/'nyers adatok'!$D102</f>
        <v>291.7099</v>
      </c>
      <c r="AT102" s="5">
        <f>'Korrigált adatok'!AT102/'nyers adatok'!$E102</f>
        <v>20.286875033238839</v>
      </c>
      <c r="AV102" s="7">
        <f>'Korrigált adatok'!AV102/10^6</f>
        <v>1656.0548838349</v>
      </c>
      <c r="AW102" s="5">
        <f>'Korrigált adatok'!AW102/'nyers adatok'!$C102</f>
        <v>86.673649999999995</v>
      </c>
      <c r="AX102" s="5">
        <f>'Korrigált adatok'!AX102/'nyers adatok'!$D102</f>
        <v>202.44739999999999</v>
      </c>
      <c r="AY102" s="5">
        <f>'Korrigált adatok'!AY102/'nyers adatok'!$E102</f>
        <v>70.792696320625268</v>
      </c>
      <c r="BA102" s="7">
        <f>'Korrigált adatok'!BA102/10^6</f>
        <v>525.51465683490005</v>
      </c>
      <c r="BB102" s="5">
        <f>'Korrigált adatok'!BB102/'nyers adatok'!$C102</f>
        <v>85.696150000000003</v>
      </c>
      <c r="BC102" s="5">
        <f>'Korrigált adatok'!BC102/'nyers adatok'!$D102</f>
        <v>275.05865</v>
      </c>
      <c r="BD102" s="5">
        <f>'Korrigált adatok'!BD102/'nyers adatok'!$E102</f>
        <v>19.619887398557122</v>
      </c>
    </row>
    <row r="103" spans="1:56" x14ac:dyDescent="0.3">
      <c r="A103">
        <v>100000</v>
      </c>
      <c r="H103" s="7">
        <f>'Korrigált adatok'!H103/10^6</f>
        <v>11673.705832834899</v>
      </c>
      <c r="I103" s="5">
        <f>'Korrigált adatok'!I103/'nyers adatok'!$C103</f>
        <v>428.55991</v>
      </c>
      <c r="J103" s="5">
        <f>'Korrigált adatok'!J103/'nyers adatok'!$D103</f>
        <v>487.20591000000002</v>
      </c>
      <c r="K103" s="5">
        <f>'Korrigált adatok'!K103/'nyers adatok'!$E103</f>
        <v>358.55088378797706</v>
      </c>
      <c r="M103" s="7">
        <f>'Korrigált adatok'!M103/10^6</f>
        <v>6731.4803778348996</v>
      </c>
      <c r="N103" s="5">
        <f>'Korrigált adatok'!N103/'nyers adatok'!$C103</f>
        <v>281.8759</v>
      </c>
      <c r="O103" s="5">
        <f>'Korrigált adatok'!O103/'nyers adatok'!$D103</f>
        <v>398.76990000000001</v>
      </c>
      <c r="P103" s="5">
        <f>'Korrigált adatok'!P103/'nyers adatok'!$E103</f>
        <v>203.99866640409039</v>
      </c>
      <c r="R103" s="7">
        <f>'Korrigált adatok'!R103/10^6</f>
        <v>3213.9288928349001</v>
      </c>
      <c r="S103" s="5">
        <f>'Korrigált adatok'!S103/'nyers adatok'!$C103</f>
        <v>173.73683834899998</v>
      </c>
      <c r="T103" s="5">
        <f>'Korrigált adatok'!T103/'nyers adatok'!$D103</f>
        <v>3758.4638783490004</v>
      </c>
      <c r="U103" s="5">
        <f>'Korrigált adatok'!U103/'nyers adatok'!$E103</f>
        <v>89.239372076753511</v>
      </c>
      <c r="W103" s="7">
        <f>'Korrigált adatok'!W103/10^6</f>
        <v>2910.4439948349</v>
      </c>
      <c r="X103" s="5">
        <f>'Korrigált adatok'!X103/'nyers adatok'!$C103</f>
        <v>77.871899999999997</v>
      </c>
      <c r="Y103" s="5">
        <f>'Korrigált adatok'!Y103/'nyers adatok'!$D103</f>
        <v>9955.6920100000007</v>
      </c>
      <c r="Z103" s="5">
        <f>'Korrigált adatok'!Z103/'nyers adatok'!$E103</f>
        <v>58.362733524063138</v>
      </c>
      <c r="AB103" s="7">
        <f>'Korrigált adatok'!AB103/10^6</f>
        <v>3751.5213168349001</v>
      </c>
      <c r="AC103" s="5">
        <f>'Korrigált adatok'!AC103/'nyers adatok'!$C103</f>
        <v>75.012900000000002</v>
      </c>
      <c r="AD103" s="5">
        <f>'Korrigált adatok'!AD103/'nyers adatok'!$D103</f>
        <v>17459.21789</v>
      </c>
      <c r="AE103" s="5">
        <f>'Korrigált adatok'!AE103/'nyers adatok'!$E103</f>
        <v>64.495053905217361</v>
      </c>
      <c r="AG103" s="7">
        <f>'Korrigált adatok'!AG103/10^6</f>
        <v>1728.6576768348998</v>
      </c>
      <c r="AH103" s="5">
        <f>'Korrigált adatok'!AH103/'nyers adatok'!$C103</f>
        <v>88.384900000000002</v>
      </c>
      <c r="AI103" s="5">
        <f>'Korrigált adatok'!AI103/'nyers adatok'!$D103</f>
        <v>1151.85193</v>
      </c>
      <c r="AJ103" s="5">
        <f>'Korrigált adatok'!AJ103/'nyers adatok'!$E103</f>
        <v>46.903614026409727</v>
      </c>
      <c r="AL103" s="7">
        <f>'Korrigált adatok'!AL103/10^6</f>
        <v>713.65400183489999</v>
      </c>
      <c r="AM103" s="5">
        <f>'Korrigált adatok'!AM103/'nyers adatok'!$C103</f>
        <v>82.640900000000002</v>
      </c>
      <c r="AN103" s="5">
        <f>'Korrigált adatok'!AN103/'nyers adatok'!$D103</f>
        <v>263.72590000000002</v>
      </c>
      <c r="AO103" s="5">
        <f>'Korrigált adatok'!AO103/'nyers adatok'!$E103</f>
        <v>20.024753349853874</v>
      </c>
      <c r="AQ103" s="7">
        <f>'Korrigált adatok'!AQ103/10^6</f>
        <v>722.22668383489997</v>
      </c>
      <c r="AR103" s="5">
        <f>'Korrigált adatok'!AR103/'nyers adatok'!$C103</f>
        <v>92.431899999999999</v>
      </c>
      <c r="AS103" s="5">
        <f>'Korrigált adatok'!AS103/'nyers adatok'!$D103</f>
        <v>260.70490000000001</v>
      </c>
      <c r="AT103" s="5">
        <f>'Korrigált adatok'!AT103/'nyers adatok'!$E103</f>
        <v>20.26530660946824</v>
      </c>
      <c r="AV103" s="7">
        <f>'Korrigált adatok'!AV103/10^6</f>
        <v>2318.0034888349001</v>
      </c>
      <c r="AW103" s="5">
        <f>'Korrigált adatok'!AW103/'nyers adatok'!$C103</f>
        <v>89.322900000000004</v>
      </c>
      <c r="AX103" s="5">
        <f>'Korrigált adatok'!AX103/'nyers adatok'!$D103</f>
        <v>179.77785</v>
      </c>
      <c r="AY103" s="5">
        <f>'Korrigált adatok'!AY103/'nyers adatok'!$E103</f>
        <v>72.839498484308706</v>
      </c>
      <c r="BA103" s="7">
        <f>'Korrigált adatok'!BA103/10^6</f>
        <v>726.88271583490007</v>
      </c>
      <c r="BB103" s="5">
        <f>'Korrigált adatok'!BB103/'nyers adatok'!$C103</f>
        <v>85.716899999999995</v>
      </c>
      <c r="BC103" s="5">
        <f>'Korrigált adatok'!BC103/'nyers adatok'!$D103</f>
        <v>248.7149</v>
      </c>
      <c r="BD103" s="5">
        <f>'Korrigált adatok'!BD103/'nyers adatok'!$E103</f>
        <v>19.574260566508446</v>
      </c>
    </row>
  </sheetData>
  <mergeCells count="71">
    <mergeCell ref="BF40:BI40"/>
    <mergeCell ref="AL92:AO92"/>
    <mergeCell ref="AQ92:AT92"/>
    <mergeCell ref="AV92:AY92"/>
    <mergeCell ref="BA92:BD92"/>
    <mergeCell ref="AG53:AJ53"/>
    <mergeCell ref="AL53:AO53"/>
    <mergeCell ref="AQ53:AT53"/>
    <mergeCell ref="AV53:AY53"/>
    <mergeCell ref="BA53:BD53"/>
    <mergeCell ref="AL79:AO79"/>
    <mergeCell ref="AQ79:AT79"/>
    <mergeCell ref="AV79:AY79"/>
    <mergeCell ref="BA79:BD79"/>
    <mergeCell ref="H92:K92"/>
    <mergeCell ref="M92:P92"/>
    <mergeCell ref="R92:U92"/>
    <mergeCell ref="W92:Z92"/>
    <mergeCell ref="AB92:AE92"/>
    <mergeCell ref="AG92:AJ92"/>
    <mergeCell ref="AL66:AO66"/>
    <mergeCell ref="AQ66:AT66"/>
    <mergeCell ref="AV66:AY66"/>
    <mergeCell ref="BA66:BD66"/>
    <mergeCell ref="H79:K79"/>
    <mergeCell ref="M79:P79"/>
    <mergeCell ref="R79:U79"/>
    <mergeCell ref="W79:Z79"/>
    <mergeCell ref="AB79:AE79"/>
    <mergeCell ref="AG79:AJ79"/>
    <mergeCell ref="AL40:AO40"/>
    <mergeCell ref="AQ40:AT40"/>
    <mergeCell ref="AV40:AY40"/>
    <mergeCell ref="BA40:BD40"/>
    <mergeCell ref="H66:K66"/>
    <mergeCell ref="M66:P66"/>
    <mergeCell ref="R66:U66"/>
    <mergeCell ref="W66:Z66"/>
    <mergeCell ref="AB66:AE66"/>
    <mergeCell ref="AG66:AJ66"/>
    <mergeCell ref="AL27:AO27"/>
    <mergeCell ref="AQ27:AT27"/>
    <mergeCell ref="AV27:AY27"/>
    <mergeCell ref="BA27:BD27"/>
    <mergeCell ref="H40:K40"/>
    <mergeCell ref="M40:P40"/>
    <mergeCell ref="R40:U40"/>
    <mergeCell ref="W40:Z40"/>
    <mergeCell ref="AB40:AE40"/>
    <mergeCell ref="AG40:AJ40"/>
    <mergeCell ref="AL14:AO14"/>
    <mergeCell ref="AQ14:AT14"/>
    <mergeCell ref="AV14:AY14"/>
    <mergeCell ref="BA14:BD14"/>
    <mergeCell ref="AG27:AJ27"/>
    <mergeCell ref="AL1:AO1"/>
    <mergeCell ref="AQ1:AT1"/>
    <mergeCell ref="AV1:AY1"/>
    <mergeCell ref="BA1:BD1"/>
    <mergeCell ref="H14:K14"/>
    <mergeCell ref="M14:P14"/>
    <mergeCell ref="R14:U14"/>
    <mergeCell ref="W14:Z14"/>
    <mergeCell ref="AB14:AE14"/>
    <mergeCell ref="AG14:AJ14"/>
    <mergeCell ref="H1:K1"/>
    <mergeCell ref="M1:P1"/>
    <mergeCell ref="R1:U1"/>
    <mergeCell ref="W1:Z1"/>
    <mergeCell ref="AB1:AE1"/>
    <mergeCell ref="AG1:A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CE11-0C75-4C40-867E-67418689CD89}">
  <dimension ref="A1:BI103"/>
  <sheetViews>
    <sheetView topLeftCell="A31" workbookViewId="0">
      <pane xSplit="1" topLeftCell="AR1" activePane="topRight" state="frozen"/>
      <selection activeCell="A13" sqref="A13"/>
      <selection pane="topRight" activeCell="BG53" sqref="BG53"/>
    </sheetView>
  </sheetViews>
  <sheetFormatPr defaultRowHeight="14.4" x14ac:dyDescent="0.3"/>
  <cols>
    <col min="1" max="1" width="42.109375" customWidth="1"/>
    <col min="2" max="5" width="2.21875" hidden="1" customWidth="1"/>
    <col min="6" max="6" width="1.88671875" hidden="1" customWidth="1"/>
    <col min="7" max="7" width="1.33203125" hidden="1" customWidth="1"/>
  </cols>
  <sheetData>
    <row r="1" spans="1:56" x14ac:dyDescent="0.3">
      <c r="A1" t="str">
        <f>'nyers adatok'!A1</f>
        <v>random, m=10n, C=1000</v>
      </c>
      <c r="H1" s="4" t="s">
        <v>10</v>
      </c>
      <c r="I1" s="4"/>
      <c r="J1" s="4"/>
      <c r="K1" s="4"/>
      <c r="M1" s="4" t="s">
        <v>11</v>
      </c>
      <c r="N1" s="4"/>
      <c r="O1" s="4"/>
      <c r="P1" s="4"/>
      <c r="R1" s="4" t="s">
        <v>12</v>
      </c>
      <c r="S1" s="4"/>
      <c r="T1" s="4"/>
      <c r="U1" s="4"/>
      <c r="W1" s="4" t="s">
        <v>21</v>
      </c>
      <c r="X1" s="4"/>
      <c r="Y1" s="4"/>
      <c r="Z1" s="4"/>
      <c r="AB1" s="4" t="s">
        <v>22</v>
      </c>
      <c r="AC1" s="4"/>
      <c r="AD1" s="4"/>
      <c r="AE1" s="4"/>
      <c r="AG1" s="4" t="s">
        <v>23</v>
      </c>
      <c r="AH1" s="4"/>
      <c r="AI1" s="4"/>
      <c r="AJ1" s="4"/>
      <c r="AL1" s="4" t="s">
        <v>24</v>
      </c>
      <c r="AM1" s="4"/>
      <c r="AN1" s="4"/>
      <c r="AO1" s="4"/>
      <c r="AQ1" s="4" t="s">
        <v>25</v>
      </c>
      <c r="AR1" s="4"/>
      <c r="AS1" s="4"/>
      <c r="AT1" s="4"/>
      <c r="AV1" s="4" t="s">
        <v>26</v>
      </c>
      <c r="AW1" s="4"/>
      <c r="AX1" s="4"/>
      <c r="AY1" s="4"/>
      <c r="BA1" s="4" t="s">
        <v>27</v>
      </c>
      <c r="BB1" s="4"/>
      <c r="BC1" s="4"/>
      <c r="BD1" s="4"/>
    </row>
    <row r="2" spans="1:56" x14ac:dyDescent="0.3">
      <c r="A2" t="s">
        <v>8</v>
      </c>
      <c r="H2" t="s">
        <v>34</v>
      </c>
      <c r="I2" t="s">
        <v>5</v>
      </c>
      <c r="J2" t="s">
        <v>6</v>
      </c>
      <c r="K2" t="s">
        <v>7</v>
      </c>
      <c r="M2" t="s">
        <v>34</v>
      </c>
      <c r="N2" t="s">
        <v>5</v>
      </c>
      <c r="O2" t="s">
        <v>6</v>
      </c>
      <c r="P2" t="s">
        <v>7</v>
      </c>
      <c r="R2" t="s">
        <v>34</v>
      </c>
      <c r="S2" t="s">
        <v>5</v>
      </c>
      <c r="T2" t="s">
        <v>6</v>
      </c>
      <c r="U2" t="s">
        <v>7</v>
      </c>
      <c r="W2" t="s">
        <v>34</v>
      </c>
      <c r="X2" t="s">
        <v>5</v>
      </c>
      <c r="Y2" t="s">
        <v>6</v>
      </c>
      <c r="Z2" t="s">
        <v>7</v>
      </c>
      <c r="AB2" t="s">
        <v>34</v>
      </c>
      <c r="AC2" t="s">
        <v>5</v>
      </c>
      <c r="AD2" t="s">
        <v>6</v>
      </c>
      <c r="AE2" t="s">
        <v>7</v>
      </c>
      <c r="AG2" t="s">
        <v>34</v>
      </c>
      <c r="AH2" t="s">
        <v>5</v>
      </c>
      <c r="AI2" t="s">
        <v>6</v>
      </c>
      <c r="AJ2" t="s">
        <v>7</v>
      </c>
      <c r="AL2" t="s">
        <v>34</v>
      </c>
      <c r="AM2" t="s">
        <v>5</v>
      </c>
      <c r="AN2" t="s">
        <v>6</v>
      </c>
      <c r="AO2" t="s">
        <v>7</v>
      </c>
      <c r="AQ2" t="s">
        <v>34</v>
      </c>
      <c r="AR2" t="s">
        <v>5</v>
      </c>
      <c r="AS2" t="s">
        <v>6</v>
      </c>
      <c r="AT2" t="s">
        <v>7</v>
      </c>
      <c r="AV2" t="s">
        <v>34</v>
      </c>
      <c r="AW2" t="s">
        <v>5</v>
      </c>
      <c r="AX2" t="s">
        <v>6</v>
      </c>
      <c r="AY2" t="s">
        <v>7</v>
      </c>
      <c r="BA2" t="s">
        <v>34</v>
      </c>
      <c r="BB2" t="s">
        <v>5</v>
      </c>
      <c r="BC2" t="s">
        <v>6</v>
      </c>
      <c r="BD2" t="s">
        <v>7</v>
      </c>
    </row>
    <row r="3" spans="1:56" x14ac:dyDescent="0.3">
      <c r="A3">
        <v>2000</v>
      </c>
      <c r="H3" s="8">
        <f>I3+J3+K3</f>
        <v>0.94038945630061832</v>
      </c>
      <c r="I3" s="8">
        <f>'Korrigált adatok'!I3/'Korrigált adatok'!H3</f>
        <v>0.22073978758541168</v>
      </c>
      <c r="J3" s="8">
        <f>'Korrigált adatok'!J3/'Korrigált adatok'!H3</f>
        <v>0.55499464218373451</v>
      </c>
      <c r="K3" s="8">
        <f>'Korrigált adatok'!K3/'Korrigált adatok'!H3</f>
        <v>0.16465502653147207</v>
      </c>
      <c r="M3" s="8">
        <f>N3+O3+P3</f>
        <v>0.94945963894060936</v>
      </c>
      <c r="N3" s="8">
        <f>'Korrigált adatok'!N3/'Korrigált adatok'!M3</f>
        <v>0.23621602297381528</v>
      </c>
      <c r="O3" s="8">
        <f>'Korrigált adatok'!O3/'Korrigált adatok'!M3</f>
        <v>0.56673406416377747</v>
      </c>
      <c r="P3" s="8">
        <f>'Korrigált adatok'!P3/'Korrigált adatok'!M3</f>
        <v>0.14650955180301667</v>
      </c>
      <c r="R3" s="8">
        <f>S3+T3+U3</f>
        <v>0.98257218415151626</v>
      </c>
      <c r="S3" s="8">
        <f>'Korrigált adatok'!S3/'Korrigált adatok'!R3</f>
        <v>0.22608451351215314</v>
      </c>
      <c r="T3" s="8">
        <f>'Korrigált adatok'!T3/'Korrigált adatok'!R3</f>
        <v>0.62934096027217923</v>
      </c>
      <c r="U3" s="8">
        <f>'Korrigált adatok'!U3/'Korrigált adatok'!R3</f>
        <v>0.12714671036718389</v>
      </c>
      <c r="W3" s="8">
        <f>X3+Y3+Z3</f>
        <v>0.94218667073128703</v>
      </c>
      <c r="X3" s="8">
        <f>'Korrigált adatok'!X3/'Korrigált adatok'!W3</f>
        <v>9.0646436974621297E-2</v>
      </c>
      <c r="Y3" s="8">
        <f>'Korrigált adatok'!Y3/'Korrigált adatok'!W3</f>
        <v>0.75762791191014534</v>
      </c>
      <c r="Z3" s="8">
        <f>'Korrigált adatok'!Z3/'Korrigált adatok'!W3</f>
        <v>9.3912321846520472E-2</v>
      </c>
      <c r="AB3" s="8">
        <f>AC3+AD3+AE3</f>
        <v>0.98432089937137168</v>
      </c>
      <c r="AC3" s="8">
        <f>'Korrigált adatok'!AC3/'Korrigált adatok'!AB3</f>
        <v>6.5489624801818247E-2</v>
      </c>
      <c r="AD3" s="8">
        <f>'Korrigált adatok'!AD3/'Korrigált adatok'!AB3</f>
        <v>0.84677117313414896</v>
      </c>
      <c r="AE3" s="8">
        <f>'Korrigált adatok'!AE3/'Korrigált adatok'!AB3</f>
        <v>7.2060101435404547E-2</v>
      </c>
      <c r="AG3" s="8">
        <f>AH3+AI3+AJ3</f>
        <v>0.92247026379163566</v>
      </c>
      <c r="AH3" s="8">
        <f>'Korrigált adatok'!AH3/'Korrigált adatok'!AG3</f>
        <v>0.27326747019125908</v>
      </c>
      <c r="AI3" s="8">
        <f>'Korrigált adatok'!AI3/'Korrigált adatok'!AG3</f>
        <v>0.32860631689426784</v>
      </c>
      <c r="AJ3" s="8">
        <f>'Korrigált adatok'!AJ3/'Korrigált adatok'!AG3</f>
        <v>0.3205964767061088</v>
      </c>
      <c r="AL3" s="8">
        <f>AM3+AN3+AO3</f>
        <v>0.95394868023081258</v>
      </c>
      <c r="AM3" s="8">
        <f>'Korrigált adatok'!AM3/'Korrigált adatok'!AL3</f>
        <v>0.1566317124663</v>
      </c>
      <c r="AN3" s="8">
        <f>'Korrigált adatok'!AN3/'Korrigált adatok'!AL3</f>
        <v>0.64680986529242401</v>
      </c>
      <c r="AO3" s="8">
        <f>'Korrigált adatok'!AO3/'Korrigált adatok'!AL3</f>
        <v>0.15050710247208854</v>
      </c>
      <c r="AQ3" s="8">
        <f>AR3+AS3+AT3</f>
        <v>0.95721970962827507</v>
      </c>
      <c r="AR3" s="8">
        <f>'Korrigált adatok'!AR3/'Korrigált adatok'!AQ3</f>
        <v>0.16229479946260048</v>
      </c>
      <c r="AS3" s="8">
        <f>'Korrigált adatok'!AS3/'Korrigált adatok'!AQ3</f>
        <v>0.64737233237104375</v>
      </c>
      <c r="AT3" s="8">
        <f>'Korrigált adatok'!AT3/'Korrigált adatok'!AQ3</f>
        <v>0.14755257779463082</v>
      </c>
      <c r="AV3" s="8">
        <f>AW3+AX3+AY3</f>
        <v>0.94493840180915689</v>
      </c>
      <c r="AW3" s="8">
        <f>'Korrigált adatok'!AW3/'Korrigált adatok'!AV3</f>
        <v>0.14735608179625007</v>
      </c>
      <c r="AX3" s="8">
        <f>'Korrigált adatok'!AX3/'Korrigált adatok'!AV3</f>
        <v>0.58821982389480298</v>
      </c>
      <c r="AY3" s="8">
        <f>'Korrigált adatok'!AY3/'Korrigált adatok'!AV3</f>
        <v>0.2093624961181039</v>
      </c>
      <c r="BA3" s="8">
        <f>BB3+BC3+BD3</f>
        <v>0.98578810112308646</v>
      </c>
      <c r="BB3" s="8">
        <f>'Korrigált adatok'!BB3/'Korrigált adatok'!BA3</f>
        <v>0.15999511338749028</v>
      </c>
      <c r="BC3" s="8">
        <f>'Korrigált adatok'!BC3/'Korrigált adatok'!BA3</f>
        <v>0.66975096592839878</v>
      </c>
      <c r="BD3" s="8">
        <f>'Korrigált adatok'!BD3/'Korrigált adatok'!BA3</f>
        <v>0.15604202180719737</v>
      </c>
    </row>
    <row r="4" spans="1:56" x14ac:dyDescent="0.3">
      <c r="A4">
        <v>4000</v>
      </c>
      <c r="H4" s="8">
        <f t="shared" ref="H4:H12" si="0">I4+J4+K4</f>
        <v>0.96357285837652284</v>
      </c>
      <c r="I4" s="8">
        <f>'Korrigált adatok'!I4/'Korrigált adatok'!H4</f>
        <v>0.21416975153543646</v>
      </c>
      <c r="J4" s="8">
        <f>'Korrigált adatok'!J4/'Korrigált adatok'!H4</f>
        <v>0.5914375983242357</v>
      </c>
      <c r="K4" s="8">
        <f>'Korrigált adatok'!K4/'Korrigált adatok'!H4</f>
        <v>0.15796550851685068</v>
      </c>
      <c r="M4" s="8">
        <f t="shared" ref="M4:M12" si="1">N4+O4+P4</f>
        <v>0.93816284036483022</v>
      </c>
      <c r="N4" s="8">
        <f>'Korrigált adatok'!N4/'Korrigált adatok'!M4</f>
        <v>0.22040894956128776</v>
      </c>
      <c r="O4" s="8">
        <f>'Korrigált adatok'!O4/'Korrigált adatok'!M4</f>
        <v>0.58156801755689269</v>
      </c>
      <c r="P4" s="8">
        <f>'Korrigált adatok'!P4/'Korrigált adatok'!M4</f>
        <v>0.13618587324664977</v>
      </c>
      <c r="R4" s="8">
        <f t="shared" ref="R4:R12" si="2">S4+T4+U4</f>
        <v>0.95650922117236914</v>
      </c>
      <c r="S4" s="8">
        <f>'Korrigált adatok'!S4/'Korrigált adatok'!R4</f>
        <v>0.20070071164211015</v>
      </c>
      <c r="T4" s="8">
        <f>'Korrigált adatok'!T4/'Korrigált adatok'!R4</f>
        <v>0.64071979874572138</v>
      </c>
      <c r="U4" s="8">
        <f>'Korrigált adatok'!U4/'Korrigált adatok'!R4</f>
        <v>0.11508871078453758</v>
      </c>
      <c r="W4" s="8">
        <f t="shared" ref="W4:W12" si="3">X4+Y4+Z4</f>
        <v>0.96890388389505944</v>
      </c>
      <c r="X4" s="8">
        <f>'Korrigált adatok'!X4/'Korrigált adatok'!W4</f>
        <v>8.841342982022532E-2</v>
      </c>
      <c r="Y4" s="8">
        <f>'Korrigált adatok'!Y4/'Korrigált adatok'!W4</f>
        <v>0.78757512269094765</v>
      </c>
      <c r="Z4" s="8">
        <f>'Korrigált adatok'!Z4/'Korrigált adatok'!W4</f>
        <v>9.2915331383886454E-2</v>
      </c>
      <c r="AB4" s="8">
        <f t="shared" ref="AB4:AB12" si="4">AC4+AD4+AE4</f>
        <v>0.97588197208693783</v>
      </c>
      <c r="AC4" s="8">
        <f>'Korrigált adatok'!AC4/'Korrigált adatok'!AB4</f>
        <v>5.9687973907647109E-2</v>
      </c>
      <c r="AD4" s="8">
        <f>'Korrigált adatok'!AD4/'Korrigált adatok'!AB4</f>
        <v>0.84748940026315711</v>
      </c>
      <c r="AE4" s="8">
        <f>'Korrigált adatok'!AE4/'Korrigált adatok'!AB4</f>
        <v>6.8704597916133606E-2</v>
      </c>
      <c r="AG4" s="8">
        <f t="shared" ref="AG4:AG12" si="5">AH4+AI4+AJ4</f>
        <v>0.90144125780565743</v>
      </c>
      <c r="AH4" s="8">
        <f>'Korrigált adatok'!AH4/'Korrigált adatok'!AG4</f>
        <v>0.27366486701140258</v>
      </c>
      <c r="AI4" s="8">
        <f>'Korrigált adatok'!AI4/'Korrigált adatok'!AG4</f>
        <v>0.31035261998299291</v>
      </c>
      <c r="AJ4" s="8">
        <f>'Korrigált adatok'!AJ4/'Korrigált adatok'!AG4</f>
        <v>0.31742377081126188</v>
      </c>
      <c r="AL4" s="8">
        <f t="shared" ref="AL4:AL12" si="6">AM4+AN4+AO4</f>
        <v>0.95710137186060362</v>
      </c>
      <c r="AM4" s="8">
        <f>'Korrigált adatok'!AM4/'Korrigált adatok'!AL4</f>
        <v>0.15414552586905444</v>
      </c>
      <c r="AN4" s="8">
        <f>'Korrigált adatok'!AN4/'Korrigált adatok'!AL4</f>
        <v>0.65018441371091029</v>
      </c>
      <c r="AO4" s="8">
        <f>'Korrigált adatok'!AO4/'Korrigált adatok'!AL4</f>
        <v>0.15277143228063886</v>
      </c>
      <c r="AQ4" s="8">
        <f t="shared" ref="AQ4:AQ12" si="7">AR4+AS4+AT4</f>
        <v>0.94940680922195686</v>
      </c>
      <c r="AR4" s="8">
        <f>'Korrigált adatok'!AR4/'Korrigált adatok'!AQ4</f>
        <v>0.15867200003765344</v>
      </c>
      <c r="AS4" s="8">
        <f>'Korrigált adatok'!AS4/'Korrigált adatok'!AQ4</f>
        <v>0.64233147174302629</v>
      </c>
      <c r="AT4" s="8">
        <f>'Korrigált adatok'!AT4/'Korrigált adatok'!AQ4</f>
        <v>0.14840333744127712</v>
      </c>
      <c r="AV4" s="8">
        <f t="shared" ref="AV4:AV12" si="8">AW4+AX4+AY4</f>
        <v>0.95070152974989597</v>
      </c>
      <c r="AW4" s="8">
        <f>'Korrigált adatok'!AW4/'Korrigált adatok'!AV4</f>
        <v>0.14487151094385797</v>
      </c>
      <c r="AX4" s="8">
        <f>'Korrigált adatok'!AX4/'Korrigált adatok'!AV4</f>
        <v>0.59117517813709286</v>
      </c>
      <c r="AY4" s="8">
        <f>'Korrigált adatok'!AY4/'Korrigált adatok'!AV4</f>
        <v>0.21465484066894511</v>
      </c>
      <c r="BA4" s="8">
        <f t="shared" ref="BA4:BA12" si="9">BB4+BC4+BD4</f>
        <v>0.99405028922303418</v>
      </c>
      <c r="BB4" s="8">
        <f>'Korrigált adatok'!BB4/'Korrigált adatok'!BA4</f>
        <v>0.1588475999551931</v>
      </c>
      <c r="BC4" s="8">
        <f>'Korrigált adatok'!BC4/'Korrigált adatok'!BA4</f>
        <v>0.67372678751008663</v>
      </c>
      <c r="BD4" s="8">
        <f>'Korrigált adatok'!BD4/'Korrigált adatok'!BA4</f>
        <v>0.16147590175775439</v>
      </c>
    </row>
    <row r="5" spans="1:56" x14ac:dyDescent="0.3">
      <c r="A5">
        <v>6000</v>
      </c>
      <c r="H5" s="8">
        <f t="shared" si="0"/>
        <v>0.97755103711346636</v>
      </c>
      <c r="I5" s="8">
        <f>'Korrigált adatok'!I5/'Korrigált adatok'!H5</f>
        <v>0.21780693947564708</v>
      </c>
      <c r="J5" s="8">
        <f>'Korrigált adatok'!J5/'Korrigált adatok'!H5</f>
        <v>0.60275464819719693</v>
      </c>
      <c r="K5" s="8">
        <f>'Korrigált adatok'!K5/'Korrigált adatok'!H5</f>
        <v>0.15698944944062235</v>
      </c>
      <c r="M5" s="8">
        <f t="shared" si="1"/>
        <v>0.95237314668249673</v>
      </c>
      <c r="N5" s="8">
        <f>'Korrigált adatok'!N5/'Korrigált adatok'!M5</f>
        <v>0.22663677286257533</v>
      </c>
      <c r="O5" s="8">
        <f>'Korrigált adatok'!O5/'Korrigált adatok'!M5</f>
        <v>0.59170811073092822</v>
      </c>
      <c r="P5" s="8">
        <f>'Korrigált adatok'!P5/'Korrigált adatok'!M5</f>
        <v>0.13402826308899318</v>
      </c>
      <c r="R5" s="8">
        <f t="shared" si="2"/>
        <v>0.95797002407034182</v>
      </c>
      <c r="S5" s="8">
        <f>'Korrigált adatok'!S5/'Korrigált adatok'!R5</f>
        <v>0.20447056552463186</v>
      </c>
      <c r="T5" s="8">
        <f>'Korrigált adatok'!T5/'Korrigált adatok'!R5</f>
        <v>0.6422444738939469</v>
      </c>
      <c r="U5" s="8">
        <f>'Korrigált adatok'!U5/'Korrigált adatok'!R5</f>
        <v>0.11125498465176308</v>
      </c>
      <c r="W5" s="8">
        <f t="shared" si="3"/>
        <v>1.0072000328295863</v>
      </c>
      <c r="X5" s="8">
        <f>'Korrigált adatok'!X5/'Korrigált adatok'!W5</f>
        <v>9.3062068860200867E-2</v>
      </c>
      <c r="Y5" s="8">
        <f>'Korrigált adatok'!Y5/'Korrigált adatok'!W5</f>
        <v>0.81855252789075217</v>
      </c>
      <c r="Z5" s="8">
        <f>'Korrigált adatok'!Z5/'Korrigált adatok'!W5</f>
        <v>9.5585436078633346E-2</v>
      </c>
      <c r="AB5" s="8">
        <f t="shared" si="4"/>
        <v>0.98747353620265899</v>
      </c>
      <c r="AC5" s="8">
        <f>'Korrigált adatok'!AC5/'Korrigált adatok'!AB5</f>
        <v>6.2632513418186861E-2</v>
      </c>
      <c r="AD5" s="8">
        <f>'Korrigált adatok'!AD5/'Korrigált adatok'!AB5</f>
        <v>0.85670957667977743</v>
      </c>
      <c r="AE5" s="8">
        <f>'Korrigált adatok'!AE5/'Korrigált adatok'!AB5</f>
        <v>6.8131446104694626E-2</v>
      </c>
      <c r="AG5" s="8">
        <f t="shared" si="5"/>
        <v>0.9071274664763499</v>
      </c>
      <c r="AH5" s="8">
        <f>'Korrigált adatok'!AH5/'Korrigált adatok'!AG5</f>
        <v>0.29276562614000601</v>
      </c>
      <c r="AI5" s="8">
        <f>'Korrigált adatok'!AI5/'Korrigált adatok'!AG5</f>
        <v>0.30443591163273326</v>
      </c>
      <c r="AJ5" s="8">
        <f>'Korrigált adatok'!AJ5/'Korrigált adatok'!AG5</f>
        <v>0.30992592870361058</v>
      </c>
      <c r="AL5" s="8">
        <f t="shared" si="6"/>
        <v>0.94127814030793355</v>
      </c>
      <c r="AM5" s="8">
        <f>'Korrigált adatok'!AM5/'Korrigált adatok'!AL5</f>
        <v>0.16098406372251489</v>
      </c>
      <c r="AN5" s="8">
        <f>'Korrigált adatok'!AN5/'Korrigált adatok'!AL5</f>
        <v>0.63330763082452191</v>
      </c>
      <c r="AO5" s="8">
        <f>'Korrigált adatok'!AO5/'Korrigált adatok'!AL5</f>
        <v>0.14698644576089676</v>
      </c>
      <c r="AQ5" s="8">
        <f t="shared" si="7"/>
        <v>0.97254488932390037</v>
      </c>
      <c r="AR5" s="8">
        <f>'Korrigált adatok'!AR5/'Korrigált adatok'!AQ5</f>
        <v>0.17219704485914564</v>
      </c>
      <c r="AS5" s="8">
        <f>'Korrigált adatok'!AS5/'Korrigált adatok'!AQ5</f>
        <v>0.65077260388350189</v>
      </c>
      <c r="AT5" s="8">
        <f>'Korrigált adatok'!AT5/'Korrigált adatok'!AQ5</f>
        <v>0.14957524058125282</v>
      </c>
      <c r="AV5" s="8">
        <f t="shared" si="8"/>
        <v>0.97806351939477254</v>
      </c>
      <c r="AW5" s="8">
        <f>'Korrigált adatok'!AW5/'Korrigált adatok'!AV5</f>
        <v>0.15967472846419561</v>
      </c>
      <c r="AX5" s="8">
        <f>'Korrigált adatok'!AX5/'Korrigált adatok'!AV5</f>
        <v>0.59779275983705238</v>
      </c>
      <c r="AY5" s="8">
        <f>'Korrigált adatok'!AY5/'Korrigált adatok'!AV5</f>
        <v>0.22059603109352457</v>
      </c>
      <c r="BA5" s="8">
        <f t="shared" si="9"/>
        <v>0.96397708113200165</v>
      </c>
      <c r="BB5" s="8">
        <f>'Korrigált adatok'!BB5/'Korrigált adatok'!BA5</f>
        <v>0.16550895249562828</v>
      </c>
      <c r="BC5" s="8">
        <f>'Korrigált adatok'!BC5/'Korrigált adatok'!BA5</f>
        <v>0.64679732923099831</v>
      </c>
      <c r="BD5" s="8">
        <f>'Korrigált adatok'!BD5/'Korrigált adatok'!BA5</f>
        <v>0.15167079940537503</v>
      </c>
    </row>
    <row r="6" spans="1:56" x14ac:dyDescent="0.3">
      <c r="A6">
        <v>8000</v>
      </c>
      <c r="H6" s="8">
        <f t="shared" si="0"/>
        <v>0.96839472379143854</v>
      </c>
      <c r="I6" s="8">
        <f>'Korrigált adatok'!I6/'Korrigált adatok'!H6</f>
        <v>0.20212785947338549</v>
      </c>
      <c r="J6" s="8">
        <f>'Korrigált adatok'!J6/'Korrigált adatok'!H6</f>
        <v>0.61103688892245844</v>
      </c>
      <c r="K6" s="8">
        <f>'Korrigált adatok'!K6/'Korrigált adatok'!H6</f>
        <v>0.15522997539559455</v>
      </c>
      <c r="M6" s="8">
        <f t="shared" si="1"/>
        <v>0.94794452663869055</v>
      </c>
      <c r="N6" s="8">
        <f>'Korrigált adatok'!N6/'Korrigált adatok'!M6</f>
        <v>0.21288241797288415</v>
      </c>
      <c r="O6" s="8">
        <f>'Korrigált adatok'!O6/'Korrigált adatok'!M6</f>
        <v>0.60127789935008269</v>
      </c>
      <c r="P6" s="8">
        <f>'Korrigált adatok'!P6/'Korrigált adatok'!M6</f>
        <v>0.13378420931572382</v>
      </c>
      <c r="R6" s="8">
        <f t="shared" si="2"/>
        <v>0.95731795075270565</v>
      </c>
      <c r="S6" s="8">
        <f>'Korrigált adatok'!S6/'Korrigált adatok'!R6</f>
        <v>0.19121269804973068</v>
      </c>
      <c r="T6" s="8">
        <f>'Korrigált adatok'!T6/'Korrigált adatok'!R6</f>
        <v>0.65547027736696173</v>
      </c>
      <c r="U6" s="8">
        <f>'Korrigált adatok'!U6/'Korrigált adatok'!R6</f>
        <v>0.11063497533601314</v>
      </c>
      <c r="W6" s="8">
        <f t="shared" si="3"/>
        <v>1.0011474217828527</v>
      </c>
      <c r="X6" s="8">
        <f>'Korrigált adatok'!X6/'Korrigált adatok'!W6</f>
        <v>8.3838265659434863E-2</v>
      </c>
      <c r="Y6" s="8">
        <f>'Korrigált adatok'!Y6/'Korrigált adatok'!W6</f>
        <v>0.82274326245012208</v>
      </c>
      <c r="Z6" s="8">
        <f>'Korrigált adatok'!Z6/'Korrigált adatok'!W6</f>
        <v>9.4565893673295681E-2</v>
      </c>
      <c r="AB6" s="8">
        <f t="shared" si="4"/>
        <v>0.99149211891156108</v>
      </c>
      <c r="AC6" s="8">
        <f>'Korrigált adatok'!AC6/'Korrigált adatok'!AB6</f>
        <v>5.6179143689420251E-2</v>
      </c>
      <c r="AD6" s="8">
        <f>'Korrigált adatok'!AD6/'Korrigált adatok'!AB6</f>
        <v>0.86507403996652332</v>
      </c>
      <c r="AE6" s="8">
        <f>'Korrigált adatok'!AE6/'Korrigált adatok'!AB6</f>
        <v>7.0238935255617557E-2</v>
      </c>
      <c r="AG6" s="8">
        <f t="shared" si="5"/>
        <v>0.89215389714044391</v>
      </c>
      <c r="AH6" s="8">
        <f>'Korrigált adatok'!AH6/'Korrigált adatok'!AG6</f>
        <v>0.27809683716491596</v>
      </c>
      <c r="AI6" s="8">
        <f>'Korrigált adatok'!AI6/'Korrigált adatok'!AG6</f>
        <v>0.30723969104871351</v>
      </c>
      <c r="AJ6" s="8">
        <f>'Korrigált adatok'!AJ6/'Korrigált adatok'!AG6</f>
        <v>0.30681736892681449</v>
      </c>
      <c r="AL6" s="8">
        <f t="shared" si="6"/>
        <v>0.95248176828052833</v>
      </c>
      <c r="AM6" s="8">
        <f>'Korrigált adatok'!AM6/'Korrigált adatok'!AL6</f>
        <v>0.15716092000409029</v>
      </c>
      <c r="AN6" s="8">
        <f>'Korrigált adatok'!AN6/'Korrigált adatok'!AL6</f>
        <v>0.646005309455563</v>
      </c>
      <c r="AO6" s="8">
        <f>'Korrigált adatok'!AO6/'Korrigált adatok'!AL6</f>
        <v>0.14931553882087498</v>
      </c>
      <c r="AQ6" s="8">
        <f t="shared" si="7"/>
        <v>0.97174566226998982</v>
      </c>
      <c r="AR6" s="8">
        <f>'Korrigált adatok'!AR6/'Korrigált adatok'!AQ6</f>
        <v>0.16434144494289432</v>
      </c>
      <c r="AS6" s="8">
        <f>'Korrigált adatok'!AS6/'Korrigált adatok'!AQ6</f>
        <v>0.65581965157170219</v>
      </c>
      <c r="AT6" s="8">
        <f>'Korrigált adatok'!AT6/'Korrigált adatok'!AQ6</f>
        <v>0.15158456575539336</v>
      </c>
      <c r="AV6" s="8">
        <f t="shared" si="8"/>
        <v>0.97157462725092181</v>
      </c>
      <c r="AW6" s="8">
        <f>'Korrigált adatok'!AW6/'Korrigált adatok'!AV6</f>
        <v>0.14837502731306024</v>
      </c>
      <c r="AX6" s="8">
        <f>'Korrigált adatok'!AX6/'Korrigált adatok'!AV6</f>
        <v>0.60192681299734729</v>
      </c>
      <c r="AY6" s="8">
        <f>'Korrigált adatok'!AY6/'Korrigált adatok'!AV6</f>
        <v>0.22127278694051419</v>
      </c>
      <c r="BA6" s="8">
        <f t="shared" si="9"/>
        <v>0.96466076219093566</v>
      </c>
      <c r="BB6" s="8">
        <f>'Korrigált adatok'!BB6/'Korrigált adatok'!BA6</f>
        <v>0.1569342687879822</v>
      </c>
      <c r="BC6" s="8">
        <f>'Korrigált adatok'!BC6/'Korrigált adatok'!BA6</f>
        <v>0.65358962382319663</v>
      </c>
      <c r="BD6" s="8">
        <f>'Korrigált adatok'!BD6/'Korrigált adatok'!BA6</f>
        <v>0.15413686957975681</v>
      </c>
    </row>
    <row r="7" spans="1:56" x14ac:dyDescent="0.3">
      <c r="A7">
        <v>10000</v>
      </c>
      <c r="H7" s="8">
        <f t="shared" si="0"/>
        <v>0.98329894579152621</v>
      </c>
      <c r="I7" s="8">
        <f>'Korrigált adatok'!I7/'Korrigált adatok'!H7</f>
        <v>0.19953107231787884</v>
      </c>
      <c r="J7" s="8">
        <f>'Korrigált adatok'!J7/'Korrigált adatok'!H7</f>
        <v>0.62963993384105144</v>
      </c>
      <c r="K7" s="8">
        <f>'Korrigált adatok'!K7/'Korrigált adatok'!H7</f>
        <v>0.15412793963259591</v>
      </c>
      <c r="M7" s="8">
        <f t="shared" si="1"/>
        <v>0.94833504790642498</v>
      </c>
      <c r="N7" s="8">
        <f>'Korrigált adatok'!N7/'Korrigált adatok'!M7</f>
        <v>0.2025445100968199</v>
      </c>
      <c r="O7" s="8">
        <f>'Korrigált adatok'!O7/'Korrigált adatok'!M7</f>
        <v>0.61442516129422509</v>
      </c>
      <c r="P7" s="8">
        <f>'Korrigált adatok'!P7/'Korrigált adatok'!M7</f>
        <v>0.13136537651537999</v>
      </c>
      <c r="R7" s="8">
        <f t="shared" si="2"/>
        <v>0.96677784394831068</v>
      </c>
      <c r="S7" s="8">
        <f>'Korrigált adatok'!S7/'Korrigált adatok'!R7</f>
        <v>0.18419650188684189</v>
      </c>
      <c r="T7" s="8">
        <f>'Korrigált adatok'!T7/'Korrigált adatok'!R7</f>
        <v>0.67214965812402094</v>
      </c>
      <c r="U7" s="8">
        <f>'Korrigált adatok'!U7/'Korrigált adatok'!R7</f>
        <v>0.11043168393744789</v>
      </c>
      <c r="W7" s="8">
        <f t="shared" si="3"/>
        <v>0.99801692029054079</v>
      </c>
      <c r="X7" s="8">
        <f>'Korrigált adatok'!X7/'Korrigált adatok'!W7</f>
        <v>9.4125797651073637E-2</v>
      </c>
      <c r="Y7" s="8">
        <f>'Korrigált adatok'!Y7/'Korrigált adatok'!W7</f>
        <v>0.81105053967941376</v>
      </c>
      <c r="Z7" s="8">
        <f>'Korrigált adatok'!Z7/'Korrigált adatok'!W7</f>
        <v>9.2840582960053375E-2</v>
      </c>
      <c r="AB7" s="8">
        <f t="shared" si="4"/>
        <v>0.99185807990513342</v>
      </c>
      <c r="AC7" s="8">
        <f>'Korrigált adatok'!AC7/'Korrigált adatok'!AB7</f>
        <v>6.293681350039744E-2</v>
      </c>
      <c r="AD7" s="8">
        <f>'Korrigált adatok'!AD7/'Korrigált adatok'!AB7</f>
        <v>0.8580111440765289</v>
      </c>
      <c r="AE7" s="8">
        <f>'Korrigált adatok'!AE7/'Korrigált adatok'!AB7</f>
        <v>7.0910122328207023E-2</v>
      </c>
      <c r="AG7" s="8">
        <f t="shared" si="5"/>
        <v>0.91520885837685939</v>
      </c>
      <c r="AH7" s="8">
        <f>'Korrigált adatok'!AH7/'Korrigált adatok'!AG7</f>
        <v>0.2731841698334696</v>
      </c>
      <c r="AI7" s="8">
        <f>'Korrigált adatok'!AI7/'Korrigált adatok'!AG7</f>
        <v>0.31998161331331404</v>
      </c>
      <c r="AJ7" s="8">
        <f>'Korrigált adatok'!AJ7/'Korrigált adatok'!AG7</f>
        <v>0.3220430752300758</v>
      </c>
      <c r="AL7" s="8">
        <f t="shared" si="6"/>
        <v>0.95469230763376367</v>
      </c>
      <c r="AM7" s="8">
        <f>'Korrigált adatok'!AM7/'Korrigált adatok'!AL7</f>
        <v>0.15098700611253982</v>
      </c>
      <c r="AN7" s="8">
        <f>'Korrigált adatok'!AN7/'Korrigált adatok'!AL7</f>
        <v>0.65516321520044718</v>
      </c>
      <c r="AO7" s="8">
        <f>'Korrigált adatok'!AO7/'Korrigált adatok'!AL7</f>
        <v>0.14854208632077676</v>
      </c>
      <c r="AQ7" s="8">
        <f t="shared" si="7"/>
        <v>0.96958376606693553</v>
      </c>
      <c r="AR7" s="8">
        <f>'Korrigált adatok'!AR7/'Korrigált adatok'!AQ7</f>
        <v>0.15862252886805403</v>
      </c>
      <c r="AS7" s="8">
        <f>'Korrigált adatok'!AS7/'Korrigált adatok'!AQ7</f>
        <v>0.6608477794730454</v>
      </c>
      <c r="AT7" s="8">
        <f>'Korrigált adatok'!AT7/'Korrigált adatok'!AQ7</f>
        <v>0.15011345772583606</v>
      </c>
      <c r="AV7" s="8">
        <f t="shared" si="8"/>
        <v>0.96546568257792431</v>
      </c>
      <c r="AW7" s="8">
        <f>'Korrigált adatok'!AW7/'Korrigált adatok'!AV7</f>
        <v>0.14292774776861766</v>
      </c>
      <c r="AX7" s="8">
        <f>'Korrigált adatok'!AX7/'Korrigált adatok'!AV7</f>
        <v>0.60023215315988243</v>
      </c>
      <c r="AY7" s="8">
        <f>'Korrigált adatok'!AY7/'Korrigált adatok'!AV7</f>
        <v>0.22230578164942419</v>
      </c>
      <c r="BA7" s="8">
        <f t="shared" si="9"/>
        <v>0.98155593380751061</v>
      </c>
      <c r="BB7" s="8">
        <f>'Korrigált adatok'!BB7/'Korrigált adatok'!BA7</f>
        <v>0.15333269994473248</v>
      </c>
      <c r="BC7" s="8">
        <f>'Korrigált adatok'!BC7/'Korrigált adatok'!BA7</f>
        <v>0.67226687682956343</v>
      </c>
      <c r="BD7" s="8">
        <f>'Korrigált adatok'!BD7/'Korrigált adatok'!BA7</f>
        <v>0.1559563570332147</v>
      </c>
    </row>
    <row r="8" spans="1:56" x14ac:dyDescent="0.3">
      <c r="A8">
        <v>20000</v>
      </c>
      <c r="H8" s="8">
        <f t="shared" si="0"/>
        <v>0.99151378837113391</v>
      </c>
      <c r="I8" s="8">
        <f>'Korrigált adatok'!I8/'Korrigált adatok'!H8</f>
        <v>0.18874431759300711</v>
      </c>
      <c r="J8" s="8">
        <f>'Korrigált adatok'!J8/'Korrigált adatok'!H8</f>
        <v>0.6508214355683769</v>
      </c>
      <c r="K8" s="8">
        <f>'Korrigált adatok'!K8/'Korrigált adatok'!H8</f>
        <v>0.15194803520974984</v>
      </c>
      <c r="M8" s="8">
        <f t="shared" si="1"/>
        <v>0.96426452420548558</v>
      </c>
      <c r="N8" s="8">
        <f>'Korrigált adatok'!N8/'Korrigált adatok'!M8</f>
        <v>0.19615466378626983</v>
      </c>
      <c r="O8" s="8">
        <f>'Korrigált adatok'!O8/'Korrigált adatok'!M8</f>
        <v>0.63608676740294223</v>
      </c>
      <c r="P8" s="8">
        <f>'Korrigált adatok'!P8/'Korrigált adatok'!M8</f>
        <v>0.13202309301627349</v>
      </c>
      <c r="R8" s="8">
        <f t="shared" si="2"/>
        <v>0.95354672748418334</v>
      </c>
      <c r="S8" s="8">
        <f>'Korrigált adatok'!S8/'Korrigált adatok'!R8</f>
        <v>0.17454738803988981</v>
      </c>
      <c r="T8" s="8">
        <f>'Korrigált adatok'!T8/'Korrigált adatok'!R8</f>
        <v>0.67346488159225715</v>
      </c>
      <c r="U8" s="8">
        <f>'Korrigált adatok'!U8/'Korrigált adatok'!R8</f>
        <v>0.10553445785203645</v>
      </c>
      <c r="W8" s="8">
        <f t="shared" si="3"/>
        <v>1.0013408547752565</v>
      </c>
      <c r="X8" s="8">
        <f>'Korrigált adatok'!X8/'Korrigált adatok'!W8</f>
        <v>8.8721946823915598E-2</v>
      </c>
      <c r="Y8" s="8">
        <f>'Korrigált adatok'!Y8/'Korrigált adatok'!W8</f>
        <v>0.81337942620508852</v>
      </c>
      <c r="Z8" s="8">
        <f>'Korrigált adatok'!Z8/'Korrigált adatok'!W8</f>
        <v>9.9239481746252273E-2</v>
      </c>
      <c r="AB8" s="8">
        <f t="shared" si="4"/>
        <v>0.99462735302639749</v>
      </c>
      <c r="AC8" s="8">
        <f>'Korrigált adatok'!AC8/'Korrigált adatok'!AB8</f>
        <v>6.1718019732980696E-2</v>
      </c>
      <c r="AD8" s="8">
        <f>'Korrigált adatok'!AD8/'Korrigált adatok'!AB8</f>
        <v>0.85858600484162373</v>
      </c>
      <c r="AE8" s="8">
        <f>'Korrigált adatok'!AE8/'Korrigált adatok'!AB8</f>
        <v>7.4323328451793028E-2</v>
      </c>
      <c r="AG8" s="8">
        <f t="shared" si="5"/>
        <v>0.90502426580352413</v>
      </c>
      <c r="AH8" s="8">
        <f>'Korrigált adatok'!AH8/'Korrigált adatok'!AG8</f>
        <v>0.27438700240814051</v>
      </c>
      <c r="AI8" s="8">
        <f>'Korrigált adatok'!AI8/'Korrigált adatok'!AG8</f>
        <v>0.30719402602498941</v>
      </c>
      <c r="AJ8" s="8">
        <f>'Korrigált adatok'!AJ8/'Korrigált adatok'!AG8</f>
        <v>0.32344323737039415</v>
      </c>
      <c r="AL8" s="8">
        <f t="shared" si="6"/>
        <v>0.94881844127497261</v>
      </c>
      <c r="AM8" s="8">
        <f>'Korrigált adatok'!AM8/'Korrigált adatok'!AL8</f>
        <v>0.14588030440118535</v>
      </c>
      <c r="AN8" s="8">
        <f>'Korrigált adatok'!AN8/'Korrigált adatok'!AL8</f>
        <v>0.64640157095343853</v>
      </c>
      <c r="AO8" s="8">
        <f>'Korrigált adatok'!AO8/'Korrigált adatok'!AL8</f>
        <v>0.15653656592034873</v>
      </c>
      <c r="AQ8" s="8">
        <f t="shared" si="7"/>
        <v>0.96811090218786733</v>
      </c>
      <c r="AR8" s="8">
        <f>'Korrigált adatok'!AR8/'Korrigált adatok'!AQ8</f>
        <v>0.15502637173637887</v>
      </c>
      <c r="AS8" s="8">
        <f>'Korrigált adatok'!AS8/'Korrigált adatok'!AQ8</f>
        <v>0.65539908574785744</v>
      </c>
      <c r="AT8" s="8">
        <f>'Korrigált adatok'!AT8/'Korrigált adatok'!AQ8</f>
        <v>0.15768544470363094</v>
      </c>
      <c r="AV8" s="8">
        <f t="shared" si="8"/>
        <v>0.96199932102364372</v>
      </c>
      <c r="AW8" s="8">
        <f>'Korrigált adatok'!AW8/'Korrigált adatok'!AV8</f>
        <v>0.13906095140159941</v>
      </c>
      <c r="AX8" s="8">
        <f>'Korrigált adatok'!AX8/'Korrigált adatok'!AV8</f>
        <v>0.59583758441643064</v>
      </c>
      <c r="AY8" s="8">
        <f>'Korrigált adatok'!AY8/'Korrigált adatok'!AV8</f>
        <v>0.22710078520561366</v>
      </c>
      <c r="BA8" s="8">
        <f t="shared" si="9"/>
        <v>0.97091268638382433</v>
      </c>
      <c r="BB8" s="8">
        <f>'Korrigált adatok'!BB8/'Korrigált adatok'!BA8</f>
        <v>0.14811571938993037</v>
      </c>
      <c r="BC8" s="8">
        <f>'Korrigált adatok'!BC8/'Korrigált adatok'!BA8</f>
        <v>0.66349717833095612</v>
      </c>
      <c r="BD8" s="8">
        <f>'Korrigált adatok'!BD8/'Korrigált adatok'!BA8</f>
        <v>0.15929978866293779</v>
      </c>
    </row>
    <row r="9" spans="1:56" x14ac:dyDescent="0.3">
      <c r="A9">
        <v>40000</v>
      </c>
      <c r="H9" s="8">
        <f t="shared" si="0"/>
        <v>0.99019151268537209</v>
      </c>
      <c r="I9" s="8">
        <f>'Korrigált adatok'!I9/'Korrigált adatok'!H9</f>
        <v>0.18059838484383356</v>
      </c>
      <c r="J9" s="8">
        <f>'Korrigált adatok'!J9/'Korrigált adatok'!H9</f>
        <v>0.65586897768851649</v>
      </c>
      <c r="K9" s="8">
        <f>'Korrigált adatok'!K9/'Korrigált adatok'!H9</f>
        <v>0.1537241501530221</v>
      </c>
      <c r="M9" s="8">
        <f t="shared" si="1"/>
        <v>0.95832238543568371</v>
      </c>
      <c r="N9" s="8">
        <f>'Korrigált adatok'!N9/'Korrigált adatok'!M9</f>
        <v>0.18732816236883115</v>
      </c>
      <c r="O9" s="8">
        <f>'Korrigált adatok'!O9/'Korrigált adatok'!M9</f>
        <v>0.63807777076903127</v>
      </c>
      <c r="P9" s="8">
        <f>'Korrigált adatok'!P9/'Korrigált adatok'!M9</f>
        <v>0.13291645229782117</v>
      </c>
      <c r="R9" s="8">
        <f t="shared" si="2"/>
        <v>0.96045645231437415</v>
      </c>
      <c r="S9" s="8">
        <f>'Korrigált adatok'!S9/'Korrigált adatok'!R9</f>
        <v>0.16738884022485509</v>
      </c>
      <c r="T9" s="8">
        <f>'Korrigált adatok'!T9/'Korrigált adatok'!R9</f>
        <v>0.68645655565295072</v>
      </c>
      <c r="U9" s="8">
        <f>'Korrigált adatok'!U9/'Korrigált adatok'!R9</f>
        <v>0.10661105643656832</v>
      </c>
      <c r="W9" s="8">
        <f t="shared" si="3"/>
        <v>1.0039339646556005</v>
      </c>
      <c r="X9" s="8">
        <f>'Korrigált adatok'!X9/'Korrigált adatok'!W9</f>
        <v>8.4322427820056764E-2</v>
      </c>
      <c r="Y9" s="8">
        <f>'Korrigált adatok'!Y9/'Korrigált adatok'!W9</f>
        <v>0.81332962161229672</v>
      </c>
      <c r="Z9" s="8">
        <f>'Korrigált adatok'!Z9/'Korrigált adatok'!W9</f>
        <v>0.10628191522324711</v>
      </c>
      <c r="AB9" s="8">
        <f t="shared" si="4"/>
        <v>1.0015987185556583</v>
      </c>
      <c r="AC9" s="8">
        <f>'Korrigált adatok'!AC9/'Korrigált adatok'!AB9</f>
        <v>5.9100542714488051E-2</v>
      </c>
      <c r="AD9" s="8">
        <f>'Korrigált adatok'!AD9/'Korrigált adatok'!AB9</f>
        <v>0.86430430228836463</v>
      </c>
      <c r="AE9" s="8">
        <f>'Korrigált adatok'!AE9/'Korrigált adatok'!AB9</f>
        <v>7.8193873552805701E-2</v>
      </c>
      <c r="AG9" s="8">
        <f t="shared" si="5"/>
        <v>0.92343041015417604</v>
      </c>
      <c r="AH9" s="8">
        <f>'Korrigált adatok'!AH9/'Korrigált adatok'!AG9</f>
        <v>0.27248197691476167</v>
      </c>
      <c r="AI9" s="8">
        <f>'Korrigált adatok'!AI9/'Korrigált adatok'!AG9</f>
        <v>0.30661965870723634</v>
      </c>
      <c r="AJ9" s="8">
        <f>'Korrigált adatok'!AJ9/'Korrigált adatok'!AG9</f>
        <v>0.34432877453217803</v>
      </c>
      <c r="AL9" s="8">
        <f t="shared" si="6"/>
        <v>0.95996064541308013</v>
      </c>
      <c r="AM9" s="8">
        <f>'Korrigált adatok'!AM9/'Korrigált adatok'!AL9</f>
        <v>0.14229277453958392</v>
      </c>
      <c r="AN9" s="8">
        <f>'Korrigált adatok'!AN9/'Korrigált adatok'!AL9</f>
        <v>0.64970218511637057</v>
      </c>
      <c r="AO9" s="8">
        <f>'Korrigált adatok'!AO9/'Korrigált adatok'!AL9</f>
        <v>0.1679656857571257</v>
      </c>
      <c r="AQ9" s="8">
        <f t="shared" si="7"/>
        <v>0.9768359120034783</v>
      </c>
      <c r="AR9" s="8">
        <f>'Korrigált adatok'!AR9/'Korrigált adatok'!AQ9</f>
        <v>0.15145954938573972</v>
      </c>
      <c r="AS9" s="8">
        <f>'Korrigált adatok'!AS9/'Korrigált adatok'!AQ9</f>
        <v>0.65612535592933596</v>
      </c>
      <c r="AT9" s="8">
        <f>'Korrigált adatok'!AT9/'Korrigált adatok'!AQ9</f>
        <v>0.16925100668840262</v>
      </c>
      <c r="AV9" s="8">
        <f t="shared" si="8"/>
        <v>0.96341521571192312</v>
      </c>
      <c r="AW9" s="8">
        <f>'Korrigált adatok'!AW9/'Korrigált adatok'!AV9</f>
        <v>0.13635571645665764</v>
      </c>
      <c r="AX9" s="8">
        <f>'Korrigált adatok'!AX9/'Korrigált adatok'!AV9</f>
        <v>0.59410694797063834</v>
      </c>
      <c r="AY9" s="8">
        <f>'Korrigált adatok'!AY9/'Korrigált adatok'!AV9</f>
        <v>0.23295255128462716</v>
      </c>
      <c r="BA9" s="8">
        <f t="shared" si="9"/>
        <v>0.97452593205909532</v>
      </c>
      <c r="BB9" s="8">
        <f>'Korrigált adatok'!BB9/'Korrigált adatok'!BA9</f>
        <v>0.14408344181851682</v>
      </c>
      <c r="BC9" s="8">
        <f>'Korrigált adatok'!BC9/'Korrigált adatok'!BA9</f>
        <v>0.65928031424345701</v>
      </c>
      <c r="BD9" s="8">
        <f>'Korrigált adatok'!BD9/'Korrigált adatok'!BA9</f>
        <v>0.1711621759971215</v>
      </c>
    </row>
    <row r="10" spans="1:56" x14ac:dyDescent="0.3">
      <c r="A10">
        <v>60000</v>
      </c>
      <c r="H10" s="8">
        <f t="shared" si="0"/>
        <v>1.0012120618615139</v>
      </c>
      <c r="I10" s="8">
        <f>'Korrigált adatok'!I10/'Korrigált adatok'!H10</f>
        <v>0.18159901744279988</v>
      </c>
      <c r="J10" s="8">
        <f>'Korrigált adatok'!J10/'Korrigált adatok'!H10</f>
        <v>0.66208805630510204</v>
      </c>
      <c r="K10" s="8">
        <f>'Korrigált adatok'!K10/'Korrigált adatok'!H10</f>
        <v>0.15752498811361196</v>
      </c>
      <c r="M10" s="8">
        <f t="shared" si="1"/>
        <v>0.96435480279735664</v>
      </c>
      <c r="N10" s="8">
        <f>'Korrigált adatok'!N10/'Korrigált adatok'!M10</f>
        <v>0.18967160502484512</v>
      </c>
      <c r="O10" s="8">
        <f>'Korrigált adatok'!O10/'Korrigált adatok'!M10</f>
        <v>0.63909188462136912</v>
      </c>
      <c r="P10" s="8">
        <f>'Korrigált adatok'!P10/'Korrigált adatok'!M10</f>
        <v>0.13559131315114234</v>
      </c>
      <c r="R10" s="8">
        <f t="shared" si="2"/>
        <v>0.97295789930831156</v>
      </c>
      <c r="S10" s="8">
        <f>'Korrigált adatok'!S10/'Korrigált adatok'!R10</f>
        <v>0.17227233704114361</v>
      </c>
      <c r="T10" s="8">
        <f>'Korrigált adatok'!T10/'Korrigált adatok'!R10</f>
        <v>0.69069443719673329</v>
      </c>
      <c r="U10" s="8">
        <f>'Korrigált adatok'!U10/'Korrigált adatok'!R10</f>
        <v>0.10999112507043463</v>
      </c>
      <c r="W10" s="8">
        <f t="shared" si="3"/>
        <v>1.0428810799482813</v>
      </c>
      <c r="X10" s="8">
        <f>'Korrigált adatok'!X10/'Korrigált adatok'!W10</f>
        <v>7.8588725893426067E-2</v>
      </c>
      <c r="Y10" s="8">
        <f>'Korrigált adatok'!Y10/'Korrigált adatok'!W10</f>
        <v>0.8520607796643469</v>
      </c>
      <c r="Z10" s="8">
        <f>'Korrigált adatok'!Z10/'Korrigált adatok'!W10</f>
        <v>0.11223157439050833</v>
      </c>
      <c r="AB10" s="8">
        <f t="shared" si="4"/>
        <v>1.0151193828916643</v>
      </c>
      <c r="AC10" s="8">
        <f>'Korrigált adatok'!AC10/'Korrigált adatok'!AB10</f>
        <v>5.1565321636798341E-2</v>
      </c>
      <c r="AD10" s="8">
        <f>'Korrigált adatok'!AD10/'Korrigált adatok'!AB10</f>
        <v>0.88496101180551645</v>
      </c>
      <c r="AE10" s="8">
        <f>'Korrigált adatok'!AE10/'Korrigált adatok'!AB10</f>
        <v>7.8593049449349389E-2</v>
      </c>
      <c r="AG10" s="8">
        <f t="shared" si="5"/>
        <v>0.92591508136316425</v>
      </c>
      <c r="AH10" s="8">
        <f>'Korrigált adatok'!AH10/'Korrigált adatok'!AG10</f>
        <v>0.28353419440029176</v>
      </c>
      <c r="AI10" s="8">
        <f>'Korrigált adatok'!AI10/'Korrigált adatok'!AG10</f>
        <v>0.29718146026947179</v>
      </c>
      <c r="AJ10" s="8">
        <f>'Korrigált adatok'!AJ10/'Korrigált adatok'!AG10</f>
        <v>0.3451994266934007</v>
      </c>
      <c r="AL10" s="8">
        <f t="shared" si="6"/>
        <v>0.95764473244108683</v>
      </c>
      <c r="AM10" s="8">
        <f>'Korrigált adatok'!AM10/'Korrigált adatok'!AL10</f>
        <v>0.14822082982236742</v>
      </c>
      <c r="AN10" s="8">
        <f>'Korrigált adatok'!AN10/'Korrigált adatok'!AL10</f>
        <v>0.63985449568033381</v>
      </c>
      <c r="AO10" s="8">
        <f>'Korrigált adatok'!AO10/'Korrigált adatok'!AL10</f>
        <v>0.1695694069383856</v>
      </c>
      <c r="AQ10" s="8">
        <f t="shared" si="7"/>
        <v>0.97964659049894398</v>
      </c>
      <c r="AR10" s="8">
        <f>'Korrigált adatok'!AR10/'Korrigált adatok'!AQ10</f>
        <v>0.15690170863588604</v>
      </c>
      <c r="AS10" s="8">
        <f>'Korrigált adatok'!AS10/'Korrigált adatok'!AQ10</f>
        <v>0.64876453838672543</v>
      </c>
      <c r="AT10" s="8">
        <f>'Korrigált adatok'!AT10/'Korrigált adatok'!AQ10</f>
        <v>0.17398034347633248</v>
      </c>
      <c r="AV10" s="8">
        <f t="shared" si="8"/>
        <v>0.96912072514109615</v>
      </c>
      <c r="AW10" s="8">
        <f>'Korrigált adatok'!AW10/'Korrigált adatok'!AV10</f>
        <v>0.14275483397639807</v>
      </c>
      <c r="AX10" s="8">
        <f>'Korrigált adatok'!AX10/'Korrigált adatok'!AV10</f>
        <v>0.58610795322313014</v>
      </c>
      <c r="AY10" s="8">
        <f>'Korrigált adatok'!AY10/'Korrigált adatok'!AV10</f>
        <v>0.24025793794156791</v>
      </c>
      <c r="BA10" s="8">
        <f t="shared" si="9"/>
        <v>0.97688881848890907</v>
      </c>
      <c r="BB10" s="8">
        <f>'Korrigált adatok'!BB10/'Korrigált adatok'!BA10</f>
        <v>0.14940561484071221</v>
      </c>
      <c r="BC10" s="8">
        <f>'Korrigált adatok'!BC10/'Korrigált adatok'!BA10</f>
        <v>0.65280296966774753</v>
      </c>
      <c r="BD10" s="8">
        <f>'Korrigált adatok'!BD10/'Korrigált adatok'!BA10</f>
        <v>0.17468023398044935</v>
      </c>
    </row>
    <row r="11" spans="1:56" x14ac:dyDescent="0.3">
      <c r="A11">
        <v>80000</v>
      </c>
      <c r="H11" s="8">
        <f t="shared" si="0"/>
        <v>1.1154954129250318</v>
      </c>
      <c r="I11" s="8">
        <f>'Korrigált adatok'!I11/'Korrigált adatok'!H11</f>
        <v>0.20263914748960402</v>
      </c>
      <c r="J11" s="8">
        <f>'Korrigált adatok'!J11/'Korrigált adatok'!H11</f>
        <v>0.73344340131572872</v>
      </c>
      <c r="K11" s="8">
        <f>'Korrigált adatok'!K11/'Korrigált adatok'!H11</f>
        <v>0.17941286411969917</v>
      </c>
      <c r="M11" s="8">
        <f t="shared" si="1"/>
        <v>0.97207835007298282</v>
      </c>
      <c r="N11" s="8">
        <f>'Korrigált adatok'!N11/'Korrigált adatok'!M11</f>
        <v>0.18147243886900447</v>
      </c>
      <c r="O11" s="8">
        <f>'Korrigált adatok'!O11/'Korrigált adatok'!M11</f>
        <v>0.65065275146028534</v>
      </c>
      <c r="P11" s="8">
        <f>'Korrigált adatok'!P11/'Korrigált adatok'!M11</f>
        <v>0.1399531597436931</v>
      </c>
      <c r="R11" s="8">
        <f t="shared" si="2"/>
        <v>0.97053918028010167</v>
      </c>
      <c r="S11" s="8">
        <f>'Korrigált adatok'!S11/'Korrigált adatok'!R11</f>
        <v>0.16322673420574976</v>
      </c>
      <c r="T11" s="8">
        <f>'Korrigált adatok'!T11/'Korrigált adatok'!R11</f>
        <v>0.69458331443269239</v>
      </c>
      <c r="U11" s="8">
        <f>'Korrigált adatok'!U11/'Korrigált adatok'!R11</f>
        <v>0.11272913164165954</v>
      </c>
      <c r="W11" s="8">
        <f t="shared" si="3"/>
        <v>1.0123265768923082</v>
      </c>
      <c r="X11" s="8">
        <f>'Korrigált adatok'!X11/'Korrigált adatok'!W11</f>
        <v>8.2109637125657997E-2</v>
      </c>
      <c r="Y11" s="8">
        <f>'Korrigált adatok'!Y11/'Korrigált adatok'!W11</f>
        <v>0.8205738369534924</v>
      </c>
      <c r="Z11" s="8">
        <f>'Korrigált adatok'!Z11/'Korrigált adatok'!W11</f>
        <v>0.10964310281315783</v>
      </c>
      <c r="AB11" s="8">
        <f t="shared" si="4"/>
        <v>1.0164035890273291</v>
      </c>
      <c r="AC11" s="8">
        <f>'Korrigált adatok'!AC11/'Korrigált adatok'!AB11</f>
        <v>5.705672772405964E-2</v>
      </c>
      <c r="AD11" s="8">
        <f>'Korrigált adatok'!AD11/'Korrigált adatok'!AB11</f>
        <v>0.87642676727506996</v>
      </c>
      <c r="AE11" s="8">
        <f>'Korrigált adatok'!AE11/'Korrigált adatok'!AB11</f>
        <v>8.2920094028199456E-2</v>
      </c>
      <c r="AG11" s="8">
        <f t="shared" si="5"/>
        <v>0.924759492787536</v>
      </c>
      <c r="AH11" s="8">
        <f>'Korrigált adatok'!AH11/'Korrigált adatok'!AG11</f>
        <v>0.27232026485821814</v>
      </c>
      <c r="AI11" s="8">
        <f>'Korrigált adatok'!AI11/'Korrigált adatok'!AG11</f>
        <v>0.29671564949692802</v>
      </c>
      <c r="AJ11" s="8">
        <f>'Korrigált adatok'!AJ11/'Korrigált adatok'!AG11</f>
        <v>0.35572357843238978</v>
      </c>
      <c r="AL11" s="8">
        <f t="shared" si="6"/>
        <v>0.95139016516454511</v>
      </c>
      <c r="AM11" s="8">
        <f>'Korrigált adatok'!AM11/'Korrigált adatok'!AL11</f>
        <v>0.13749620030748008</v>
      </c>
      <c r="AN11" s="8">
        <f>'Korrigált adatok'!AN11/'Korrigált adatok'!AL11</f>
        <v>0.63897774638942773</v>
      </c>
      <c r="AO11" s="8">
        <f>'Korrigált adatok'!AO11/'Korrigált adatok'!AL11</f>
        <v>0.1749162184676373</v>
      </c>
      <c r="AQ11" s="8">
        <f t="shared" si="7"/>
        <v>0.97814352662818638</v>
      </c>
      <c r="AR11" s="8">
        <f>'Korrigált adatok'!AR11/'Korrigált adatok'!AQ11</f>
        <v>0.14748341879614277</v>
      </c>
      <c r="AS11" s="8">
        <f>'Korrigált adatok'!AS11/'Korrigált adatok'!AQ11</f>
        <v>0.65213392031892869</v>
      </c>
      <c r="AT11" s="8">
        <f>'Korrigált adatok'!AT11/'Korrigált adatok'!AQ11</f>
        <v>0.17852618751311491</v>
      </c>
      <c r="AV11" s="8">
        <f t="shared" si="8"/>
        <v>0.96659393020502593</v>
      </c>
      <c r="AW11" s="8">
        <f>'Korrigált adatok'!AW11/'Korrigált adatok'!AV11</f>
        <v>0.13311306764231715</v>
      </c>
      <c r="AX11" s="8">
        <f>'Korrigált adatok'!AX11/'Korrigált adatok'!AV11</f>
        <v>0.59049891788817377</v>
      </c>
      <c r="AY11" s="8">
        <f>'Korrigált adatok'!AY11/'Korrigált adatok'!AV11</f>
        <v>0.24298194467453504</v>
      </c>
      <c r="BA11" s="8">
        <f t="shared" si="9"/>
        <v>0.9712084365561563</v>
      </c>
      <c r="BB11" s="8">
        <f>'Korrigált adatok'!BB11/'Korrigált adatok'!BA11</f>
        <v>0.13988168591106107</v>
      </c>
      <c r="BC11" s="8">
        <f>'Korrigált adatok'!BC11/'Korrigált adatok'!BA11</f>
        <v>0.65138005472034088</v>
      </c>
      <c r="BD11" s="8">
        <f>'Korrigált adatok'!BD11/'Korrigált adatok'!BA11</f>
        <v>0.17994669592475429</v>
      </c>
    </row>
    <row r="12" spans="1:56" x14ac:dyDescent="0.3">
      <c r="A12">
        <v>100000</v>
      </c>
      <c r="H12" s="8">
        <f t="shared" si="0"/>
        <v>0.99640275606518292</v>
      </c>
      <c r="I12" s="8">
        <f>'Korrigált adatok'!I12/'Korrigált adatok'!H12</f>
        <v>0.17839522221549892</v>
      </c>
      <c r="J12" s="8">
        <f>'Korrigált adatok'!J12/'Korrigált adatok'!H12</f>
        <v>0.66118664803266425</v>
      </c>
      <c r="K12" s="8">
        <f>'Korrigált adatok'!K12/'Korrigált adatok'!H12</f>
        <v>0.1568208858170197</v>
      </c>
      <c r="M12" s="8">
        <f t="shared" si="1"/>
        <v>0.9747231168783943</v>
      </c>
      <c r="N12" s="8">
        <f>'Korrigált adatok'!N12/'Korrigált adatok'!M12</f>
        <v>0.18993764193633986</v>
      </c>
      <c r="O12" s="8">
        <f>'Korrigált adatok'!O12/'Korrigált adatok'!M12</f>
        <v>0.64538002413655327</v>
      </c>
      <c r="P12" s="8">
        <f>'Korrigált adatok'!P12/'Korrigált adatok'!M12</f>
        <v>0.13940545080550118</v>
      </c>
      <c r="R12" s="8">
        <f t="shared" si="2"/>
        <v>0.97331153672924253</v>
      </c>
      <c r="S12" s="8">
        <f>'Korrigált adatok'!S12/'Korrigált adatok'!R12</f>
        <v>0.17204590011678814</v>
      </c>
      <c r="T12" s="8">
        <f>'Korrigált adatok'!T12/'Korrigált adatok'!R12</f>
        <v>0.68911836463247578</v>
      </c>
      <c r="U12" s="8">
        <f>'Korrigált adatok'!U12/'Korrigált adatok'!R12</f>
        <v>0.11214727197997869</v>
      </c>
      <c r="W12" s="8">
        <f t="shared" si="3"/>
        <v>0.87950047829405031</v>
      </c>
      <c r="X12" s="8">
        <f>'Korrigált adatok'!X12/'Korrigált adatok'!W12</f>
        <v>6.6233272129725837E-2</v>
      </c>
      <c r="Y12" s="8">
        <f>'Korrigált adatok'!Y12/'Korrigált adatok'!W12</f>
        <v>0.71941150923496056</v>
      </c>
      <c r="Z12" s="8">
        <f>'Korrigált adatok'!Z12/'Korrigált adatok'!W12</f>
        <v>9.3855696929363908E-2</v>
      </c>
      <c r="AB12" s="8">
        <f t="shared" si="4"/>
        <v>1.0089153961721544</v>
      </c>
      <c r="AC12" s="8">
        <f>'Korrigált adatok'!AC12/'Korrigált adatok'!AB12</f>
        <v>5.335816203478163E-2</v>
      </c>
      <c r="AD12" s="8">
        <f>'Korrigált adatok'!AD12/'Korrigált adatok'!AB12</f>
        <v>0.87403959520331154</v>
      </c>
      <c r="AE12" s="8">
        <f>'Korrigált adatok'!AE12/'Korrigált adatok'!AB12</f>
        <v>8.1517638934061359E-2</v>
      </c>
      <c r="AG12" s="8">
        <f t="shared" si="5"/>
        <v>0.9042161904811914</v>
      </c>
      <c r="AH12" s="8">
        <f>'Korrigált adatok'!AH12/'Korrigált adatok'!AG12</f>
        <v>0.27222512465474635</v>
      </c>
      <c r="AI12" s="8">
        <f>'Korrigált adatok'!AI12/'Korrigált adatok'!AG12</f>
        <v>0.28647810728331707</v>
      </c>
      <c r="AJ12" s="8">
        <f>'Korrigált adatok'!AJ12/'Korrigált adatok'!AG12</f>
        <v>0.34551295854312808</v>
      </c>
      <c r="AL12" s="8">
        <f t="shared" si="6"/>
        <v>0.95954493513484485</v>
      </c>
      <c r="AM12" s="8">
        <f>'Korrigált adatok'!AM12/'Korrigált adatok'!AL12</f>
        <v>0.1513564525377909</v>
      </c>
      <c r="AN12" s="8">
        <f>'Korrigált adatok'!AN12/'Korrigált adatok'!AL12</f>
        <v>0.63575554492192199</v>
      </c>
      <c r="AO12" s="8">
        <f>'Korrigált adatok'!AO12/'Korrigált adatok'!AL12</f>
        <v>0.17243293767513196</v>
      </c>
      <c r="AQ12" s="8">
        <f t="shared" si="7"/>
        <v>0.98450410202494099</v>
      </c>
      <c r="AR12" s="8">
        <f>'Korrigált adatok'!AR12/'Korrigált adatok'!AQ12</f>
        <v>0.16403002683735132</v>
      </c>
      <c r="AS12" s="8">
        <f>'Korrigált adatok'!AS12/'Korrigált adatok'!AQ12</f>
        <v>0.6451327805624435</v>
      </c>
      <c r="AT12" s="8">
        <f>'Korrigált adatok'!AT12/'Korrigált adatok'!AQ12</f>
        <v>0.17534129462514619</v>
      </c>
      <c r="AV12" s="8">
        <f t="shared" si="8"/>
        <v>0.96604741251383008</v>
      </c>
      <c r="AW12" s="8">
        <f>'Korrigált adatok'!AW12/'Korrigált adatok'!AV12</f>
        <v>0.14587846476047645</v>
      </c>
      <c r="AX12" s="8">
        <f>'Korrigált adatok'!AX12/'Korrigált adatok'!AV12</f>
        <v>0.57963062587566039</v>
      </c>
      <c r="AY12" s="8">
        <f>'Korrigált adatok'!AY12/'Korrigált adatok'!AV12</f>
        <v>0.24053832187769325</v>
      </c>
      <c r="BA12" s="8">
        <f t="shared" si="9"/>
        <v>0.9724250691286056</v>
      </c>
      <c r="BB12" s="8">
        <f>'Korrigált adatok'!BB12/'Korrigált adatok'!BA12</f>
        <v>0.15368132710350468</v>
      </c>
      <c r="BC12" s="8">
        <f>'Korrigált adatok'!BC12/'Korrigált adatok'!BA12</f>
        <v>0.64328839192909537</v>
      </c>
      <c r="BD12" s="8">
        <f>'Korrigált adatok'!BD12/'Korrigált adatok'!BA12</f>
        <v>0.17545535009600557</v>
      </c>
    </row>
    <row r="14" spans="1:56" x14ac:dyDescent="0.3">
      <c r="A14" t="str">
        <f>'nyers adatok'!A14</f>
        <v>random, m=nlogn, C=2n</v>
      </c>
      <c r="H14" s="4" t="s">
        <v>10</v>
      </c>
      <c r="I14" s="4"/>
      <c r="J14" s="4"/>
      <c r="K14" s="4"/>
      <c r="M14" s="4" t="s">
        <v>11</v>
      </c>
      <c r="N14" s="4"/>
      <c r="O14" s="4"/>
      <c r="P14" s="4"/>
      <c r="R14" s="4" t="s">
        <v>12</v>
      </c>
      <c r="S14" s="4"/>
      <c r="T14" s="4"/>
      <c r="U14" s="4"/>
      <c r="W14" s="4" t="s">
        <v>21</v>
      </c>
      <c r="X14" s="4"/>
      <c r="Y14" s="4"/>
      <c r="Z14" s="4"/>
      <c r="AB14" s="4" t="s">
        <v>22</v>
      </c>
      <c r="AC14" s="4"/>
      <c r="AD14" s="4"/>
      <c r="AE14" s="4"/>
      <c r="AG14" s="4" t="s">
        <v>23</v>
      </c>
      <c r="AH14" s="4"/>
      <c r="AI14" s="4"/>
      <c r="AJ14" s="4"/>
      <c r="AL14" s="4" t="s">
        <v>24</v>
      </c>
      <c r="AM14" s="4"/>
      <c r="AN14" s="4"/>
      <c r="AO14" s="4"/>
      <c r="AQ14" s="4" t="s">
        <v>25</v>
      </c>
      <c r="AR14" s="4"/>
      <c r="AS14" s="4"/>
      <c r="AT14" s="4"/>
      <c r="AV14" s="4" t="s">
        <v>26</v>
      </c>
      <c r="AW14" s="4"/>
      <c r="AX14" s="4"/>
      <c r="AY14" s="4"/>
      <c r="BA14" s="4" t="s">
        <v>27</v>
      </c>
      <c r="BB14" s="4"/>
      <c r="BC14" s="4"/>
      <c r="BD14" s="4"/>
    </row>
    <row r="15" spans="1:56" x14ac:dyDescent="0.3">
      <c r="A15" t="s">
        <v>8</v>
      </c>
      <c r="H15" t="s">
        <v>34</v>
      </c>
      <c r="I15" t="s">
        <v>5</v>
      </c>
      <c r="J15" t="s">
        <v>6</v>
      </c>
      <c r="K15" t="s">
        <v>7</v>
      </c>
      <c r="M15" t="s">
        <v>34</v>
      </c>
      <c r="N15" t="s">
        <v>5</v>
      </c>
      <c r="O15" t="s">
        <v>6</v>
      </c>
      <c r="P15" t="s">
        <v>7</v>
      </c>
      <c r="R15" t="s">
        <v>34</v>
      </c>
      <c r="S15" t="s">
        <v>5</v>
      </c>
      <c r="T15" t="s">
        <v>6</v>
      </c>
      <c r="U15" t="s">
        <v>7</v>
      </c>
      <c r="W15" t="s">
        <v>34</v>
      </c>
      <c r="X15" t="s">
        <v>5</v>
      </c>
      <c r="Y15" t="s">
        <v>6</v>
      </c>
      <c r="Z15" t="s">
        <v>7</v>
      </c>
      <c r="AB15" t="s">
        <v>34</v>
      </c>
      <c r="AC15" t="s">
        <v>5</v>
      </c>
      <c r="AD15" t="s">
        <v>6</v>
      </c>
      <c r="AE15" t="s">
        <v>7</v>
      </c>
      <c r="AG15" t="s">
        <v>34</v>
      </c>
      <c r="AH15" t="s">
        <v>5</v>
      </c>
      <c r="AI15" t="s">
        <v>6</v>
      </c>
      <c r="AJ15" t="s">
        <v>7</v>
      </c>
      <c r="AL15" t="s">
        <v>34</v>
      </c>
      <c r="AM15" t="s">
        <v>5</v>
      </c>
      <c r="AN15" t="s">
        <v>6</v>
      </c>
      <c r="AO15" t="s">
        <v>7</v>
      </c>
      <c r="AQ15" t="s">
        <v>34</v>
      </c>
      <c r="AR15" t="s">
        <v>5</v>
      </c>
      <c r="AS15" t="s">
        <v>6</v>
      </c>
      <c r="AT15" t="s">
        <v>7</v>
      </c>
      <c r="AV15" t="s">
        <v>34</v>
      </c>
      <c r="AW15" t="s">
        <v>5</v>
      </c>
      <c r="AX15" t="s">
        <v>6</v>
      </c>
      <c r="AY15" t="s">
        <v>7</v>
      </c>
      <c r="BA15" t="s">
        <v>34</v>
      </c>
      <c r="BB15" t="s">
        <v>5</v>
      </c>
      <c r="BC15" t="s">
        <v>6</v>
      </c>
      <c r="BD15" t="s">
        <v>7</v>
      </c>
    </row>
    <row r="16" spans="1:56" x14ac:dyDescent="0.3">
      <c r="A16">
        <v>2000</v>
      </c>
      <c r="H16" s="8">
        <f>I16+J16+K16</f>
        <v>0.93821179209268446</v>
      </c>
      <c r="I16" s="8">
        <f>'Korrigált adatok'!I16/'Korrigált adatok'!H16</f>
        <v>0.2200513169162707</v>
      </c>
      <c r="J16" s="8">
        <f>'Korrigált adatok'!J16/'Korrigált adatok'!H16</f>
        <v>0.5414641699336733</v>
      </c>
      <c r="K16" s="8">
        <f>'Korrigált adatok'!K16/'Korrigált adatok'!H16</f>
        <v>0.17669630524274055</v>
      </c>
      <c r="M16" s="8">
        <f>N16+O16+P16</f>
        <v>0.97123533692856223</v>
      </c>
      <c r="N16" s="8">
        <f>'Korrigált adatok'!N16/'Korrigált adatok'!M16</f>
        <v>0.23819958797681279</v>
      </c>
      <c r="O16" s="8">
        <f>'Korrigált adatok'!O16/'Korrigált adatok'!M16</f>
        <v>0.58030797062822459</v>
      </c>
      <c r="P16" s="8">
        <f>'Korrigált adatok'!P16/'Korrigált adatok'!M16</f>
        <v>0.15272777832352485</v>
      </c>
      <c r="R16" s="8">
        <f>S16+T16+U16</f>
        <v>1.0536561217674549</v>
      </c>
      <c r="S16" s="8">
        <f>'Korrigált adatok'!S16/'Korrigált adatok'!R16</f>
        <v>0.22808273347522712</v>
      </c>
      <c r="T16" s="8">
        <f>'Korrigált adatok'!T16/'Korrigált adatok'!R16</f>
        <v>0.64768100228307834</v>
      </c>
      <c r="U16" s="8">
        <f>'Korrigált adatok'!U16/'Korrigált adatok'!R16</f>
        <v>0.17789238600914953</v>
      </c>
      <c r="W16" s="8">
        <f>X16+Y16+Z16</f>
        <v>0.98913044706516462</v>
      </c>
      <c r="X16" s="8">
        <f>'Korrigált adatok'!X16/'Korrigált adatok'!W16</f>
        <v>9.3023727908585735E-2</v>
      </c>
      <c r="Y16" s="8">
        <f>'Korrigált adatok'!Y16/'Korrigált adatok'!W16</f>
        <v>0.7865664304179002</v>
      </c>
      <c r="Z16" s="8">
        <f>'Korrigált adatok'!Z16/'Korrigált adatok'!W16</f>
        <v>0.10954028873867874</v>
      </c>
      <c r="AB16" s="8">
        <f>AC16+AD16+AE16</f>
        <v>1.0049856401635251</v>
      </c>
      <c r="AC16" s="8">
        <f>'Korrigált adatok'!AC16/'Korrigált adatok'!AB16</f>
        <v>6.7608518855356625E-2</v>
      </c>
      <c r="AD16" s="8">
        <f>'Korrigált adatok'!AD16/'Korrigált adatok'!AB16</f>
        <v>0.86300594445502143</v>
      </c>
      <c r="AE16" s="8">
        <f>'Korrigált adatok'!AE16/'Korrigált adatok'!AB16</f>
        <v>7.4371176853147036E-2</v>
      </c>
      <c r="AG16" s="8">
        <f>AH16+AI16+AJ16</f>
        <v>0.91040447482680253</v>
      </c>
      <c r="AH16" s="8">
        <f>'Korrigált adatok'!AH16/'Korrigált adatok'!AG16</f>
        <v>0.23635463051592537</v>
      </c>
      <c r="AI16" s="8">
        <f>'Korrigált adatok'!AI16/'Korrigált adatok'!AG16</f>
        <v>0.36220680457576537</v>
      </c>
      <c r="AJ16" s="8">
        <f>'Korrigált adatok'!AJ16/'Korrigált adatok'!AG16</f>
        <v>0.31184303973511174</v>
      </c>
      <c r="AL16" s="8">
        <f>AM16+AN16+AO16</f>
        <v>0.95728913026235374</v>
      </c>
      <c r="AM16" s="8">
        <f>'Korrigált adatok'!AM16/'Korrigált adatok'!AL16</f>
        <v>0.13593112042467631</v>
      </c>
      <c r="AN16" s="8">
        <f>'Korrigált adatok'!AN16/'Korrigált adatok'!AL16</f>
        <v>0.67778196967774762</v>
      </c>
      <c r="AO16" s="8">
        <f>'Korrigált adatok'!AO16/'Korrigált adatok'!AL16</f>
        <v>0.14357604015992989</v>
      </c>
      <c r="AQ16" s="8">
        <f>AR16+AS16+AT16</f>
        <v>0.92471673254581177</v>
      </c>
      <c r="AR16" s="8">
        <f>'Korrigált adatok'!AR16/'Korrigált adatok'!AQ16</f>
        <v>0.13410713076853076</v>
      </c>
      <c r="AS16" s="8">
        <f>'Korrigált adatok'!AS16/'Korrigált adatok'!AQ16</f>
        <v>0.65305128279100011</v>
      </c>
      <c r="AT16" s="8">
        <f>'Korrigált adatok'!AT16/'Korrigált adatok'!AQ16</f>
        <v>0.13755831898628088</v>
      </c>
      <c r="AV16" s="8">
        <f>AW16+AX16+AY16</f>
        <v>0.99266260816053187</v>
      </c>
      <c r="AW16" s="8">
        <f>'Korrigált adatok'!AW16/'Korrigált adatok'!AV16</f>
        <v>0.13894582641827094</v>
      </c>
      <c r="AX16" s="8">
        <f>'Korrigált adatok'!AX16/'Korrigált adatok'!AV16</f>
        <v>0.63670436601099678</v>
      </c>
      <c r="AY16" s="8">
        <f>'Korrigált adatok'!AY16/'Korrigált adatok'!AV16</f>
        <v>0.21701241573126417</v>
      </c>
      <c r="BA16" s="8">
        <f>BB16+BC16+BD16</f>
        <v>0.93969468706610693</v>
      </c>
      <c r="BB16" s="8">
        <f>'Korrigált adatok'!BB16/'Korrigált adatok'!BA16</f>
        <v>0.13141821900025735</v>
      </c>
      <c r="BC16" s="8">
        <f>'Korrigált adatok'!BC16/'Korrigált adatok'!BA16</f>
        <v>0.66475292711773182</v>
      </c>
      <c r="BD16" s="8">
        <f>'Korrigált adatok'!BD16/'Korrigált adatok'!BA16</f>
        <v>0.14352354094811776</v>
      </c>
    </row>
    <row r="17" spans="1:56" x14ac:dyDescent="0.3">
      <c r="A17">
        <v>4000</v>
      </c>
      <c r="H17" s="8">
        <f t="shared" ref="H17:H25" si="10">I17+J17+K17</f>
        <v>0.97161989742061183</v>
      </c>
      <c r="I17" s="8">
        <f>'Korrigált adatok'!I17/'Korrigált adatok'!H17</f>
        <v>0.21482837170446561</v>
      </c>
      <c r="J17" s="8">
        <f>'Korrigált adatok'!J17/'Korrigált adatok'!H17</f>
        <v>0.57630019384243114</v>
      </c>
      <c r="K17" s="8">
        <f>'Korrigált adatok'!K17/'Korrigált adatok'!H17</f>
        <v>0.18049133187371516</v>
      </c>
      <c r="M17" s="8">
        <f t="shared" ref="M17:M25" si="11">N17+O17+P17</f>
        <v>0.98823169848903192</v>
      </c>
      <c r="N17" s="8">
        <f>'Korrigált adatok'!N17/'Korrigált adatok'!M17</f>
        <v>0.2272493365735202</v>
      </c>
      <c r="O17" s="8">
        <f>'Korrigált adatok'!O17/'Korrigált adatok'!M17</f>
        <v>0.60764584022956025</v>
      </c>
      <c r="P17" s="8">
        <f>'Korrigált adatok'!P17/'Korrigált adatok'!M17</f>
        <v>0.15333652168595147</v>
      </c>
      <c r="R17" s="8">
        <f t="shared" ref="R17:R25" si="12">S17+T17+U17</f>
        <v>1.0537694002252267</v>
      </c>
      <c r="S17" s="8">
        <f>'Korrigált adatok'!S17/'Korrigált adatok'!R17</f>
        <v>0.20839813372420055</v>
      </c>
      <c r="T17" s="8">
        <f>'Korrigált adatok'!T17/'Korrigált adatok'!R17</f>
        <v>0.67945630021377879</v>
      </c>
      <c r="U17" s="8">
        <f>'Korrigált adatok'!U17/'Korrigált adatok'!R17</f>
        <v>0.16591496628724725</v>
      </c>
      <c r="W17" s="8">
        <f t="shared" ref="W17:W25" si="13">X17+Y17+Z17</f>
        <v>0.99935840239587281</v>
      </c>
      <c r="X17" s="8">
        <f>'Korrigált adatok'!X17/'Korrigált adatok'!W17</f>
        <v>8.5352124209855232E-2</v>
      </c>
      <c r="Y17" s="8">
        <f>'Korrigált adatok'!Y17/'Korrigált adatok'!W17</f>
        <v>0.80326038282051748</v>
      </c>
      <c r="Z17" s="8">
        <f>'Korrigált adatok'!Z17/'Korrigált adatok'!W17</f>
        <v>0.11074589536550009</v>
      </c>
      <c r="AB17" s="8">
        <f t="shared" ref="AB17:AB25" si="14">AC17+AD17+AE17</f>
        <v>1.001803225941067</v>
      </c>
      <c r="AC17" s="8">
        <f>'Korrigált adatok'!AC17/'Korrigált adatok'!AB17</f>
        <v>6.3032904365472292E-2</v>
      </c>
      <c r="AD17" s="8">
        <f>'Korrigált adatok'!AD17/'Korrigált adatok'!AB17</f>
        <v>0.86291177084541448</v>
      </c>
      <c r="AE17" s="8">
        <f>'Korrigált adatok'!AE17/'Korrigált adatok'!AB17</f>
        <v>7.5858550730180122E-2</v>
      </c>
      <c r="AG17" s="8">
        <f t="shared" ref="AG17:AG25" si="15">AH17+AI17+AJ17</f>
        <v>0.89695178546720711</v>
      </c>
      <c r="AH17" s="8">
        <f>'Korrigált adatok'!AH17/'Korrigált adatok'!AG17</f>
        <v>0.22715584938219049</v>
      </c>
      <c r="AI17" s="8">
        <f>'Korrigált adatok'!AI17/'Korrigált adatok'!AG17</f>
        <v>0.35125162327684506</v>
      </c>
      <c r="AJ17" s="8">
        <f>'Korrigált adatok'!AJ17/'Korrigált adatok'!AG17</f>
        <v>0.31854431280817158</v>
      </c>
      <c r="AL17" s="8">
        <f t="shared" ref="AL17:AL25" si="16">AM17+AN17+AO17</f>
        <v>0.99184076141548883</v>
      </c>
      <c r="AM17" s="8">
        <f>'Korrigált adatok'!AM17/'Korrigált adatok'!AL17</f>
        <v>0.13270811265047891</v>
      </c>
      <c r="AN17" s="8">
        <f>'Korrigált adatok'!AN17/'Korrigált adatok'!AL17</f>
        <v>0.71009264884767276</v>
      </c>
      <c r="AO17" s="8">
        <f>'Korrigált adatok'!AO17/'Korrigált adatok'!AL17</f>
        <v>0.14903999991733716</v>
      </c>
      <c r="AQ17" s="8">
        <f t="shared" ref="AQ17:AQ25" si="17">AR17+AS17+AT17</f>
        <v>0.94589500671688898</v>
      </c>
      <c r="AR17" s="8">
        <f>'Korrigált adatok'!AR17/'Korrigált adatok'!AQ17</f>
        <v>0.13364122381880225</v>
      </c>
      <c r="AS17" s="8">
        <f>'Korrigált adatok'!AS17/'Korrigált adatok'!AQ17</f>
        <v>0.67092878307160198</v>
      </c>
      <c r="AT17" s="8">
        <f>'Korrigált adatok'!AT17/'Korrigált adatok'!AQ17</f>
        <v>0.14132499982648475</v>
      </c>
      <c r="AV17" s="8">
        <f t="shared" ref="AV17:AV25" si="18">AW17+AX17+AY17</f>
        <v>0.96629739128461301</v>
      </c>
      <c r="AW17" s="8">
        <f>'Korrigált adatok'!AW17/'Korrigált adatok'!AV17</f>
        <v>0.12857931463511887</v>
      </c>
      <c r="AX17" s="8">
        <f>'Korrigált adatok'!AX17/'Korrigált adatok'!AV17</f>
        <v>0.6231885344943221</v>
      </c>
      <c r="AY17" s="8">
        <f>'Korrigált adatok'!AY17/'Korrigált adatok'!AV17</f>
        <v>0.21452954215517209</v>
      </c>
      <c r="BA17" s="8">
        <f t="shared" ref="BA17:BA25" si="19">BB17+BC17+BD17</f>
        <v>0.99398050598098986</v>
      </c>
      <c r="BB17" s="8">
        <f>'Korrigált adatok'!BB17/'Korrigált adatok'!BA17</f>
        <v>0.12968606863691021</v>
      </c>
      <c r="BC17" s="8">
        <f>'Korrigált adatok'!BC17/'Korrigált adatok'!BA17</f>
        <v>0.71399237599626819</v>
      </c>
      <c r="BD17" s="8">
        <f>'Korrigált adatok'!BD17/'Korrigált adatok'!BA17</f>
        <v>0.15030206134781143</v>
      </c>
    </row>
    <row r="18" spans="1:56" x14ac:dyDescent="0.3">
      <c r="A18">
        <v>6000</v>
      </c>
      <c r="H18" s="8">
        <f t="shared" si="10"/>
        <v>0.94938650684409875</v>
      </c>
      <c r="I18" s="8">
        <f>'Korrigált adatok'!I18/'Korrigált adatok'!H18</f>
        <v>0.20948770619963381</v>
      </c>
      <c r="J18" s="8">
        <f>'Korrigált adatok'!J18/'Korrigált adatok'!H18</f>
        <v>0.56699431520958898</v>
      </c>
      <c r="K18" s="8">
        <f>'Korrigált adatok'!K18/'Korrigált adatok'!H18</f>
        <v>0.17290448543487608</v>
      </c>
      <c r="M18" s="8">
        <f t="shared" si="11"/>
        <v>0.96842054399544919</v>
      </c>
      <c r="N18" s="8">
        <f>'Korrigált adatok'!N18/'Korrigált adatok'!M18</f>
        <v>0.2251315812588594</v>
      </c>
      <c r="O18" s="8">
        <f>'Korrigált adatok'!O18/'Korrigált adatok'!M18</f>
        <v>0.59320953495107431</v>
      </c>
      <c r="P18" s="8">
        <f>'Korrigált adatok'!P18/'Korrigált adatok'!M18</f>
        <v>0.15007942778551558</v>
      </c>
      <c r="R18" s="8">
        <f t="shared" si="12"/>
        <v>1.0562960684113925</v>
      </c>
      <c r="S18" s="8">
        <f>'Korrigált adatok'!S18/'Korrigált adatok'!R18</f>
        <v>0.19709468097594704</v>
      </c>
      <c r="T18" s="8">
        <f>'Korrigált adatok'!T18/'Korrigált adatok'!R18</f>
        <v>0.69996528832442995</v>
      </c>
      <c r="U18" s="8">
        <f>'Korrigált adatok'!U18/'Korrigált adatok'!R18</f>
        <v>0.15923609911101549</v>
      </c>
      <c r="W18" s="8">
        <f t="shared" si="13"/>
        <v>0.99209404006728885</v>
      </c>
      <c r="X18" s="8">
        <f>'Korrigált adatok'!X18/'Korrigált adatok'!W18</f>
        <v>8.3545127789019916E-2</v>
      </c>
      <c r="Y18" s="8">
        <f>'Korrigált adatok'!Y18/'Korrigált adatok'!W18</f>
        <v>0.80187599067083559</v>
      </c>
      <c r="Z18" s="8">
        <f>'Korrigált adatok'!Z18/'Korrigált adatok'!W18</f>
        <v>0.10667292160743333</v>
      </c>
      <c r="AB18" s="8">
        <f t="shared" si="14"/>
        <v>0.99795241065741025</v>
      </c>
      <c r="AC18" s="8">
        <f>'Korrigált adatok'!AC18/'Korrigált adatok'!AB18</f>
        <v>6.5269698701722945E-2</v>
      </c>
      <c r="AD18" s="8">
        <f>'Korrigált adatok'!AD18/'Korrigált adatok'!AB18</f>
        <v>0.85857942117696706</v>
      </c>
      <c r="AE18" s="8">
        <f>'Korrigált adatok'!AE18/'Korrigált adatok'!AB18</f>
        <v>7.4103290778720188E-2</v>
      </c>
      <c r="AG18" s="8">
        <f t="shared" si="15"/>
        <v>0.9230327178869453</v>
      </c>
      <c r="AH18" s="8">
        <f>'Korrigált adatok'!AH18/'Korrigált adatok'!AG18</f>
        <v>0.24392184060832456</v>
      </c>
      <c r="AI18" s="8">
        <f>'Korrigált adatok'!AI18/'Korrigált adatok'!AG18</f>
        <v>0.35253809809561931</v>
      </c>
      <c r="AJ18" s="8">
        <f>'Korrigált adatok'!AJ18/'Korrigált adatok'!AG18</f>
        <v>0.32657277918300148</v>
      </c>
      <c r="AL18" s="8">
        <f t="shared" si="16"/>
        <v>0.98439178704085151</v>
      </c>
      <c r="AM18" s="8">
        <f>'Korrigált adatok'!AM18/'Korrigált adatok'!AL18</f>
        <v>0.13493797671008059</v>
      </c>
      <c r="AN18" s="8">
        <f>'Korrigált adatok'!AN18/'Korrigált adatok'!AL18</f>
        <v>0.70708468867005569</v>
      </c>
      <c r="AO18" s="8">
        <f>'Korrigált adatok'!AO18/'Korrigált adatok'!AL18</f>
        <v>0.14236912166071528</v>
      </c>
      <c r="AQ18" s="8">
        <f t="shared" si="17"/>
        <v>0.98128520920489171</v>
      </c>
      <c r="AR18" s="8">
        <f>'Korrigált adatok'!AR18/'Korrigált adatok'!AQ18</f>
        <v>0.13919583899620394</v>
      </c>
      <c r="AS18" s="8">
        <f>'Korrigált adatok'!AS18/'Korrigált adatok'!AQ18</f>
        <v>0.701263149371955</v>
      </c>
      <c r="AT18" s="8">
        <f>'Korrigált adatok'!AT18/'Korrigált adatok'!AQ18</f>
        <v>0.1408262208367328</v>
      </c>
      <c r="AV18" s="8">
        <f t="shared" si="18"/>
        <v>0.97594444669552372</v>
      </c>
      <c r="AW18" s="8">
        <f>'Korrigált adatok'!AW18/'Korrigált adatok'!AV18</f>
        <v>0.13218758887775131</v>
      </c>
      <c r="AX18" s="8">
        <f>'Korrigált adatok'!AX18/'Korrigált adatok'!AV18</f>
        <v>0.63052947580849594</v>
      </c>
      <c r="AY18" s="8">
        <f>'Korrigált adatok'!AY18/'Korrigált adatok'!AV18</f>
        <v>0.21322738200927646</v>
      </c>
      <c r="BA18" s="8">
        <f t="shared" si="19"/>
        <v>0.9946804942935582</v>
      </c>
      <c r="BB18" s="8">
        <f>'Korrigált adatok'!BB18/'Korrigált adatok'!BA18</f>
        <v>0.13493734851992814</v>
      </c>
      <c r="BC18" s="8">
        <f>'Korrigált adatok'!BC18/'Korrigált adatok'!BA18</f>
        <v>0.71376170457574062</v>
      </c>
      <c r="BD18" s="8">
        <f>'Korrigált adatok'!BD18/'Korrigált adatok'!BA18</f>
        <v>0.14598144119788947</v>
      </c>
    </row>
    <row r="19" spans="1:56" x14ac:dyDescent="0.3">
      <c r="A19">
        <v>8000</v>
      </c>
      <c r="H19" s="8">
        <f t="shared" si="10"/>
        <v>0.94988349988096044</v>
      </c>
      <c r="I19" s="8">
        <f>'Korrigált adatok'!I19/'Korrigált adatok'!H19</f>
        <v>0.19652030957643907</v>
      </c>
      <c r="J19" s="8">
        <f>'Korrigált adatok'!J19/'Korrigált adatok'!H19</f>
        <v>0.58046733756853031</v>
      </c>
      <c r="K19" s="8">
        <f>'Korrigált adatok'!K19/'Korrigált adatok'!H19</f>
        <v>0.17289585273599103</v>
      </c>
      <c r="M19" s="8">
        <f t="shared" si="11"/>
        <v>0.94428146380281097</v>
      </c>
      <c r="N19" s="8">
        <f>'Korrigált adatok'!N19/'Korrigált adatok'!M19</f>
        <v>0.20473170270342239</v>
      </c>
      <c r="O19" s="8">
        <f>'Korrigált adatok'!O19/'Korrigált adatok'!M19</f>
        <v>0.59405940395241752</v>
      </c>
      <c r="P19" s="8">
        <f>'Korrigált adatok'!P19/'Korrigált adatok'!M19</f>
        <v>0.14549035714697098</v>
      </c>
      <c r="R19" s="8">
        <f t="shared" si="12"/>
        <v>1.0559441847750337</v>
      </c>
      <c r="S19" s="8">
        <f>'Korrigált adatok'!S19/'Korrigált adatok'!R19</f>
        <v>0.18868974214111647</v>
      </c>
      <c r="T19" s="8">
        <f>'Korrigált adatok'!T19/'Korrigált adatok'!R19</f>
        <v>0.70705666208819684</v>
      </c>
      <c r="U19" s="8">
        <f>'Korrigált adatok'!U19/'Korrigált adatok'!R19</f>
        <v>0.16019778054572031</v>
      </c>
      <c r="W19" s="8">
        <f t="shared" si="13"/>
        <v>0.99062083822118585</v>
      </c>
      <c r="X19" s="8">
        <f>'Korrigált adatok'!X19/'Korrigált adatok'!W19</f>
        <v>7.5507355403558504E-2</v>
      </c>
      <c r="Y19" s="8">
        <f>'Korrigált adatok'!Y19/'Korrigált adatok'!W19</f>
        <v>0.80483862638115045</v>
      </c>
      <c r="Z19" s="8">
        <f>'Korrigált adatok'!Z19/'Korrigált adatok'!W19</f>
        <v>0.11027485643647696</v>
      </c>
      <c r="AB19" s="8">
        <f t="shared" si="14"/>
        <v>0.98816145665759991</v>
      </c>
      <c r="AC19" s="8">
        <f>'Korrigált adatok'!AC19/'Korrigált adatok'!AB19</f>
        <v>5.5932428213618456E-2</v>
      </c>
      <c r="AD19" s="8">
        <f>'Korrigált adatok'!AD19/'Korrigált adatok'!AB19</f>
        <v>0.85504990958308558</v>
      </c>
      <c r="AE19" s="8">
        <f>'Korrigált adatok'!AE19/'Korrigált adatok'!AB19</f>
        <v>7.7179118860895873E-2</v>
      </c>
      <c r="AG19" s="8">
        <f t="shared" si="15"/>
        <v>0.9282043758128683</v>
      </c>
      <c r="AH19" s="8">
        <f>'Korrigált adatok'!AH19/'Korrigált adatok'!AG19</f>
        <v>0.23086615300616664</v>
      </c>
      <c r="AI19" s="8">
        <f>'Korrigált adatok'!AI19/'Korrigált adatok'!AG19</f>
        <v>0.35763856419399714</v>
      </c>
      <c r="AJ19" s="8">
        <f>'Korrigált adatok'!AJ19/'Korrigált adatok'!AG19</f>
        <v>0.33969965861270446</v>
      </c>
      <c r="AL19" s="8">
        <f t="shared" si="16"/>
        <v>0.98325963717578913</v>
      </c>
      <c r="AM19" s="8">
        <f>'Korrigált adatok'!AM19/'Korrigált adatok'!AL19</f>
        <v>0.1243376954564593</v>
      </c>
      <c r="AN19" s="8">
        <f>'Korrigált adatok'!AN19/'Korrigált adatok'!AL19</f>
        <v>0.70854587062778418</v>
      </c>
      <c r="AO19" s="8">
        <f>'Korrigált adatok'!AO19/'Korrigált adatok'!AL19</f>
        <v>0.15037607109154555</v>
      </c>
      <c r="AQ19" s="8">
        <f t="shared" si="17"/>
        <v>0.97279777590293548</v>
      </c>
      <c r="AR19" s="8">
        <f>'Korrigált adatok'!AR19/'Korrigált adatok'!AQ19</f>
        <v>0.12580508613421015</v>
      </c>
      <c r="AS19" s="8">
        <f>'Korrigált adatok'!AS19/'Korrigált adatok'!AQ19</f>
        <v>0.69952084986093144</v>
      </c>
      <c r="AT19" s="8">
        <f>'Korrigált adatok'!AT19/'Korrigált adatok'!AQ19</f>
        <v>0.14747183990779386</v>
      </c>
      <c r="AV19" s="8">
        <f t="shared" si="18"/>
        <v>0.95626636682593935</v>
      </c>
      <c r="AW19" s="8">
        <f>'Korrigált adatok'!AW19/'Korrigált adatok'!AV19</f>
        <v>0.12029274281111016</v>
      </c>
      <c r="AX19" s="8">
        <f>'Korrigált adatok'!AX19/'Korrigált adatok'!AV19</f>
        <v>0.62482735767400055</v>
      </c>
      <c r="AY19" s="8">
        <f>'Korrigált adatok'!AY19/'Korrigált adatok'!AV19</f>
        <v>0.21114626634082867</v>
      </c>
      <c r="BA19" s="8">
        <f t="shared" si="19"/>
        <v>0.974537734667827</v>
      </c>
      <c r="BB19" s="8">
        <f>'Korrigált adatok'!BB19/'Korrigált adatok'!BA19</f>
        <v>0.12134505955197195</v>
      </c>
      <c r="BC19" s="8">
        <f>'Korrigált adatok'!BC19/'Korrigált adatok'!BA19</f>
        <v>0.7044354812690089</v>
      </c>
      <c r="BD19" s="8">
        <f>'Korrigált adatok'!BD19/'Korrigált adatok'!BA19</f>
        <v>0.14875719384684613</v>
      </c>
    </row>
    <row r="20" spans="1:56" x14ac:dyDescent="0.3">
      <c r="A20">
        <v>10000</v>
      </c>
      <c r="H20" s="8">
        <f t="shared" si="10"/>
        <v>0.95977306222573022</v>
      </c>
      <c r="I20" s="8">
        <f>'Korrigált adatok'!I20/'Korrigált adatok'!H20</f>
        <v>0.20574947647290626</v>
      </c>
      <c r="J20" s="8">
        <f>'Korrigált adatok'!J20/'Korrigált adatok'!H20</f>
        <v>0.58113343849702004</v>
      </c>
      <c r="K20" s="8">
        <f>'Korrigált adatok'!K20/'Korrigált adatok'!H20</f>
        <v>0.17289014725580387</v>
      </c>
      <c r="M20" s="8">
        <f t="shared" si="11"/>
        <v>0.96575702750598991</v>
      </c>
      <c r="N20" s="8">
        <f>'Korrigált adatok'!N20/'Korrigált adatok'!M20</f>
        <v>0.21931641364425125</v>
      </c>
      <c r="O20" s="8">
        <f>'Korrigált adatok'!O20/'Korrigált adatok'!M20</f>
        <v>0.60116107430193444</v>
      </c>
      <c r="P20" s="8">
        <f>'Korrigált adatok'!P20/'Korrigált adatok'!M20</f>
        <v>0.14527953955980424</v>
      </c>
      <c r="R20" s="8">
        <f t="shared" si="12"/>
        <v>1.0478807232396541</v>
      </c>
      <c r="S20" s="8">
        <f>'Korrigált adatok'!S20/'Korrigált adatok'!R20</f>
        <v>0.18822651155897782</v>
      </c>
      <c r="T20" s="8">
        <f>'Korrigált adatok'!T20/'Korrigált adatok'!R20</f>
        <v>0.71030570912471247</v>
      </c>
      <c r="U20" s="8">
        <f>'Korrigált adatok'!U20/'Korrigált adatok'!R20</f>
        <v>0.1493485025559638</v>
      </c>
      <c r="W20" s="8">
        <f t="shared" si="13"/>
        <v>0.9872756457983658</v>
      </c>
      <c r="X20" s="8">
        <f>'Korrigált adatok'!X20/'Korrigált adatok'!W20</f>
        <v>8.5050561556712437E-2</v>
      </c>
      <c r="Y20" s="8">
        <f>'Korrigált adatok'!Y20/'Korrigált adatok'!W20</f>
        <v>0.79541143653005453</v>
      </c>
      <c r="Z20" s="8">
        <f>'Korrigált adatok'!Z20/'Korrigált adatok'!W20</f>
        <v>0.10681364771159885</v>
      </c>
      <c r="AB20" s="8">
        <f t="shared" si="14"/>
        <v>0.99016462085567603</v>
      </c>
      <c r="AC20" s="8">
        <f>'Korrigált adatok'!AC20/'Korrigált adatok'!AB20</f>
        <v>6.4479775985414003E-2</v>
      </c>
      <c r="AD20" s="8">
        <f>'Korrigált adatok'!AD20/'Korrigált adatok'!AB20</f>
        <v>0.84528322642647946</v>
      </c>
      <c r="AE20" s="8">
        <f>'Korrigált adatok'!AE20/'Korrigált adatok'!AB20</f>
        <v>8.0401618443782574E-2</v>
      </c>
      <c r="AG20" s="8">
        <f t="shared" si="15"/>
        <v>0.93098965071601025</v>
      </c>
      <c r="AH20" s="8">
        <f>'Korrigált adatok'!AH20/'Korrigált adatok'!AG20</f>
        <v>0.25269751355311632</v>
      </c>
      <c r="AI20" s="8">
        <f>'Korrigált adatok'!AI20/'Korrigált adatok'!AG20</f>
        <v>0.34093278586052039</v>
      </c>
      <c r="AJ20" s="8">
        <f>'Korrigált adatok'!AJ20/'Korrigált adatok'!AG20</f>
        <v>0.33735935130237354</v>
      </c>
      <c r="AL20" s="8">
        <f t="shared" si="16"/>
        <v>0.97743467277457485</v>
      </c>
      <c r="AM20" s="8">
        <f>'Korrigált adatok'!AM20/'Korrigált adatok'!AL20</f>
        <v>0.13834241245577422</v>
      </c>
      <c r="AN20" s="8">
        <f>'Korrigált adatok'!AN20/'Korrigált adatok'!AL20</f>
        <v>0.69570591058800368</v>
      </c>
      <c r="AO20" s="8">
        <f>'Korrigált adatok'!AO20/'Korrigált adatok'!AL20</f>
        <v>0.14338634973079697</v>
      </c>
      <c r="AQ20" s="8">
        <f t="shared" si="17"/>
        <v>0.97198279407640786</v>
      </c>
      <c r="AR20" s="8">
        <f>'Korrigált adatok'!AR20/'Korrigált adatok'!AQ20</f>
        <v>0.14164790303332014</v>
      </c>
      <c r="AS20" s="8">
        <f>'Korrigált adatok'!AS20/'Korrigált adatok'!AQ20</f>
        <v>0.68768944644007823</v>
      </c>
      <c r="AT20" s="8">
        <f>'Korrigált adatok'!AT20/'Korrigált adatok'!AQ20</f>
        <v>0.14264544460300943</v>
      </c>
      <c r="AV20" s="8">
        <f t="shared" si="18"/>
        <v>0.98050537852044117</v>
      </c>
      <c r="AW20" s="8">
        <f>'Korrigált adatok'!AW20/'Korrigált adatok'!AV20</f>
        <v>0.13452619742024316</v>
      </c>
      <c r="AX20" s="8">
        <f>'Korrigált adatok'!AX20/'Korrigált adatok'!AV20</f>
        <v>0.62997391944265768</v>
      </c>
      <c r="AY20" s="8">
        <f>'Korrigált adatok'!AY20/'Korrigált adatok'!AV20</f>
        <v>0.21600526165754036</v>
      </c>
      <c r="BA20" s="8">
        <f t="shared" si="19"/>
        <v>0.9821818646692132</v>
      </c>
      <c r="BB20" s="8">
        <f>'Korrigált adatok'!BB20/'Korrigált adatok'!BA20</f>
        <v>0.1359234181264363</v>
      </c>
      <c r="BC20" s="8">
        <f>'Korrigált adatok'!BC20/'Korrigált adatok'!BA20</f>
        <v>0.69954190229037194</v>
      </c>
      <c r="BD20" s="8">
        <f>'Korrigált adatok'!BD20/'Korrigált adatok'!BA20</f>
        <v>0.14671654425240499</v>
      </c>
    </row>
    <row r="21" spans="1:56" x14ac:dyDescent="0.3">
      <c r="A21">
        <v>20000</v>
      </c>
      <c r="H21" s="8">
        <f t="shared" si="10"/>
        <v>0.95821432787268346</v>
      </c>
      <c r="I21" s="8">
        <f>'Korrigált adatok'!I21/'Korrigált adatok'!H21</f>
        <v>0.19432281161210543</v>
      </c>
      <c r="J21" s="8">
        <f>'Korrigált adatok'!J21/'Korrigált adatok'!H21</f>
        <v>0.58933862985465391</v>
      </c>
      <c r="K21" s="8">
        <f>'Korrigált adatok'!K21/'Korrigált adatok'!H21</f>
        <v>0.17455288640592417</v>
      </c>
      <c r="M21" s="8">
        <f t="shared" si="11"/>
        <v>0.96218521350961539</v>
      </c>
      <c r="N21" s="8">
        <f>'Korrigált adatok'!N21/'Korrigált adatok'!M21</f>
        <v>0.20691034238716632</v>
      </c>
      <c r="O21" s="8">
        <f>'Korrigált adatok'!O21/'Korrigált adatok'!M21</f>
        <v>0.60748035618790286</v>
      </c>
      <c r="P21" s="8">
        <f>'Korrigált adatok'!P21/'Korrigált adatok'!M21</f>
        <v>0.14779451493454623</v>
      </c>
      <c r="R21" s="8">
        <f t="shared" si="12"/>
        <v>1.0481123271130024</v>
      </c>
      <c r="S21" s="8">
        <f>'Korrigált adatok'!S21/'Korrigált adatok'!R21</f>
        <v>0.17534879027042816</v>
      </c>
      <c r="T21" s="8">
        <f>'Korrigált adatok'!T21/'Korrigált adatok'!R21</f>
        <v>0.72698965030517693</v>
      </c>
      <c r="U21" s="8">
        <f>'Korrigált adatok'!U21/'Korrigált adatok'!R21</f>
        <v>0.14577388653739728</v>
      </c>
      <c r="W21" s="8">
        <f t="shared" si="13"/>
        <v>0.99169668494601693</v>
      </c>
      <c r="X21" s="8">
        <f>'Korrigált adatok'!X21/'Korrigált adatok'!W21</f>
        <v>7.8338930660419928E-2</v>
      </c>
      <c r="Y21" s="8">
        <f>'Korrigált adatok'!Y21/'Korrigált adatok'!W21</f>
        <v>0.79664957925972868</v>
      </c>
      <c r="Z21" s="8">
        <f>'Korrigált adatok'!Z21/'Korrigált adatok'!W21</f>
        <v>0.11670817502586828</v>
      </c>
      <c r="AB21" s="8">
        <f t="shared" si="14"/>
        <v>1.0022943902815218</v>
      </c>
      <c r="AC21" s="8">
        <f>'Korrigált adatok'!AC21/'Korrigált adatok'!AB21</f>
        <v>6.0045379477153389E-2</v>
      </c>
      <c r="AD21" s="8">
        <f>'Korrigált adatok'!AD21/'Korrigált adatok'!AB21</f>
        <v>0.8563459873254663</v>
      </c>
      <c r="AE21" s="8">
        <f>'Korrigált adatok'!AE21/'Korrigált adatok'!AB21</f>
        <v>8.5903023478902135E-2</v>
      </c>
      <c r="AG21" s="8">
        <f t="shared" si="15"/>
        <v>0.95791961764036904</v>
      </c>
      <c r="AH21" s="8">
        <f>'Korrigált adatok'!AH21/'Korrigált adatok'!AG21</f>
        <v>0.24797747972066964</v>
      </c>
      <c r="AI21" s="8">
        <f>'Korrigált adatok'!AI21/'Korrigált adatok'!AG21</f>
        <v>0.3332924983309527</v>
      </c>
      <c r="AJ21" s="8">
        <f>'Korrigált adatok'!AJ21/'Korrigált adatok'!AG21</f>
        <v>0.3766496395887467</v>
      </c>
      <c r="AL21" s="8">
        <f t="shared" si="16"/>
        <v>0.9741893412648992</v>
      </c>
      <c r="AM21" s="8">
        <f>'Korrigált adatok'!AM21/'Korrigált adatok'!AL21</f>
        <v>0.12712258590022757</v>
      </c>
      <c r="AN21" s="8">
        <f>'Korrigált adatok'!AN21/'Korrigált adatok'!AL21</f>
        <v>0.69668219400158693</v>
      </c>
      <c r="AO21" s="8">
        <f>'Korrigált adatok'!AO21/'Korrigált adatok'!AL21</f>
        <v>0.15038456136308481</v>
      </c>
      <c r="AQ21" s="8">
        <f t="shared" si="17"/>
        <v>0.97944241152588651</v>
      </c>
      <c r="AR21" s="8">
        <f>'Korrigált adatok'!AR21/'Korrigált adatok'!AQ21</f>
        <v>0.13286995167190011</v>
      </c>
      <c r="AS21" s="8">
        <f>'Korrigált adatok'!AS21/'Korrigált adatok'!AQ21</f>
        <v>0.69555912917216867</v>
      </c>
      <c r="AT21" s="8">
        <f>'Korrigált adatok'!AT21/'Korrigált adatok'!AQ21</f>
        <v>0.15101333068181774</v>
      </c>
      <c r="AV21" s="8">
        <f t="shared" si="18"/>
        <v>0.97848154959952516</v>
      </c>
      <c r="AW21" s="8">
        <f>'Korrigált adatok'!AW21/'Korrigált adatok'!AV21</f>
        <v>0.1275431548346434</v>
      </c>
      <c r="AX21" s="8">
        <f>'Korrigált adatok'!AX21/'Korrigált adatok'!AV21</f>
        <v>0.62875226987700394</v>
      </c>
      <c r="AY21" s="8">
        <f>'Korrigált adatok'!AY21/'Korrigált adatok'!AV21</f>
        <v>0.22218612488787787</v>
      </c>
      <c r="BA21" s="8">
        <f t="shared" si="19"/>
        <v>0.98378824571747103</v>
      </c>
      <c r="BB21" s="8">
        <f>'Korrigált adatok'!BB21/'Korrigált adatok'!BA21</f>
        <v>0.12517886187619512</v>
      </c>
      <c r="BC21" s="8">
        <f>'Korrigált adatok'!BC21/'Korrigált adatok'!BA21</f>
        <v>0.70544602199577022</v>
      </c>
      <c r="BD21" s="8">
        <f>'Korrigált adatok'!BD21/'Korrigált adatok'!BA21</f>
        <v>0.15316336184550572</v>
      </c>
    </row>
    <row r="22" spans="1:56" x14ac:dyDescent="0.3">
      <c r="A22">
        <v>40000</v>
      </c>
      <c r="H22" s="8">
        <f t="shared" si="10"/>
        <v>0.96414976492665072</v>
      </c>
      <c r="I22" s="8">
        <f>'Korrigált adatok'!I22/'Korrigált adatok'!H22</f>
        <v>0.18276412038635514</v>
      </c>
      <c r="J22" s="8">
        <f>'Korrigált adatok'!J22/'Korrigált adatok'!H22</f>
        <v>0.60247556882551778</v>
      </c>
      <c r="K22" s="8">
        <f>'Korrigált adatok'!K22/'Korrigált adatok'!H22</f>
        <v>0.17891007571477782</v>
      </c>
      <c r="M22" s="8">
        <f t="shared" si="11"/>
        <v>0.95999631822740072</v>
      </c>
      <c r="N22" s="8">
        <f>'Korrigált adatok'!N22/'Korrigált adatok'!M22</f>
        <v>0.19466124741951846</v>
      </c>
      <c r="O22" s="8">
        <f>'Korrigált adatok'!O22/'Korrigált adatok'!M22</f>
        <v>0.61326737743887139</v>
      </c>
      <c r="P22" s="8">
        <f>'Korrigált adatok'!P22/'Korrigált adatok'!M22</f>
        <v>0.15206769336901085</v>
      </c>
      <c r="R22" s="8">
        <f t="shared" si="12"/>
        <v>1.0487677100627848</v>
      </c>
      <c r="S22" s="8">
        <f>'Korrigált adatok'!S22/'Korrigált adatok'!R22</f>
        <v>0.16299420654232413</v>
      </c>
      <c r="T22" s="8">
        <f>'Korrigált adatok'!T22/'Korrigált adatok'!R22</f>
        <v>0.73810003467595076</v>
      </c>
      <c r="U22" s="8">
        <f>'Korrigált adatok'!U22/'Korrigált adatok'!R22</f>
        <v>0.14767346884450999</v>
      </c>
      <c r="W22" s="8">
        <f t="shared" si="13"/>
        <v>0.99423388326780637</v>
      </c>
      <c r="X22" s="8">
        <f>'Korrigált adatok'!X22/'Korrigált adatok'!W22</f>
        <v>7.2627230816939364E-2</v>
      </c>
      <c r="Y22" s="8">
        <f>'Korrigált adatok'!Y22/'Korrigált adatok'!W22</f>
        <v>0.79702897939931927</v>
      </c>
      <c r="Z22" s="8">
        <f>'Korrigált adatok'!Z22/'Korrigált adatok'!W22</f>
        <v>0.12457767305154781</v>
      </c>
      <c r="AB22" s="8">
        <f t="shared" si="14"/>
        <v>0.99565626410180874</v>
      </c>
      <c r="AC22" s="8">
        <f>'Korrigált adatok'!AC22/'Korrigált adatok'!AB22</f>
        <v>5.6582107415280136E-2</v>
      </c>
      <c r="AD22" s="8">
        <f>'Korrigált adatok'!AD22/'Korrigált adatok'!AB22</f>
        <v>0.85027431921251506</v>
      </c>
      <c r="AE22" s="8">
        <f>'Korrigált adatok'!AE22/'Korrigált adatok'!AB22</f>
        <v>8.8799837474013529E-2</v>
      </c>
      <c r="AG22" s="8">
        <f t="shared" si="15"/>
        <v>0.94711041585242239</v>
      </c>
      <c r="AH22" s="8">
        <f>'Korrigált adatok'!AH22/'Korrigált adatok'!AG22</f>
        <v>0.24015046756697003</v>
      </c>
      <c r="AI22" s="8">
        <f>'Korrigált adatok'!AI22/'Korrigált adatok'!AG22</f>
        <v>0.31418343926608067</v>
      </c>
      <c r="AJ22" s="8">
        <f>'Korrigált adatok'!AJ22/'Korrigált adatok'!AG22</f>
        <v>0.39277650901937161</v>
      </c>
      <c r="AL22" s="8">
        <f t="shared" si="16"/>
        <v>0.99386632979395317</v>
      </c>
      <c r="AM22" s="8">
        <f>'Korrigált adatok'!AM22/'Korrigált adatok'!AL22</f>
        <v>0.12283857424513064</v>
      </c>
      <c r="AN22" s="8">
        <f>'Korrigált adatok'!AN22/'Korrigált adatok'!AL22</f>
        <v>0.70422761105259457</v>
      </c>
      <c r="AO22" s="8">
        <f>'Korrigált adatok'!AO22/'Korrigált adatok'!AL22</f>
        <v>0.1668001444962279</v>
      </c>
      <c r="AQ22" s="8">
        <f t="shared" si="17"/>
        <v>0.96956400653810459</v>
      </c>
      <c r="AR22" s="8">
        <f>'Korrigált adatok'!AR22/'Korrigált adatok'!AQ22</f>
        <v>0.12576673296685165</v>
      </c>
      <c r="AS22" s="8">
        <f>'Korrigált adatok'!AS22/'Korrigált adatok'!AQ22</f>
        <v>0.68393661038860298</v>
      </c>
      <c r="AT22" s="8">
        <f>'Korrigált adatok'!AT22/'Korrigált adatok'!AQ22</f>
        <v>0.15986066318265005</v>
      </c>
      <c r="AV22" s="8">
        <f t="shared" si="18"/>
        <v>0.95551763856856353</v>
      </c>
      <c r="AW22" s="8">
        <f>'Korrigált adatok'!AW22/'Korrigált adatok'!AV22</f>
        <v>0.11877139713546696</v>
      </c>
      <c r="AX22" s="8">
        <f>'Korrigált adatok'!AX22/'Korrigált adatok'!AV22</f>
        <v>0.61261992471871418</v>
      </c>
      <c r="AY22" s="8">
        <f>'Korrigált adatok'!AY22/'Korrigált adatok'!AV22</f>
        <v>0.22412631671438246</v>
      </c>
      <c r="BA22" s="8">
        <f t="shared" si="19"/>
        <v>0.98134157539953848</v>
      </c>
      <c r="BB22" s="8">
        <f>'Korrigált adatok'!BB22/'Korrigált adatok'!BA22</f>
        <v>0.11954378359764326</v>
      </c>
      <c r="BC22" s="8">
        <f>'Korrigált adatok'!BC22/'Korrigált adatok'!BA22</f>
        <v>0.69897103041416064</v>
      </c>
      <c r="BD22" s="8">
        <f>'Korrigált adatok'!BD22/'Korrigált adatok'!BA22</f>
        <v>0.1628267613877345</v>
      </c>
    </row>
    <row r="23" spans="1:56" x14ac:dyDescent="0.3">
      <c r="A23">
        <v>60000</v>
      </c>
      <c r="H23" s="8">
        <f t="shared" si="10"/>
        <v>0.97255805234744563</v>
      </c>
      <c r="I23" s="8">
        <f>'Korrigált adatok'!I23/'Korrigált adatok'!H23</f>
        <v>0.16620880446766464</v>
      </c>
      <c r="J23" s="8">
        <f>'Korrigált adatok'!J23/'Korrigált adatok'!H23</f>
        <v>0.61947686614282171</v>
      </c>
      <c r="K23" s="8">
        <f>'Korrigált adatok'!K23/'Korrigált adatok'!H23</f>
        <v>0.18687238173695933</v>
      </c>
      <c r="M23" s="8">
        <f t="shared" si="11"/>
        <v>0.95294379280383723</v>
      </c>
      <c r="N23" s="8">
        <f>'Korrigált adatok'!N23/'Korrigált adatok'!M23</f>
        <v>0.17396461884394837</v>
      </c>
      <c r="O23" s="8">
        <f>'Korrigált adatok'!O23/'Korrigált adatok'!M23</f>
        <v>0.62351472568112998</v>
      </c>
      <c r="P23" s="8">
        <f>'Korrigált adatok'!P23/'Korrigált adatok'!M23</f>
        <v>0.15546444827875894</v>
      </c>
      <c r="R23" s="8">
        <f t="shared" si="12"/>
        <v>1.0576588156573927</v>
      </c>
      <c r="S23" s="8">
        <f>'Korrigált adatok'!S23/'Korrigált adatok'!R23</f>
        <v>0.14901406202528023</v>
      </c>
      <c r="T23" s="8">
        <f>'Korrigált adatok'!T23/'Korrigált adatok'!R23</f>
        <v>0.75514962623765991</v>
      </c>
      <c r="U23" s="8">
        <f>'Korrigált adatok'!U23/'Korrigált adatok'!R23</f>
        <v>0.1534951273944527</v>
      </c>
      <c r="W23" s="8">
        <f t="shared" si="13"/>
        <v>0.99789995457149372</v>
      </c>
      <c r="X23" s="8">
        <f>'Korrigált adatok'!X23/'Korrigált adatok'!W23</f>
        <v>6.3216626778562962E-2</v>
      </c>
      <c r="Y23" s="8">
        <f>'Korrigált adatok'!Y23/'Korrigált adatok'!W23</f>
        <v>0.80775059799144278</v>
      </c>
      <c r="Z23" s="8">
        <f>'Korrigált adatok'!Z23/'Korrigált adatok'!W23</f>
        <v>0.12693272980148795</v>
      </c>
      <c r="AB23" s="8">
        <f t="shared" si="14"/>
        <v>0.99357456084415419</v>
      </c>
      <c r="AC23" s="8">
        <f>'Korrigált adatok'!AC23/'Korrigált adatok'!AB23</f>
        <v>4.8546241088790978E-2</v>
      </c>
      <c r="AD23" s="8">
        <f>'Korrigált adatok'!AD23/'Korrigált adatok'!AB23</f>
        <v>0.85484539868147968</v>
      </c>
      <c r="AE23" s="8">
        <f>'Korrigált adatok'!AE23/'Korrigált adatok'!AB23</f>
        <v>9.0182921073883426E-2</v>
      </c>
      <c r="AG23" s="8">
        <f t="shared" si="15"/>
        <v>0.95009267936903985</v>
      </c>
      <c r="AH23" s="8">
        <f>'Korrigált adatok'!AH23/'Korrigált adatok'!AG23</f>
        <v>0.21366757740606401</v>
      </c>
      <c r="AI23" s="8">
        <f>'Korrigált adatok'!AI23/'Korrigált adatok'!AG23</f>
        <v>0.31246249730397024</v>
      </c>
      <c r="AJ23" s="8">
        <f>'Korrigált adatok'!AJ23/'Korrigált adatok'!AG23</f>
        <v>0.42396260465900565</v>
      </c>
      <c r="AL23" s="8">
        <f t="shared" si="16"/>
        <v>0.99708321597034311</v>
      </c>
      <c r="AM23" s="8">
        <f>'Korrigált adatok'!AM23/'Korrigált adatok'!AL23</f>
        <v>0.10438598559059474</v>
      </c>
      <c r="AN23" s="8">
        <f>'Korrigált adatok'!AN23/'Korrigált adatok'!AL23</f>
        <v>0.71852664352677464</v>
      </c>
      <c r="AO23" s="8">
        <f>'Korrigált adatok'!AO23/'Korrigált adatok'!AL23</f>
        <v>0.17417058685297371</v>
      </c>
      <c r="AQ23" s="8">
        <f t="shared" si="17"/>
        <v>0.95250976377782981</v>
      </c>
      <c r="AR23" s="8">
        <f>'Korrigált adatok'!AR23/'Korrigált adatok'!AQ23</f>
        <v>0.10472853730764203</v>
      </c>
      <c r="AS23" s="8">
        <f>'Korrigált adatok'!AS23/'Korrigált adatok'!AQ23</f>
        <v>0.68746701711458436</v>
      </c>
      <c r="AT23" s="8">
        <f>'Korrigált adatok'!AT23/'Korrigált adatok'!AQ23</f>
        <v>0.1603142093556035</v>
      </c>
      <c r="AV23" s="8">
        <f t="shared" si="18"/>
        <v>0.98452049481913195</v>
      </c>
      <c r="AW23" s="8">
        <f>'Korrigált adatok'!AW23/'Korrigált adatok'!AV23</f>
        <v>0.10489634756601278</v>
      </c>
      <c r="AX23" s="8">
        <f>'Korrigált adatok'!AX23/'Korrigált adatok'!AV23</f>
        <v>0.64695866818108705</v>
      </c>
      <c r="AY23" s="8">
        <f>'Korrigált adatok'!AY23/'Korrigált adatok'!AV23</f>
        <v>0.23266547907203214</v>
      </c>
      <c r="BA23" s="8">
        <f t="shared" si="19"/>
        <v>0.98508803402878253</v>
      </c>
      <c r="BB23" s="8">
        <f>'Korrigált adatok'!BB23/'Korrigált adatok'!BA23</f>
        <v>0.10206898581275853</v>
      </c>
      <c r="BC23" s="8">
        <f>'Korrigált adatok'!BC23/'Korrigált adatok'!BA23</f>
        <v>0.71502492662631145</v>
      </c>
      <c r="BD23" s="8">
        <f>'Korrigált adatok'!BD23/'Korrigált adatok'!BA23</f>
        <v>0.16799412158971261</v>
      </c>
    </row>
    <row r="24" spans="1:56" x14ac:dyDescent="0.3">
      <c r="A24">
        <v>80000</v>
      </c>
      <c r="H24" s="8">
        <f t="shared" si="10"/>
        <v>0.97206575584358013</v>
      </c>
      <c r="I24" s="8">
        <f>'Korrigált adatok'!I24/'Korrigált adatok'!H24</f>
        <v>0.1715543471170734</v>
      </c>
      <c r="J24" s="8">
        <f>'Korrigált adatok'!J24/'Korrigált adatok'!H24</f>
        <v>0.61448038066132304</v>
      </c>
      <c r="K24" s="8">
        <f>'Korrigált adatok'!K24/'Korrigált adatok'!H24</f>
        <v>0.18603102806518365</v>
      </c>
      <c r="M24" s="8">
        <f t="shared" si="11"/>
        <v>0.96582918121028671</v>
      </c>
      <c r="N24" s="8">
        <f>'Korrigált adatok'!N24/'Korrigált adatok'!M24</f>
        <v>0.17995773443948657</v>
      </c>
      <c r="O24" s="8">
        <f>'Korrigált adatok'!O24/'Korrigált adatok'!M24</f>
        <v>0.62639904246350409</v>
      </c>
      <c r="P24" s="8">
        <f>'Korrigált adatok'!P24/'Korrigált adatok'!M24</f>
        <v>0.15947240430729606</v>
      </c>
      <c r="R24" s="8">
        <f t="shared" si="12"/>
        <v>1.0557803352392769</v>
      </c>
      <c r="S24" s="8">
        <f>'Korrigált adatok'!S24/'Korrigált adatok'!R24</f>
        <v>0.15399157853575121</v>
      </c>
      <c r="T24" s="8">
        <f>'Korrigált adatok'!T24/'Korrigált adatok'!R24</f>
        <v>0.7512138108836709</v>
      </c>
      <c r="U24" s="8">
        <f>'Korrigált adatok'!U24/'Korrigált adatok'!R24</f>
        <v>0.15057494581985495</v>
      </c>
      <c r="W24" s="8">
        <f t="shared" si="13"/>
        <v>0.99588581292041534</v>
      </c>
      <c r="X24" s="8">
        <f>'Korrigált adatok'!X24/'Korrigált adatok'!W24</f>
        <v>6.8436527752244361E-2</v>
      </c>
      <c r="Y24" s="8">
        <f>'Korrigált adatok'!Y24/'Korrigált adatok'!W24</f>
        <v>0.80095785311219347</v>
      </c>
      <c r="Z24" s="8">
        <f>'Korrigált adatok'!Z24/'Korrigált adatok'!W24</f>
        <v>0.12649143205597749</v>
      </c>
      <c r="AB24" s="8">
        <f t="shared" si="14"/>
        <v>0.9911685886373568</v>
      </c>
      <c r="AC24" s="8">
        <f>'Korrigált adatok'!AC24/'Korrigált adatok'!AB24</f>
        <v>5.2392437863414895E-2</v>
      </c>
      <c r="AD24" s="8">
        <f>'Korrigált adatok'!AD24/'Korrigált adatok'!AB24</f>
        <v>0.8467344263266845</v>
      </c>
      <c r="AE24" s="8">
        <f>'Korrigált adatok'!AE24/'Korrigált adatok'!AB24</f>
        <v>9.2041724447257445E-2</v>
      </c>
      <c r="AG24" s="8">
        <f t="shared" si="15"/>
        <v>0.94114701739954687</v>
      </c>
      <c r="AH24" s="8">
        <f>'Korrigált adatok'!AH24/'Korrigált adatok'!AG24</f>
        <v>0.22948894585148338</v>
      </c>
      <c r="AI24" s="8">
        <f>'Korrigált adatok'!AI24/'Korrigált adatok'!AG24</f>
        <v>0.29583830529991451</v>
      </c>
      <c r="AJ24" s="8">
        <f>'Korrigált adatok'!AJ24/'Korrigált adatok'!AG24</f>
        <v>0.41581976624814904</v>
      </c>
      <c r="AL24" s="8">
        <f t="shared" si="16"/>
        <v>0.99390363565853812</v>
      </c>
      <c r="AM24" s="8">
        <f>'Korrigált adatok'!AM24/'Korrigált adatok'!AL24</f>
        <v>0.11526932286510903</v>
      </c>
      <c r="AN24" s="8">
        <f>'Korrigált adatok'!AN24/'Korrigált adatok'!AL24</f>
        <v>0.70401839267736788</v>
      </c>
      <c r="AO24" s="8">
        <f>'Korrigált adatok'!AO24/'Korrigált adatok'!AL24</f>
        <v>0.17461592011606122</v>
      </c>
      <c r="AQ24" s="8">
        <f t="shared" si="17"/>
        <v>0.97710143299930663</v>
      </c>
      <c r="AR24" s="8">
        <f>'Korrigált adatok'!AR24/'Korrigált adatok'!AQ24</f>
        <v>0.11892903608146135</v>
      </c>
      <c r="AS24" s="8">
        <f>'Korrigált adatok'!AS24/'Korrigált adatok'!AQ24</f>
        <v>0.6930944377746403</v>
      </c>
      <c r="AT24" s="8">
        <f>'Korrigált adatok'!AT24/'Korrigált adatok'!AQ24</f>
        <v>0.16507795914320497</v>
      </c>
      <c r="AV24" s="8">
        <f t="shared" si="18"/>
        <v>0.98881677706033533</v>
      </c>
      <c r="AW24" s="8">
        <f>'Korrigált adatok'!AW24/'Korrigált adatok'!AV24</f>
        <v>0.11463815944511102</v>
      </c>
      <c r="AX24" s="8">
        <f>'Korrigált adatok'!AX24/'Korrigált adatok'!AV24</f>
        <v>0.64179546984112412</v>
      </c>
      <c r="AY24" s="8">
        <f>'Korrigált adatok'!AY24/'Korrigált adatok'!AV24</f>
        <v>0.23238314777410018</v>
      </c>
      <c r="BA24" s="8">
        <f t="shared" si="19"/>
        <v>0.98489667058855634</v>
      </c>
      <c r="BB24" s="8">
        <f>'Korrigált adatok'!BB24/'Korrigált adatok'!BA24</f>
        <v>0.11171571529004112</v>
      </c>
      <c r="BC24" s="8">
        <f>'Korrigált adatok'!BC24/'Korrigált adatok'!BA24</f>
        <v>0.70443539586741866</v>
      </c>
      <c r="BD24" s="8">
        <f>'Korrigált adatok'!BD24/'Korrigált adatok'!BA24</f>
        <v>0.16874555943109659</v>
      </c>
    </row>
    <row r="25" spans="1:56" x14ac:dyDescent="0.3">
      <c r="A25">
        <v>100000</v>
      </c>
      <c r="H25" s="8">
        <f t="shared" si="10"/>
        <v>0.91516935358422158</v>
      </c>
      <c r="I25" s="8">
        <f>'Korrigált adatok'!I25/'Korrigált adatok'!H25</f>
        <v>0.15301558230734136</v>
      </c>
      <c r="J25" s="8">
        <f>'Korrigált adatok'!J25/'Korrigált adatok'!H25</f>
        <v>0.58478974431525077</v>
      </c>
      <c r="K25" s="8">
        <f>'Korrigált adatok'!K25/'Korrigált adatok'!H25</f>
        <v>0.17736402696162942</v>
      </c>
      <c r="M25" s="8">
        <f t="shared" si="11"/>
        <v>1.0101211042597693</v>
      </c>
      <c r="N25" s="8">
        <f>'Korrigált adatok'!N25/'Korrigált adatok'!M25</f>
        <v>0.17991030700193994</v>
      </c>
      <c r="O25" s="8">
        <f>'Korrigált adatok'!O25/'Korrigált adatok'!M25</f>
        <v>0.65888356860085762</v>
      </c>
      <c r="P25" s="8">
        <f>'Korrigált adatok'!P25/'Korrigált adatok'!M25</f>
        <v>0.17132722865697175</v>
      </c>
      <c r="R25" s="8">
        <f t="shared" si="12"/>
        <v>1.0549018599616973</v>
      </c>
      <c r="S25" s="8">
        <f>'Korrigált adatok'!S25/'Korrigált adatok'!R25</f>
        <v>0.14287689402472825</v>
      </c>
      <c r="T25" s="8">
        <f>'Korrigált adatok'!T25/'Korrigált adatok'!R25</f>
        <v>0.75995432569087762</v>
      </c>
      <c r="U25" s="8">
        <f>'Korrigált adatok'!U25/'Korrigált adatok'!R25</f>
        <v>0.15207064024609138</v>
      </c>
      <c r="W25" s="8">
        <f t="shared" si="13"/>
        <v>0.99604488362598431</v>
      </c>
      <c r="X25" s="8">
        <f>'Korrigált adatok'!X25/'Korrigált adatok'!W25</f>
        <v>6.3937538364441826E-2</v>
      </c>
      <c r="Y25" s="8">
        <f>'Korrigált adatok'!Y25/'Korrigált adatok'!W25</f>
        <v>0.80532036689921482</v>
      </c>
      <c r="Z25" s="8">
        <f>'Korrigált adatok'!Z25/'Korrigált adatok'!W25</f>
        <v>0.12678697836232761</v>
      </c>
      <c r="AB25" s="8">
        <f t="shared" si="14"/>
        <v>0.99786808630909751</v>
      </c>
      <c r="AC25" s="8">
        <f>'Korrigált adatok'!AC25/'Korrigált adatok'!AB25</f>
        <v>4.8506007218555178E-2</v>
      </c>
      <c r="AD25" s="8">
        <f>'Korrigált adatok'!AD25/'Korrigált adatok'!AB25</f>
        <v>0.8547107556424075</v>
      </c>
      <c r="AE25" s="8">
        <f>'Korrigált adatok'!AE25/'Korrigált adatok'!AB25</f>
        <v>9.4651323448134844E-2</v>
      </c>
      <c r="AG25" s="8">
        <f t="shared" si="15"/>
        <v>0.93590135408503738</v>
      </c>
      <c r="AH25" s="8">
        <f>'Korrigált adatok'!AH25/'Korrigált adatok'!AG25</f>
        <v>0.21663942804615521</v>
      </c>
      <c r="AI25" s="8">
        <f>'Korrigált adatok'!AI25/'Korrigált adatok'!AG25</f>
        <v>0.29769856847454801</v>
      </c>
      <c r="AJ25" s="8">
        <f>'Korrigált adatok'!AJ25/'Korrigált adatok'!AG25</f>
        <v>0.42156335756433422</v>
      </c>
      <c r="AL25" s="8">
        <f t="shared" si="16"/>
        <v>0.99676766210521539</v>
      </c>
      <c r="AM25" s="8">
        <f>'Korrigált adatok'!AM25/'Korrigált adatok'!AL25</f>
        <v>0.10498014317993964</v>
      </c>
      <c r="AN25" s="8">
        <f>'Korrigált adatok'!AN25/'Korrigált adatok'!AL25</f>
        <v>0.72222794127189449</v>
      </c>
      <c r="AO25" s="8">
        <f>'Korrigált adatok'!AO25/'Korrigált adatok'!AL25</f>
        <v>0.16955957765338128</v>
      </c>
      <c r="AQ25" s="8">
        <f t="shared" si="17"/>
        <v>0.97691344921285495</v>
      </c>
      <c r="AR25" s="8">
        <f>'Korrigált adatok'!AR25/'Korrigált adatok'!AQ25</f>
        <v>0.10697112424746966</v>
      </c>
      <c r="AS25" s="8">
        <f>'Korrigált adatok'!AS25/'Korrigált adatok'!AQ25</f>
        <v>0.70953683660294875</v>
      </c>
      <c r="AT25" s="8">
        <f>'Korrigált adatok'!AT25/'Korrigált adatok'!AQ25</f>
        <v>0.16040548836243648</v>
      </c>
      <c r="AV25" s="8">
        <f t="shared" si="18"/>
        <v>0.99196088102123237</v>
      </c>
      <c r="AW25" s="8">
        <f>'Korrigált adatok'!AW25/'Korrigált adatok'!AV25</f>
        <v>0.10638885426645252</v>
      </c>
      <c r="AX25" s="8">
        <f>'Korrigált adatok'!AX25/'Korrigált adatok'!AV25</f>
        <v>0.65326478735074156</v>
      </c>
      <c r="AY25" s="8">
        <f>'Korrigált adatok'!AY25/'Korrigált adatok'!AV25</f>
        <v>0.23230723940403827</v>
      </c>
      <c r="BA25" s="8">
        <f t="shared" si="19"/>
        <v>0.98435227623695887</v>
      </c>
      <c r="BB25" s="8">
        <f>'Korrigált adatok'!BB25/'Korrigált adatok'!BA25</f>
        <v>0.10188274593045174</v>
      </c>
      <c r="BC25" s="8">
        <f>'Korrigált adatok'!BC25/'Korrigált adatok'!BA25</f>
        <v>0.71943173098747515</v>
      </c>
      <c r="BD25" s="8">
        <f>'Korrigált adatok'!BD25/'Korrigált adatok'!BA25</f>
        <v>0.16303779931903198</v>
      </c>
    </row>
    <row r="27" spans="1:56" x14ac:dyDescent="0.3">
      <c r="A27" t="str">
        <f>'nyers adatok'!A27</f>
        <v>random, m=nlogn, C=2n_100</v>
      </c>
      <c r="AG27" s="4" t="s">
        <v>23</v>
      </c>
      <c r="AH27" s="4"/>
      <c r="AI27" s="4"/>
      <c r="AJ27" s="4"/>
      <c r="AL27" s="4" t="s">
        <v>24</v>
      </c>
      <c r="AM27" s="4"/>
      <c r="AN27" s="4"/>
      <c r="AO27" s="4"/>
      <c r="AQ27" s="4" t="s">
        <v>25</v>
      </c>
      <c r="AR27" s="4"/>
      <c r="AS27" s="4"/>
      <c r="AT27" s="4"/>
      <c r="AV27" s="4" t="s">
        <v>26</v>
      </c>
      <c r="AW27" s="4"/>
      <c r="AX27" s="4"/>
      <c r="AY27" s="4"/>
      <c r="BA27" s="4" t="s">
        <v>27</v>
      </c>
      <c r="BB27" s="4"/>
      <c r="BC27" s="4"/>
      <c r="BD27" s="4"/>
    </row>
    <row r="28" spans="1:56" x14ac:dyDescent="0.3">
      <c r="A28" t="s">
        <v>8</v>
      </c>
      <c r="AG28" t="s">
        <v>34</v>
      </c>
      <c r="AH28" t="s">
        <v>5</v>
      </c>
      <c r="AI28" t="s">
        <v>6</v>
      </c>
      <c r="AJ28" t="s">
        <v>7</v>
      </c>
      <c r="AL28" t="s">
        <v>34</v>
      </c>
      <c r="AM28" t="s">
        <v>5</v>
      </c>
      <c r="AN28" t="s">
        <v>6</v>
      </c>
      <c r="AO28" t="s">
        <v>7</v>
      </c>
      <c r="AQ28" t="s">
        <v>34</v>
      </c>
      <c r="AR28" t="s">
        <v>5</v>
      </c>
      <c r="AS28" t="s">
        <v>6</v>
      </c>
      <c r="AT28" t="s">
        <v>7</v>
      </c>
      <c r="AV28" t="s">
        <v>34</v>
      </c>
      <c r="AW28" t="s">
        <v>5</v>
      </c>
      <c r="AX28" t="s">
        <v>6</v>
      </c>
      <c r="AY28" t="s">
        <v>7</v>
      </c>
      <c r="BA28" t="s">
        <v>34</v>
      </c>
      <c r="BB28" t="s">
        <v>5</v>
      </c>
      <c r="BC28" t="s">
        <v>6</v>
      </c>
      <c r="BD28" t="s">
        <v>7</v>
      </c>
    </row>
    <row r="29" spans="1:56" x14ac:dyDescent="0.3">
      <c r="A29">
        <v>2000</v>
      </c>
      <c r="AG29" s="8">
        <f>AH29+AI29+AJ29</f>
        <v>0.9813322139761318</v>
      </c>
      <c r="AH29" s="8">
        <f>'Korrigált adatok'!AH29/'Korrigált adatok'!AG29</f>
        <v>4.8369211632738288E-2</v>
      </c>
      <c r="AI29" s="8">
        <f>'Korrigált adatok'!AI29/'Korrigált adatok'!AG29</f>
        <v>0.86985586141101645</v>
      </c>
      <c r="AJ29" s="8">
        <f>'Korrigált adatok'!AJ29/'Korrigált adatok'!AG29</f>
        <v>6.310714093237707E-2</v>
      </c>
      <c r="AL29" s="8">
        <f>AM29+AN29+AO29</f>
        <v>0.99278988100480881</v>
      </c>
      <c r="AM29" s="8">
        <f>'Korrigált adatok'!AM29/'Korrigált adatok'!AL29</f>
        <v>0.13472968151798073</v>
      </c>
      <c r="AN29" s="8">
        <f>'Korrigált adatok'!AN29/'Korrigált adatok'!AL29</f>
        <v>0.72154990092266846</v>
      </c>
      <c r="AO29" s="8">
        <f>'Korrigált adatok'!AO29/'Korrigált adatok'!AL29</f>
        <v>0.13651029856415964</v>
      </c>
      <c r="AQ29" s="8">
        <f>AR29+AS29+AT29</f>
        <v>0.97341639092720855</v>
      </c>
      <c r="AR29" s="8">
        <f>'Korrigált adatok'!AR29/'Korrigált adatok'!AQ29</f>
        <v>0.13660215463091002</v>
      </c>
      <c r="AS29" s="8">
        <f>'Korrigált adatok'!AS29/'Korrigált adatok'!AQ29</f>
        <v>0.70316618458273084</v>
      </c>
      <c r="AT29" s="8">
        <f>'Korrigált adatok'!AT29/'Korrigált adatok'!AQ29</f>
        <v>0.13364805171356778</v>
      </c>
      <c r="AV29" s="8">
        <f>AW29+AX29+AY29</f>
        <v>0.9726674097240281</v>
      </c>
      <c r="AW29" s="8">
        <f>'Korrigált adatok'!AW29/'Korrigált adatok'!AV29</f>
        <v>0.13364401030699385</v>
      </c>
      <c r="AX29" s="8">
        <f>'Korrigált adatok'!AX29/'Korrigált adatok'!AV29</f>
        <v>0.62802280572652314</v>
      </c>
      <c r="AY29" s="8">
        <f>'Korrigált adatok'!AY29/'Korrigált adatok'!AV29</f>
        <v>0.21100059369051119</v>
      </c>
      <c r="BA29" s="8">
        <f>BB29+BC29+BD29</f>
        <v>0.93334128730287835</v>
      </c>
      <c r="BB29" s="8">
        <f>'Korrigált adatok'!BB29/'Korrigált adatok'!BA29</f>
        <v>0.12677738412793185</v>
      </c>
      <c r="BC29" s="8">
        <f>'Korrigált adatok'!BC29/'Korrigált adatok'!BA29</f>
        <v>0.67604242047502916</v>
      </c>
      <c r="BD29" s="8">
        <f>'Korrigált adatok'!BD29/'Korrigált adatok'!BA29</f>
        <v>0.13052148269991734</v>
      </c>
    </row>
    <row r="30" spans="1:56" x14ac:dyDescent="0.3">
      <c r="A30">
        <v>4000</v>
      </c>
      <c r="AG30" s="8">
        <f t="shared" ref="AG30:AG38" si="20">AH30+AI30+AJ30</f>
        <v>0.97969279576078927</v>
      </c>
      <c r="AH30" s="8">
        <f>'Korrigált adatok'!AH30/'Korrigált adatok'!AG30</f>
        <v>4.2816041193068914E-2</v>
      </c>
      <c r="AI30" s="8">
        <f>'Korrigált adatok'!AI30/'Korrigált adatok'!AG30</f>
        <v>0.8754351913312618</v>
      </c>
      <c r="AJ30" s="8">
        <f>'Korrigált adatok'!AJ30/'Korrigált adatok'!AG30</f>
        <v>6.1441563236458552E-2</v>
      </c>
      <c r="AL30" s="8">
        <f t="shared" ref="AL30:AL38" si="21">AM30+AN30+AO30</f>
        <v>0.99076293028301443</v>
      </c>
      <c r="AM30" s="8">
        <f>'Korrigált adatok'!AM30/'Korrigált adatok'!AL30</f>
        <v>0.12549267670898442</v>
      </c>
      <c r="AN30" s="8">
        <f>'Korrigált adatok'!AN30/'Korrigált adatok'!AL30</f>
        <v>0.72693789044534118</v>
      </c>
      <c r="AO30" s="8">
        <f>'Korrigált adatok'!AO30/'Korrigált adatok'!AL30</f>
        <v>0.1383323631286888</v>
      </c>
      <c r="AQ30" s="8">
        <f t="shared" ref="AQ30:AQ38" si="22">AR30+AS30+AT30</f>
        <v>0.96366787447649394</v>
      </c>
      <c r="AR30" s="8">
        <f>'Korrigált adatok'!AR30/'Korrigált adatok'!AQ30</f>
        <v>0.12679921211731257</v>
      </c>
      <c r="AS30" s="8">
        <f>'Korrigált adatok'!AS30/'Korrigált adatok'!AQ30</f>
        <v>0.7050227607225581</v>
      </c>
      <c r="AT30" s="8">
        <f>'Korrigált adatok'!AT30/'Korrigált adatok'!AQ30</f>
        <v>0.13184590163662319</v>
      </c>
      <c r="AV30" s="8">
        <f t="shared" ref="AV30:AV38" si="23">AW30+AX30+AY30</f>
        <v>0.98121042804986369</v>
      </c>
      <c r="AW30" s="8">
        <f>'Korrigált adatok'!AW30/'Korrigált adatok'!AV30</f>
        <v>0.12650314298562221</v>
      </c>
      <c r="AX30" s="8">
        <f>'Korrigált adatok'!AX30/'Korrigált adatok'!AV30</f>
        <v>0.6402286309557389</v>
      </c>
      <c r="AY30" s="8">
        <f>'Korrigált adatok'!AY30/'Korrigált adatok'!AV30</f>
        <v>0.2144786541085027</v>
      </c>
      <c r="BA30" s="8">
        <f t="shared" ref="BA30:BA38" si="24">BB30+BC30+BD30</f>
        <v>0.97328947558964085</v>
      </c>
      <c r="BB30" s="8">
        <f>'Korrigált adatok'!BB30/'Korrigált adatok'!BA30</f>
        <v>0.12191881602510238</v>
      </c>
      <c r="BC30" s="8">
        <f>'Korrigált adatok'!BC30/'Korrigált adatok'!BA30</f>
        <v>0.71115029903747784</v>
      </c>
      <c r="BD30" s="8">
        <f>'Korrigált adatok'!BD30/'Korrigált adatok'!BA30</f>
        <v>0.14022036052706066</v>
      </c>
    </row>
    <row r="31" spans="1:56" x14ac:dyDescent="0.3">
      <c r="A31">
        <v>6000</v>
      </c>
      <c r="AG31" s="8">
        <f t="shared" si="20"/>
        <v>0.98216487862296953</v>
      </c>
      <c r="AH31" s="8">
        <f>'Korrigált adatok'!AH31/'Korrigált adatok'!AG31</f>
        <v>4.8070108315306857E-2</v>
      </c>
      <c r="AI31" s="8">
        <f>'Korrigált adatok'!AI31/'Korrigált adatok'!AG31</f>
        <v>0.86743245756104037</v>
      </c>
      <c r="AJ31" s="8">
        <f>'Korrigált adatok'!AJ31/'Korrigált adatok'!AG31</f>
        <v>6.6662312746622293E-2</v>
      </c>
      <c r="AL31" s="8">
        <f t="shared" si="21"/>
        <v>0.98365996754023666</v>
      </c>
      <c r="AM31" s="8">
        <f>'Korrigált adatok'!AM31/'Korrigált adatok'!AL31</f>
        <v>0.1300642091482217</v>
      </c>
      <c r="AN31" s="8">
        <f>'Korrigált adatok'!AN31/'Korrigált adatok'!AL31</f>
        <v>0.71381392904418306</v>
      </c>
      <c r="AO31" s="8">
        <f>'Korrigált adatok'!AO31/'Korrigált adatok'!AL31</f>
        <v>0.13978182934783187</v>
      </c>
      <c r="AQ31" s="8">
        <f t="shared" si="22"/>
        <v>0.98742337485263854</v>
      </c>
      <c r="AR31" s="8">
        <f>'Korrigált adatok'!AR31/'Korrigált adatok'!AQ31</f>
        <v>0.13601304813529536</v>
      </c>
      <c r="AS31" s="8">
        <f>'Korrigált adatok'!AS31/'Korrigált adatok'!AQ31</f>
        <v>0.71272484201715014</v>
      </c>
      <c r="AT31" s="8">
        <f>'Korrigált adatok'!AT31/'Korrigált adatok'!AQ31</f>
        <v>0.13868548470019304</v>
      </c>
      <c r="AV31" s="8">
        <f t="shared" si="23"/>
        <v>0.98492278262295518</v>
      </c>
      <c r="AW31" s="8">
        <f>'Korrigált adatok'!AW31/'Korrigált adatok'!AV31</f>
        <v>0.13404319594999348</v>
      </c>
      <c r="AX31" s="8">
        <f>'Korrigált adatok'!AX31/'Korrigált adatok'!AV31</f>
        <v>0.6381853682176204</v>
      </c>
      <c r="AY31" s="8">
        <f>'Korrigált adatok'!AY31/'Korrigált adatok'!AV31</f>
        <v>0.21269421845534137</v>
      </c>
      <c r="BA31" s="8">
        <f t="shared" si="24"/>
        <v>0.97878749348748484</v>
      </c>
      <c r="BB31" s="8">
        <f>'Korrigált adatok'!BB31/'Korrigált adatok'!BA31</f>
        <v>0.12882224916565879</v>
      </c>
      <c r="BC31" s="8">
        <f>'Korrigált adatok'!BC31/'Korrigált adatok'!BA31</f>
        <v>0.70904923738244285</v>
      </c>
      <c r="BD31" s="8">
        <f>'Korrigált adatok'!BD31/'Korrigált adatok'!BA31</f>
        <v>0.14091600693938325</v>
      </c>
    </row>
    <row r="32" spans="1:56" x14ac:dyDescent="0.3">
      <c r="A32">
        <v>8000</v>
      </c>
      <c r="AG32" s="8">
        <f t="shared" si="20"/>
        <v>0.97787726661542496</v>
      </c>
      <c r="AH32" s="8">
        <f>'Korrigált adatok'!AH32/'Korrigált adatok'!AG32</f>
        <v>4.4802496372927408E-2</v>
      </c>
      <c r="AI32" s="8">
        <f>'Korrigált adatok'!AI32/'Korrigált adatok'!AG32</f>
        <v>0.86162994233960544</v>
      </c>
      <c r="AJ32" s="8">
        <f>'Korrigált adatok'!AJ32/'Korrigált adatok'!AG32</f>
        <v>7.1444827902892111E-2</v>
      </c>
      <c r="AL32" s="8">
        <f t="shared" si="21"/>
        <v>0.9896800397785237</v>
      </c>
      <c r="AM32" s="8">
        <f>'Korrigált adatok'!AM32/'Korrigált adatok'!AL32</f>
        <v>0.11839882608784627</v>
      </c>
      <c r="AN32" s="8">
        <f>'Korrigált adatok'!AN32/'Korrigált adatok'!AL32</f>
        <v>0.73493081480226552</v>
      </c>
      <c r="AO32" s="8">
        <f>'Korrigált adatok'!AO32/'Korrigált adatok'!AL32</f>
        <v>0.13635039888841194</v>
      </c>
      <c r="AQ32" s="8">
        <f t="shared" si="22"/>
        <v>0.97445260551261847</v>
      </c>
      <c r="AR32" s="8">
        <f>'Korrigált adatok'!AR32/'Korrigált adatok'!AQ32</f>
        <v>0.12043000737754486</v>
      </c>
      <c r="AS32" s="8">
        <f>'Korrigált adatok'!AS32/'Korrigált adatok'!AQ32</f>
        <v>0.71974447145529974</v>
      </c>
      <c r="AT32" s="8">
        <f>'Korrigált adatok'!AT32/'Korrigált adatok'!AQ32</f>
        <v>0.1342781266797739</v>
      </c>
      <c r="AV32" s="8">
        <f t="shared" si="23"/>
        <v>0.97696566038782784</v>
      </c>
      <c r="AW32" s="8">
        <f>'Korrigált adatok'!AW32/'Korrigált adatok'!AV32</f>
        <v>0.12048714039126432</v>
      </c>
      <c r="AX32" s="8">
        <f>'Korrigált adatok'!AX32/'Korrigált adatok'!AV32</f>
        <v>0.64284955266388488</v>
      </c>
      <c r="AY32" s="8">
        <f>'Korrigált adatok'!AY32/'Korrigált adatok'!AV32</f>
        <v>0.21362896733267872</v>
      </c>
      <c r="BA32" s="8">
        <f t="shared" si="24"/>
        <v>0.98697875715898808</v>
      </c>
      <c r="BB32" s="8">
        <f>'Korrigált adatok'!BB32/'Korrigált adatok'!BA32</f>
        <v>0.11764966521281896</v>
      </c>
      <c r="BC32" s="8">
        <f>'Korrigált adatok'!BC32/'Korrigált adatok'!BA32</f>
        <v>0.73061651529639182</v>
      </c>
      <c r="BD32" s="8">
        <f>'Korrigált adatok'!BD32/'Korrigált adatok'!BA32</f>
        <v>0.13871257664977737</v>
      </c>
    </row>
    <row r="33" spans="1:61" x14ac:dyDescent="0.3">
      <c r="A33">
        <v>10000</v>
      </c>
      <c r="AG33" s="8">
        <f t="shared" si="20"/>
        <v>0.97023191133143216</v>
      </c>
      <c r="AH33" s="8">
        <f>'Korrigált adatok'!AH33/'Korrigált adatok'!AG33</f>
        <v>5.065582684587186E-2</v>
      </c>
      <c r="AI33" s="8">
        <f>'Korrigált adatok'!AI33/'Korrigált adatok'!AG33</f>
        <v>0.84741302313327493</v>
      </c>
      <c r="AJ33" s="8">
        <f>'Korrigált adatok'!AJ33/'Korrigált adatok'!AG33</f>
        <v>7.2163061352285396E-2</v>
      </c>
      <c r="AL33" s="8">
        <f t="shared" si="21"/>
        <v>0.98908249920108693</v>
      </c>
      <c r="AM33" s="8">
        <f>'Korrigált adatok'!AM33/'Korrigált adatok'!AL33</f>
        <v>0.1286208942906836</v>
      </c>
      <c r="AN33" s="8">
        <f>'Korrigált adatok'!AN33/'Korrigált adatok'!AL33</f>
        <v>0.7194260897003828</v>
      </c>
      <c r="AO33" s="8">
        <f>'Korrigált adatok'!AO33/'Korrigált adatok'!AL33</f>
        <v>0.14103551521002061</v>
      </c>
      <c r="AQ33" s="8">
        <f t="shared" si="22"/>
        <v>0.97935101671078162</v>
      </c>
      <c r="AR33" s="8">
        <f>'Korrigált adatok'!AR33/'Korrigált adatok'!AQ33</f>
        <v>0.13190711198079458</v>
      </c>
      <c r="AS33" s="8">
        <f>'Korrigált adatok'!AS33/'Korrigált adatok'!AQ33</f>
        <v>0.70958071137312206</v>
      </c>
      <c r="AT33" s="8">
        <f>'Korrigált adatok'!AT33/'Korrigált adatok'!AQ33</f>
        <v>0.13786319335686495</v>
      </c>
      <c r="AV33" s="8">
        <f t="shared" si="23"/>
        <v>0.97801526261027039</v>
      </c>
      <c r="AW33" s="8">
        <f>'Korrigált adatok'!AW33/'Korrigált adatok'!AV33</f>
        <v>0.13363680323943289</v>
      </c>
      <c r="AX33" s="8">
        <f>'Korrigált adatok'!AX33/'Korrigált adatok'!AV33</f>
        <v>0.63431810027531643</v>
      </c>
      <c r="AY33" s="8">
        <f>'Korrigált adatok'!AY33/'Korrigált adatok'!AV33</f>
        <v>0.21006035909552109</v>
      </c>
      <c r="BA33" s="8">
        <f t="shared" si="24"/>
        <v>0.98645575071765512</v>
      </c>
      <c r="BB33" s="8">
        <f>'Korrigált adatok'!BB33/'Korrigált adatok'!BA33</f>
        <v>0.126853273713844</v>
      </c>
      <c r="BC33" s="8">
        <f>'Korrigált adatok'!BC33/'Korrigált adatok'!BA33</f>
        <v>0.71758829734987695</v>
      </c>
      <c r="BD33" s="8">
        <f>'Korrigált adatok'!BD33/'Korrigált adatok'!BA33</f>
        <v>0.14201417965393412</v>
      </c>
    </row>
    <row r="34" spans="1:61" x14ac:dyDescent="0.3">
      <c r="A34">
        <v>20000</v>
      </c>
      <c r="AG34" s="8">
        <f t="shared" si="20"/>
        <v>0.98278085519583924</v>
      </c>
      <c r="AH34" s="8">
        <f>'Korrigált adatok'!AH34/'Korrigált adatok'!AG34</f>
        <v>5.4320315061744062E-2</v>
      </c>
      <c r="AI34" s="8">
        <f>'Korrigált adatok'!AI34/'Korrigált adatok'!AG34</f>
        <v>0.84526823804644735</v>
      </c>
      <c r="AJ34" s="8">
        <f>'Korrigált adatok'!AJ34/'Korrigált adatok'!AG34</f>
        <v>8.3192302087647829E-2</v>
      </c>
      <c r="AL34" s="8">
        <f t="shared" si="21"/>
        <v>0.97779690448004164</v>
      </c>
      <c r="AM34" s="8">
        <f>'Korrigált adatok'!AM34/'Korrigált adatok'!AL34</f>
        <v>0.11993231307067802</v>
      </c>
      <c r="AN34" s="8">
        <f>'Korrigált adatok'!AN34/'Korrigált adatok'!AL34</f>
        <v>0.71178156763900868</v>
      </c>
      <c r="AO34" s="8">
        <f>'Korrigált adatok'!AO34/'Korrigált adatok'!AL34</f>
        <v>0.14608302377035495</v>
      </c>
      <c r="AQ34" s="8">
        <f t="shared" si="22"/>
        <v>0.96995187789380177</v>
      </c>
      <c r="AR34" s="8">
        <f>'Korrigált adatok'!AR34/'Korrigált adatok'!AQ34</f>
        <v>0.12318402086473067</v>
      </c>
      <c r="AS34" s="8">
        <f>'Korrigált adatok'!AS34/'Korrigált adatok'!AQ34</f>
        <v>0.70390252123352381</v>
      </c>
      <c r="AT34" s="8">
        <f>'Korrigált adatok'!AT34/'Korrigált adatok'!AQ34</f>
        <v>0.1428653357955473</v>
      </c>
      <c r="AV34" s="8">
        <f t="shared" si="23"/>
        <v>0.98534948064173267</v>
      </c>
      <c r="AW34" s="8">
        <f>'Korrigált adatok'!AW34/'Korrigált adatok'!AV34</f>
        <v>0.12671090914383315</v>
      </c>
      <c r="AX34" s="8">
        <f>'Korrigált adatok'!AX34/'Korrigált adatok'!AV34</f>
        <v>0.63971721177302743</v>
      </c>
      <c r="AY34" s="8">
        <f>'Korrigált adatok'!AY34/'Korrigált adatok'!AV34</f>
        <v>0.21892135972487203</v>
      </c>
      <c r="BA34" s="8">
        <f t="shared" si="24"/>
        <v>0.97789501664584377</v>
      </c>
      <c r="BB34" s="8">
        <f>'Korrigált adatok'!BB34/'Korrigált adatok'!BA34</f>
        <v>0.11887425130495104</v>
      </c>
      <c r="BC34" s="8">
        <f>'Korrigált adatok'!BC34/'Korrigált adatok'!BA34</f>
        <v>0.71278646652720012</v>
      </c>
      <c r="BD34" s="8">
        <f>'Korrigált adatok'!BD34/'Korrigált adatok'!BA34</f>
        <v>0.14623429881369271</v>
      </c>
    </row>
    <row r="35" spans="1:61" x14ac:dyDescent="0.3">
      <c r="A35">
        <v>40000</v>
      </c>
      <c r="AG35" s="8">
        <f t="shared" si="20"/>
        <v>0.99322831810382617</v>
      </c>
      <c r="AH35" s="8">
        <f>'Korrigált adatok'!AH35/'Korrigált adatok'!AG35</f>
        <v>7.5886300197028786E-2</v>
      </c>
      <c r="AI35" s="8">
        <f>'Korrigált adatok'!AI35/'Korrigált adatok'!AG35</f>
        <v>0.80265005124893074</v>
      </c>
      <c r="AJ35" s="8">
        <f>'Korrigált adatok'!AJ35/'Korrigált adatok'!AG35</f>
        <v>0.1146919666578666</v>
      </c>
      <c r="AL35" s="8">
        <f t="shared" si="21"/>
        <v>0.99636107681324992</v>
      </c>
      <c r="AM35" s="8">
        <f>'Korrigált adatok'!AM35/'Korrigált adatok'!AL35</f>
        <v>0.1142536578058795</v>
      </c>
      <c r="AN35" s="8">
        <f>'Korrigált adatok'!AN35/'Korrigált adatok'!AL35</f>
        <v>0.72142755205652975</v>
      </c>
      <c r="AO35" s="8">
        <f>'Korrigált adatok'!AO35/'Korrigált adatok'!AL35</f>
        <v>0.16067986695084069</v>
      </c>
      <c r="AQ35" s="8">
        <f t="shared" si="22"/>
        <v>0.97700725628522955</v>
      </c>
      <c r="AR35" s="8">
        <f>'Korrigált adatok'!AR35/'Korrigált adatok'!AQ35</f>
        <v>0.11748007254053076</v>
      </c>
      <c r="AS35" s="8">
        <f>'Korrigált adatok'!AS35/'Korrigált adatok'!AQ35</f>
        <v>0.70676378422152231</v>
      </c>
      <c r="AT35" s="8">
        <f>'Korrigált adatok'!AT35/'Korrigált adatok'!AQ35</f>
        <v>0.15276339952317652</v>
      </c>
      <c r="AV35" s="8">
        <f t="shared" si="23"/>
        <v>0.99699884789384496</v>
      </c>
      <c r="AW35" s="8">
        <f>'Korrigált adatok'!AW35/'Korrigált adatok'!AV35</f>
        <v>0.12183082663415983</v>
      </c>
      <c r="AX35" s="8">
        <f>'Korrigált adatok'!AX35/'Korrigált adatok'!AV35</f>
        <v>0.64941503824642177</v>
      </c>
      <c r="AY35" s="8">
        <f>'Korrigált adatok'!AY35/'Korrigált adatok'!AV35</f>
        <v>0.22575298301326341</v>
      </c>
      <c r="BA35" s="8">
        <f t="shared" si="24"/>
        <v>0.98297193123104087</v>
      </c>
      <c r="BB35" s="8">
        <f>'Korrigált adatok'!BB35/'Korrigált adatok'!BA35</f>
        <v>0.11277696870595068</v>
      </c>
      <c r="BC35" s="8">
        <f>'Korrigált adatok'!BC35/'Korrigált adatok'!BA35</f>
        <v>0.71337565087381438</v>
      </c>
      <c r="BD35" s="8">
        <f>'Korrigált adatok'!BD35/'Korrigált adatok'!BA35</f>
        <v>0.15681931165127583</v>
      </c>
    </row>
    <row r="36" spans="1:61" x14ac:dyDescent="0.3">
      <c r="A36">
        <v>60000</v>
      </c>
      <c r="AG36" s="8">
        <f t="shared" si="20"/>
        <v>0.99147303144202348</v>
      </c>
      <c r="AH36" s="8">
        <f>'Korrigált adatok'!AH36/'Korrigált adatok'!AG36</f>
        <v>7.7309017495547541E-2</v>
      </c>
      <c r="AI36" s="8">
        <f>'Korrigált adatok'!AI36/'Korrigált adatok'!AG36</f>
        <v>0.787618085444734</v>
      </c>
      <c r="AJ36" s="8">
        <f>'Korrigált adatok'!AJ36/'Korrigált adatok'!AG36</f>
        <v>0.12654592850174196</v>
      </c>
      <c r="AL36" s="8">
        <f t="shared" si="21"/>
        <v>0.99509742748737051</v>
      </c>
      <c r="AM36" s="8">
        <f>'Korrigált adatok'!AM36/'Korrigált adatok'!AL36</f>
        <v>0.10335423307511733</v>
      </c>
      <c r="AN36" s="8">
        <f>'Korrigált adatok'!AN36/'Korrigált adatok'!AL36</f>
        <v>0.72981911849975745</v>
      </c>
      <c r="AO36" s="8">
        <f>'Korrigált adatok'!AO36/'Korrigált adatok'!AL36</f>
        <v>0.16192407591249566</v>
      </c>
      <c r="AQ36" s="8">
        <f t="shared" si="22"/>
        <v>0.98613601063942402</v>
      </c>
      <c r="AR36" s="8">
        <f>'Korrigált adatok'!AR36/'Korrigált adatok'!AQ36</f>
        <v>0.10746150854600403</v>
      </c>
      <c r="AS36" s="8">
        <f>'Korrigált adatok'!AS36/'Korrigált adatok'!AQ36</f>
        <v>0.72503693213748721</v>
      </c>
      <c r="AT36" s="8">
        <f>'Korrigált adatok'!AT36/'Korrigált adatok'!AQ36</f>
        <v>0.15363756995593283</v>
      </c>
      <c r="AV36" s="8">
        <f t="shared" si="23"/>
        <v>0.9967931089307891</v>
      </c>
      <c r="AW36" s="8">
        <f>'Korrigált adatok'!AW36/'Korrigált adatok'!AV36</f>
        <v>0.10810945957653498</v>
      </c>
      <c r="AX36" s="8">
        <f>'Korrigált adatok'!AX36/'Korrigált adatok'!AV36</f>
        <v>0.6571931915126612</v>
      </c>
      <c r="AY36" s="8">
        <f>'Korrigált adatok'!AY36/'Korrigált adatok'!AV36</f>
        <v>0.231490457841593</v>
      </c>
      <c r="BA36" s="8">
        <f t="shared" si="24"/>
        <v>0.98164813787345706</v>
      </c>
      <c r="BB36" s="8">
        <f>'Korrigált adatok'!BB36/'Korrigált adatok'!BA36</f>
        <v>0.10076375390977339</v>
      </c>
      <c r="BC36" s="8">
        <f>'Korrigált adatok'!BC36/'Korrigált adatok'!BA36</f>
        <v>0.72418896406056532</v>
      </c>
      <c r="BD36" s="8">
        <f>'Korrigált adatok'!BD36/'Korrigált adatok'!BA36</f>
        <v>0.1566954199031183</v>
      </c>
    </row>
    <row r="37" spans="1:61" x14ac:dyDescent="0.3">
      <c r="A37">
        <v>80000</v>
      </c>
      <c r="AG37" s="8">
        <f t="shared" si="20"/>
        <v>0.99496686054756001</v>
      </c>
      <c r="AH37" s="8">
        <f>'Korrigált adatok'!AH37/'Korrigált adatok'!AG37</f>
        <v>8.555697447497887E-2</v>
      </c>
      <c r="AI37" s="8">
        <f>'Korrigált adatok'!AI37/'Korrigált adatok'!AG37</f>
        <v>0.76652869859152473</v>
      </c>
      <c r="AJ37" s="8">
        <f>'Korrigált adatok'!AJ37/'Korrigált adatok'!AG37</f>
        <v>0.14288118748105641</v>
      </c>
      <c r="AL37" s="8">
        <f t="shared" si="21"/>
        <v>0.99027689646849859</v>
      </c>
      <c r="AM37" s="8">
        <f>'Korrigált adatok'!AM37/'Korrigált adatok'!AL37</f>
        <v>0.10737324009749949</v>
      </c>
      <c r="AN37" s="8">
        <f>'Korrigált adatok'!AN37/'Korrigált adatok'!AL37</f>
        <v>0.71692757802133089</v>
      </c>
      <c r="AO37" s="8">
        <f>'Korrigált adatok'!AO37/'Korrigált adatok'!AL37</f>
        <v>0.16597607834966818</v>
      </c>
      <c r="AQ37" s="8">
        <f t="shared" si="22"/>
        <v>0.983596111639927</v>
      </c>
      <c r="AR37" s="8">
        <f>'Korrigált adatok'!AR37/'Korrigált adatok'!AQ37</f>
        <v>0.11190709513428901</v>
      </c>
      <c r="AS37" s="8">
        <f>'Korrigált adatok'!AS37/'Korrigált adatok'!AQ37</f>
        <v>0.71340249825181823</v>
      </c>
      <c r="AT37" s="8">
        <f>'Korrigált adatok'!AT37/'Korrigált adatok'!AQ37</f>
        <v>0.15828651825381973</v>
      </c>
      <c r="AV37" s="8">
        <f t="shared" si="23"/>
        <v>0.99617769108226506</v>
      </c>
      <c r="AW37" s="8">
        <f>'Korrigált adatok'!AW37/'Korrigált adatok'!AV37</f>
        <v>0.11542711310680047</v>
      </c>
      <c r="AX37" s="8">
        <f>'Korrigált adatok'!AX37/'Korrigált adatok'!AV37</f>
        <v>0.65369588284933322</v>
      </c>
      <c r="AY37" s="8">
        <f>'Korrigált adatok'!AY37/'Korrigált adatok'!AV37</f>
        <v>0.22705469512613141</v>
      </c>
      <c r="BA37" s="8">
        <f t="shared" si="24"/>
        <v>0.98474355906342936</v>
      </c>
      <c r="BB37" s="8">
        <f>'Korrigált adatok'!BB37/'Korrigált adatok'!BA37</f>
        <v>0.10473573207376881</v>
      </c>
      <c r="BC37" s="8">
        <f>'Korrigált adatok'!BC37/'Korrigált adatok'!BA37</f>
        <v>0.71857684014481638</v>
      </c>
      <c r="BD37" s="8">
        <f>'Korrigált adatok'!BD37/'Korrigált adatok'!BA37</f>
        <v>0.16143098684484411</v>
      </c>
    </row>
    <row r="38" spans="1:61" x14ac:dyDescent="0.3">
      <c r="A38">
        <v>100000</v>
      </c>
      <c r="AG38" s="8">
        <f t="shared" si="20"/>
        <v>0.97227495760075366</v>
      </c>
      <c r="AH38" s="8">
        <f>'Korrigált adatok'!AH38/'Korrigált adatok'!AG38</f>
        <v>8.1859447317867012E-2</v>
      </c>
      <c r="AI38" s="8">
        <f>'Korrigált adatok'!AI38/'Korrigált adatok'!AG38</f>
        <v>0.74515974274257202</v>
      </c>
      <c r="AJ38" s="8">
        <f>'Korrigált adatok'!AJ38/'Korrigált adatok'!AG38</f>
        <v>0.14525576754031469</v>
      </c>
      <c r="AL38" s="8">
        <f t="shared" si="21"/>
        <v>0.99497529536261087</v>
      </c>
      <c r="AM38" s="8">
        <f>'Korrigált adatok'!AM38/'Korrigált adatok'!AL38</f>
        <v>0.1031919650249306</v>
      </c>
      <c r="AN38" s="8">
        <f>'Korrigált adatok'!AN38/'Korrigált adatok'!AL38</f>
        <v>0.72732254109934957</v>
      </c>
      <c r="AO38" s="8">
        <f>'Korrigált adatok'!AO38/'Korrigált adatok'!AL38</f>
        <v>0.16446078923833077</v>
      </c>
      <c r="AQ38" s="8">
        <f t="shared" si="22"/>
        <v>0.98166795941278906</v>
      </c>
      <c r="AR38" s="8">
        <f>'Korrigált adatok'!AR38/'Korrigált adatok'!AQ38</f>
        <v>0.10880538709339978</v>
      </c>
      <c r="AS38" s="8">
        <f>'Korrigált adatok'!AS38/'Korrigált adatok'!AQ38</f>
        <v>0.7173836002060664</v>
      </c>
      <c r="AT38" s="8">
        <f>'Korrigált adatok'!AT38/'Korrigált adatok'!AQ38</f>
        <v>0.15547897211332287</v>
      </c>
      <c r="AV38" s="8">
        <f t="shared" si="23"/>
        <v>0.99679018223315452</v>
      </c>
      <c r="AW38" s="8">
        <f>'Korrigált adatok'!AW38/'Korrigált adatok'!AV38</f>
        <v>0.10854069383403496</v>
      </c>
      <c r="AX38" s="8">
        <f>'Korrigált adatok'!AX38/'Korrigált adatok'!AV38</f>
        <v>0.65851587538289358</v>
      </c>
      <c r="AY38" s="8">
        <f>'Korrigált adatok'!AY38/'Korrigált adatok'!AV38</f>
        <v>0.229733613016226</v>
      </c>
      <c r="BA38" s="8">
        <f t="shared" si="24"/>
        <v>0.98393255675599267</v>
      </c>
      <c r="BB38" s="8">
        <f>'Korrigált adatok'!BB38/'Korrigált adatok'!BA38</f>
        <v>0.10216328211291656</v>
      </c>
      <c r="BC38" s="8">
        <f>'Korrigált adatok'!BC38/'Korrigált adatok'!BA38</f>
        <v>0.72267850290131852</v>
      </c>
      <c r="BD38" s="8">
        <f>'Korrigált adatok'!BD38/'Korrigált adatok'!BA38</f>
        <v>0.15909077174175754</v>
      </c>
    </row>
    <row r="40" spans="1:61" x14ac:dyDescent="0.3">
      <c r="A40" t="str">
        <f>'nyers adatok'!A40</f>
        <v>random, m=n^(3/2), C=2n</v>
      </c>
      <c r="H40" s="4" t="s">
        <v>10</v>
      </c>
      <c r="I40" s="4"/>
      <c r="J40" s="4"/>
      <c r="K40" s="4"/>
      <c r="M40" s="4" t="s">
        <v>11</v>
      </c>
      <c r="N40" s="4"/>
      <c r="O40" s="4"/>
      <c r="P40" s="4"/>
      <c r="R40" s="4" t="s">
        <v>12</v>
      </c>
      <c r="S40" s="4"/>
      <c r="T40" s="4"/>
      <c r="U40" s="4"/>
      <c r="W40" s="4" t="s">
        <v>21</v>
      </c>
      <c r="X40" s="4"/>
      <c r="Y40" s="4"/>
      <c r="Z40" s="4"/>
      <c r="AB40" s="4" t="s">
        <v>22</v>
      </c>
      <c r="AC40" s="4"/>
      <c r="AD40" s="4"/>
      <c r="AE40" s="4"/>
      <c r="AG40" s="4" t="s">
        <v>23</v>
      </c>
      <c r="AH40" s="4"/>
      <c r="AI40" s="4"/>
      <c r="AJ40" s="4"/>
      <c r="AL40" s="4" t="s">
        <v>24</v>
      </c>
      <c r="AM40" s="4"/>
      <c r="AN40" s="4"/>
      <c r="AO40" s="4"/>
      <c r="AQ40" s="4" t="s">
        <v>25</v>
      </c>
      <c r="AR40" s="4"/>
      <c r="AS40" s="4"/>
      <c r="AT40" s="4"/>
      <c r="AV40" s="4" t="s">
        <v>26</v>
      </c>
      <c r="AW40" s="4"/>
      <c r="AX40" s="4"/>
      <c r="AY40" s="4"/>
      <c r="BA40" s="4" t="s">
        <v>27</v>
      </c>
      <c r="BB40" s="4"/>
      <c r="BC40" s="4"/>
      <c r="BD40" s="4"/>
      <c r="BF40" s="4" t="s">
        <v>28</v>
      </c>
      <c r="BG40" s="4"/>
      <c r="BH40" s="4"/>
      <c r="BI40" s="4"/>
    </row>
    <row r="41" spans="1:61" x14ac:dyDescent="0.3">
      <c r="A41" t="s">
        <v>8</v>
      </c>
      <c r="H41" t="s">
        <v>34</v>
      </c>
      <c r="I41" t="s">
        <v>5</v>
      </c>
      <c r="J41" t="s">
        <v>6</v>
      </c>
      <c r="K41" t="s">
        <v>7</v>
      </c>
      <c r="M41" t="s">
        <v>34</v>
      </c>
      <c r="N41" t="s">
        <v>5</v>
      </c>
      <c r="O41" t="s">
        <v>6</v>
      </c>
      <c r="P41" t="s">
        <v>7</v>
      </c>
      <c r="R41" t="s">
        <v>34</v>
      </c>
      <c r="S41" t="s">
        <v>5</v>
      </c>
      <c r="T41" t="s">
        <v>6</v>
      </c>
      <c r="U41" t="s">
        <v>7</v>
      </c>
      <c r="W41" t="s">
        <v>34</v>
      </c>
      <c r="X41" t="s">
        <v>5</v>
      </c>
      <c r="Y41" t="s">
        <v>6</v>
      </c>
      <c r="Z41" t="s">
        <v>7</v>
      </c>
      <c r="AB41" t="s">
        <v>34</v>
      </c>
      <c r="AC41" t="s">
        <v>5</v>
      </c>
      <c r="AD41" t="s">
        <v>6</v>
      </c>
      <c r="AE41" t="s">
        <v>7</v>
      </c>
      <c r="AG41" t="s">
        <v>34</v>
      </c>
      <c r="AH41" t="s">
        <v>5</v>
      </c>
      <c r="AI41" t="s">
        <v>6</v>
      </c>
      <c r="AJ41" t="s">
        <v>7</v>
      </c>
      <c r="AL41" t="s">
        <v>34</v>
      </c>
      <c r="AM41" t="s">
        <v>5</v>
      </c>
      <c r="AN41" t="s">
        <v>6</v>
      </c>
      <c r="AO41" t="s">
        <v>7</v>
      </c>
      <c r="AQ41" t="s">
        <v>34</v>
      </c>
      <c r="AR41" t="s">
        <v>5</v>
      </c>
      <c r="AS41" t="s">
        <v>6</v>
      </c>
      <c r="AT41" t="s">
        <v>7</v>
      </c>
      <c r="AV41" t="s">
        <v>34</v>
      </c>
      <c r="AW41" t="s">
        <v>5</v>
      </c>
      <c r="AX41" t="s">
        <v>6</v>
      </c>
      <c r="AY41" t="s">
        <v>7</v>
      </c>
      <c r="BA41" t="s">
        <v>34</v>
      </c>
      <c r="BB41" t="s">
        <v>5</v>
      </c>
      <c r="BC41" t="s">
        <v>6</v>
      </c>
      <c r="BD41" t="s">
        <v>7</v>
      </c>
      <c r="BF41" t="s">
        <v>34</v>
      </c>
      <c r="BG41" t="s">
        <v>5</v>
      </c>
      <c r="BH41" t="s">
        <v>6</v>
      </c>
      <c r="BI41" t="s">
        <v>7</v>
      </c>
    </row>
    <row r="42" spans="1:61" x14ac:dyDescent="0.3">
      <c r="A42">
        <v>2000</v>
      </c>
      <c r="H42" s="8">
        <f>I42+J42+K42</f>
        <v>0.98989924014467723</v>
      </c>
      <c r="I42" s="8">
        <f>'Korrigált adatok'!I42/'Korrigált adatok'!H42</f>
        <v>0.21118056910809374</v>
      </c>
      <c r="J42" s="8">
        <f>'Korrigált adatok'!J42/'Korrigált adatok'!H42</f>
        <v>0.50064515629464956</v>
      </c>
      <c r="K42" s="8">
        <f>'Korrigált adatok'!K42/'Korrigált adatok'!H42</f>
        <v>0.27807351474193387</v>
      </c>
      <c r="M42" s="8">
        <f>N42+O42+P42</f>
        <v>0.8850561730905413</v>
      </c>
      <c r="N42" s="8">
        <f>'Korrigált adatok'!N42/'Korrigált adatok'!M42</f>
        <v>0.19465546579658</v>
      </c>
      <c r="O42" s="8">
        <f>'Korrigált adatok'!O42/'Korrigált adatok'!M42</f>
        <v>0.48026679104727976</v>
      </c>
      <c r="P42" s="8">
        <f>'Korrigált adatok'!P42/'Korrigált adatok'!M42</f>
        <v>0.21013391624668154</v>
      </c>
      <c r="R42" s="8">
        <f>S42+T42+U42</f>
        <v>1.0668990181126066</v>
      </c>
      <c r="S42" s="8">
        <f>'Korrigált adatok'!S42/'Korrigált adatok'!R42</f>
        <v>0.13120802382156629</v>
      </c>
      <c r="T42" s="8">
        <f>'Korrigált adatok'!T42/'Korrigált adatok'!R42</f>
        <v>0.76563143656667987</v>
      </c>
      <c r="U42" s="8">
        <f>'Korrigált adatok'!U42/'Korrigált adatok'!R42</f>
        <v>0.17005955772436052</v>
      </c>
      <c r="W42" s="8">
        <f>X42+Y42+Z42</f>
        <v>0.9568360969609403</v>
      </c>
      <c r="X42" s="8">
        <f>'Korrigált adatok'!X42/'Korrigált adatok'!W42</f>
        <v>7.8485594656229035E-2</v>
      </c>
      <c r="Y42" s="8">
        <f>'Korrigált adatok'!Y42/'Korrigált adatok'!W42</f>
        <v>0.71235582936120456</v>
      </c>
      <c r="Z42" s="8">
        <f>'Korrigált adatok'!Z42/'Korrigált adatok'!W42</f>
        <v>0.16599467294350664</v>
      </c>
      <c r="AB42" s="8">
        <f>AC42+AD42+AE42</f>
        <v>0.9926809139039755</v>
      </c>
      <c r="AC42" s="8">
        <f>'Korrigált adatok'!AC42/'Korrigált adatok'!AB42</f>
        <v>6.0083416138427957E-2</v>
      </c>
      <c r="AD42" s="8">
        <f>'Korrigált adatok'!AD42/'Korrigált adatok'!AB42</f>
        <v>0.81017128040264907</v>
      </c>
      <c r="AE42" s="8">
        <f>'Korrigált adatok'!AE42/'Korrigált adatok'!AB42</f>
        <v>0.12242621736289849</v>
      </c>
      <c r="AG42" s="8">
        <f>AH42+AI42+AJ42</f>
        <v>0.92603409608315834</v>
      </c>
      <c r="AH42" s="8">
        <f>'Korrigált adatok'!AH42/'Korrigált adatok'!AG42</f>
        <v>0.1958759794636504</v>
      </c>
      <c r="AI42" s="8">
        <f>'Korrigált adatok'!AI42/'Korrigált adatok'!AG42</f>
        <v>0.2630331781847805</v>
      </c>
      <c r="AJ42" s="8">
        <f>'Korrigált adatok'!AJ42/'Korrigált adatok'!AG42</f>
        <v>0.46712493843472747</v>
      </c>
      <c r="AL42" s="8">
        <f>AM42+AN42+AO42</f>
        <v>0.93616835200846205</v>
      </c>
      <c r="AM42" s="8">
        <f>'Korrigált adatok'!AM42/'Korrigált adatok'!AL42</f>
        <v>0.13375985798665427</v>
      </c>
      <c r="AN42" s="8">
        <f>'Korrigált adatok'!AN42/'Korrigált adatok'!AL42</f>
        <v>0.54745865987913689</v>
      </c>
      <c r="AO42" s="8">
        <f>'Korrigált adatok'!AO42/'Korrigált adatok'!AL42</f>
        <v>0.25494983414267092</v>
      </c>
      <c r="AQ42" s="8">
        <f>AR42+AS42+AT42</f>
        <v>0.94104078986854933</v>
      </c>
      <c r="AR42" s="8">
        <f>'Korrigált adatok'!AR42/'Korrigált adatok'!AQ42</f>
        <v>0.14500656278413429</v>
      </c>
      <c r="AS42" s="8">
        <f>'Korrigált adatok'!AS42/'Korrigált adatok'!AQ42</f>
        <v>0.54361549656582886</v>
      </c>
      <c r="AT42" s="8">
        <f>'Korrigált adatok'!AT42/'Korrigált adatok'!AQ42</f>
        <v>0.25241873051858615</v>
      </c>
      <c r="AV42" s="8">
        <f>AW42+AX42+AY42</f>
        <v>0.96995770398861947</v>
      </c>
      <c r="AW42" s="8">
        <f>'Korrigált adatok'!AW42/'Korrigált adatok'!AV42</f>
        <v>0.12511661140493524</v>
      </c>
      <c r="AX42" s="8">
        <f>'Korrigált adatok'!AX42/'Korrigált adatok'!AV42</f>
        <v>0.49239672313210398</v>
      </c>
      <c r="AY42" s="8">
        <f>'Korrigált adatok'!AY42/'Korrigált adatok'!AV42</f>
        <v>0.35244436945158031</v>
      </c>
      <c r="BA42" s="8">
        <f>BB42+BC42+BD42</f>
        <v>0.94847436932240381</v>
      </c>
      <c r="BB42" s="8">
        <f>'Korrigált adatok'!BB42/'Korrigált adatok'!BA42</f>
        <v>0.13359199964402069</v>
      </c>
      <c r="BC42" s="8">
        <f>'Korrigált adatok'!BC42/'Korrigált adatok'!BA42</f>
        <v>0.55428266284753847</v>
      </c>
      <c r="BD42" s="8">
        <f>'Korrigált adatok'!BD42/'Korrigált adatok'!BA42</f>
        <v>0.2605997068308446</v>
      </c>
      <c r="BF42" s="8">
        <f>BG42+BH42+BI42</f>
        <v>0.90394521467405542</v>
      </c>
      <c r="BG42" s="8">
        <f>'Korrigált adatok'!BG42/'Korrigált adatok'!BF42</f>
        <v>0.19977677941215133</v>
      </c>
      <c r="BH42" s="8">
        <f>'Korrigált adatok'!BH42/'Korrigált adatok'!BF42</f>
        <v>0.48483419887146156</v>
      </c>
      <c r="BI42" s="8">
        <f>'Korrigált adatok'!BI42/'Korrigált adatok'!BF42</f>
        <v>0.2193342363904425</v>
      </c>
    </row>
    <row r="43" spans="1:61" x14ac:dyDescent="0.3">
      <c r="A43">
        <v>4000</v>
      </c>
      <c r="H43" s="8">
        <f t="shared" ref="H43:H51" si="25">I43+J43+K43</f>
        <v>0.93839084715634957</v>
      </c>
      <c r="I43" s="8">
        <f>'Korrigált adatok'!I43/'Korrigált adatok'!H43</f>
        <v>0.18515194468989107</v>
      </c>
      <c r="J43" s="8">
        <f>'Korrigált adatok'!J43/'Korrigált adatok'!H43</f>
        <v>0.48273531702080424</v>
      </c>
      <c r="K43" s="8">
        <f>'Korrigált adatok'!K43/'Korrigált adatok'!H43</f>
        <v>0.27050358544565417</v>
      </c>
      <c r="M43" s="8">
        <f t="shared" ref="M43:M51" si="26">N43+O43+P43</f>
        <v>0.88471666598635723</v>
      </c>
      <c r="N43" s="8">
        <f>'Korrigált adatok'!N43/'Korrigált adatok'!M43</f>
        <v>0.1806758772192161</v>
      </c>
      <c r="O43" s="8">
        <f>'Korrigált adatok'!O43/'Korrigált adatok'!M43</f>
        <v>0.48316727100279916</v>
      </c>
      <c r="P43" s="8">
        <f>'Korrigált adatok'!P43/'Korrigált adatok'!M43</f>
        <v>0.22087351776434191</v>
      </c>
      <c r="R43" s="8">
        <f t="shared" ref="R43:R51" si="27">S43+T43+U43</f>
        <v>1.05032758931597</v>
      </c>
      <c r="S43" s="8">
        <f>'Korrigált adatok'!S43/'Korrigált adatok'!R43</f>
        <v>0.10207103463336603</v>
      </c>
      <c r="T43" s="8">
        <f>'Korrigált adatok'!T43/'Korrigált adatok'!R43</f>
        <v>0.80136947081955479</v>
      </c>
      <c r="U43" s="8">
        <f>'Korrigált adatok'!U43/'Korrigált adatok'!R43</f>
        <v>0.14688708386304913</v>
      </c>
      <c r="W43" s="8">
        <f t="shared" ref="W43:W51" si="28">X43+Y43+Z43</f>
        <v>0.97628957830344465</v>
      </c>
      <c r="X43" s="8">
        <f>'Korrigált adatok'!X43/'Korrigált adatok'!W43</f>
        <v>7.20896601914678E-2</v>
      </c>
      <c r="Y43" s="8">
        <f>'Korrigált adatok'!Y43/'Korrigált adatok'!W43</f>
        <v>0.72887656165068881</v>
      </c>
      <c r="Z43" s="8">
        <f>'Korrigált adatok'!Z43/'Korrigált adatok'!W43</f>
        <v>0.17532335646128802</v>
      </c>
      <c r="AB43" s="8">
        <f t="shared" ref="AB43:AB51" si="29">AC43+AD43+AE43</f>
        <v>0.97679873274243079</v>
      </c>
      <c r="AC43" s="8">
        <f>'Korrigált adatok'!AC43/'Korrigált adatok'!AB43</f>
        <v>5.3203627293539286E-2</v>
      </c>
      <c r="AD43" s="8">
        <f>'Korrigált adatok'!AD43/'Korrigált adatok'!AB43</f>
        <v>0.7983423113057706</v>
      </c>
      <c r="AE43" s="8">
        <f>'Korrigált adatok'!AE43/'Korrigált adatok'!AB43</f>
        <v>0.12525279414312085</v>
      </c>
      <c r="AG43" s="8">
        <f t="shared" ref="AG43:AG51" si="30">AH43+AI43+AJ43</f>
        <v>0.86544415715601675</v>
      </c>
      <c r="AH43" s="8">
        <f>'Korrigált adatok'!AH43/'Korrigált adatok'!AG43</f>
        <v>0.17070098866833344</v>
      </c>
      <c r="AI43" s="8">
        <f>'Korrigált adatok'!AI43/'Korrigált adatok'!AG43</f>
        <v>0.22975752344814732</v>
      </c>
      <c r="AJ43" s="8">
        <f>'Korrigált adatok'!AJ43/'Korrigált adatok'!AG43</f>
        <v>0.46498564503953593</v>
      </c>
      <c r="AL43" s="8">
        <f t="shared" ref="AL43:AL51" si="31">AM43+AN43+AO43</f>
        <v>0.97366666429361559</v>
      </c>
      <c r="AM43" s="8">
        <f>'Korrigált adatok'!AM43/'Korrigált adatok'!AL43</f>
        <v>0.13302081591774687</v>
      </c>
      <c r="AN43" s="8">
        <f>'Korrigált adatok'!AN43/'Korrigált adatok'!AL43</f>
        <v>0.56257283482693721</v>
      </c>
      <c r="AO43" s="8">
        <f>'Korrigált adatok'!AO43/'Korrigált adatok'!AL43</f>
        <v>0.27807301354893149</v>
      </c>
      <c r="AQ43" s="8">
        <f t="shared" ref="AQ43:AQ51" si="32">AR43+AS43+AT43</f>
        <v>0.99008299546378775</v>
      </c>
      <c r="AR43" s="8">
        <f>'Korrigált adatok'!AR43/'Korrigált adatok'!AQ43</f>
        <v>0.13897457229692514</v>
      </c>
      <c r="AS43" s="8">
        <f>'Korrigált adatok'!AS43/'Korrigált adatok'!AQ43</f>
        <v>0.56852722326432326</v>
      </c>
      <c r="AT43" s="8">
        <f>'Korrigált adatok'!AT43/'Korrigált adatok'!AQ43</f>
        <v>0.28258119990253933</v>
      </c>
      <c r="AV43" s="8">
        <f t="shared" ref="AV43:AV51" si="33">AW43+AX43+AY43</f>
        <v>1.0013046414394271</v>
      </c>
      <c r="AW43" s="8">
        <f>'Korrigált adatok'!AW43/'Korrigált adatok'!AV43</f>
        <v>0.1199990861970419</v>
      </c>
      <c r="AX43" s="8">
        <f>'Korrigált adatok'!AX43/'Korrigált adatok'!AV43</f>
        <v>0.49879465114901361</v>
      </c>
      <c r="AY43" s="8">
        <f>'Korrigált adatok'!AY43/'Korrigált adatok'!AV43</f>
        <v>0.38251090409337152</v>
      </c>
      <c r="BA43" s="8">
        <f t="shared" ref="BA43:BA51" si="34">BB43+BC43+BD43</f>
        <v>0.96066345540061737</v>
      </c>
      <c r="BB43" s="8">
        <f>'Korrigált adatok'!BB43/'Korrigált adatok'!BA43</f>
        <v>0.12612698169041714</v>
      </c>
      <c r="BC43" s="8">
        <f>'Korrigált adatok'!BC43/'Korrigált adatok'!BA43</f>
        <v>0.55990433223408775</v>
      </c>
      <c r="BD43" s="8">
        <f>'Korrigált adatok'!BD43/'Korrigált adatok'!BA43</f>
        <v>0.27463214147611248</v>
      </c>
      <c r="BF43" s="8">
        <f t="shared" ref="BF43:BF51" si="35">BG43+BH43+BI43</f>
        <v>0.8952991982370071</v>
      </c>
      <c r="BG43" s="8">
        <f>'Korrigált adatok'!BG43/'Korrigált adatok'!BF43</f>
        <v>0.18200663674424852</v>
      </c>
      <c r="BH43" s="8">
        <f>'Korrigált adatok'!BH43/'Korrigált adatok'!BF43</f>
        <v>0.48602480647567708</v>
      </c>
      <c r="BI43" s="8">
        <f>'Korrigált adatok'!BI43/'Korrigált adatok'!BF43</f>
        <v>0.22726775501708157</v>
      </c>
    </row>
    <row r="44" spans="1:61" x14ac:dyDescent="0.3">
      <c r="A44">
        <v>6000</v>
      </c>
      <c r="H44" s="8">
        <f t="shared" si="25"/>
        <v>0.95666502210554183</v>
      </c>
      <c r="I44" s="8">
        <f>'Korrigált adatok'!I44/'Korrigált adatok'!H44</f>
        <v>0.18178289338575154</v>
      </c>
      <c r="J44" s="8">
        <f>'Korrigált adatok'!J44/'Korrigált adatok'!H44</f>
        <v>0.49239424432234985</v>
      </c>
      <c r="K44" s="8">
        <f>'Korrigált adatok'!K44/'Korrigált adatok'!H44</f>
        <v>0.28248788439744044</v>
      </c>
      <c r="M44" s="8">
        <f t="shared" si="26"/>
        <v>0.92508092466106084</v>
      </c>
      <c r="N44" s="8">
        <f>'Korrigált adatok'!N44/'Korrigált adatok'!M44</f>
        <v>0.18684630386602788</v>
      </c>
      <c r="O44" s="8">
        <f>'Korrigált adatok'!O44/'Korrigált adatok'!M44</f>
        <v>0.50290009153873183</v>
      </c>
      <c r="P44" s="8">
        <f>'Korrigált adatok'!P44/'Korrigált adatok'!M44</f>
        <v>0.23533452925630116</v>
      </c>
      <c r="R44" s="8">
        <f t="shared" si="27"/>
        <v>1.0497819275430651</v>
      </c>
      <c r="S44" s="8">
        <f>'Korrigált adatok'!S44/'Korrigált adatok'!R44</f>
        <v>9.1065613051466821E-2</v>
      </c>
      <c r="T44" s="8">
        <f>'Korrigált adatok'!T44/'Korrigált adatok'!R44</f>
        <v>0.81967629924541774</v>
      </c>
      <c r="U44" s="8">
        <f>'Korrigált adatok'!U44/'Korrigált adatok'!R44</f>
        <v>0.13904001524618059</v>
      </c>
      <c r="W44" s="8">
        <f t="shared" si="28"/>
        <v>0.98731961527668544</v>
      </c>
      <c r="X44" s="8">
        <f>'Korrigált adatok'!X44/'Korrigált adatok'!W44</f>
        <v>7.3060607834486049E-2</v>
      </c>
      <c r="Y44" s="8">
        <f>'Korrigált adatok'!Y44/'Korrigált adatok'!W44</f>
        <v>0.73100186900549147</v>
      </c>
      <c r="Z44" s="8">
        <f>'Korrigált adatok'!Z44/'Korrigált adatok'!W44</f>
        <v>0.18325713843670791</v>
      </c>
      <c r="AB44" s="8">
        <f t="shared" si="29"/>
        <v>0.99088046765167093</v>
      </c>
      <c r="AC44" s="8">
        <f>'Korrigált adatok'!AC44/'Korrigált adatok'!AB44</f>
        <v>5.6203040470393692E-2</v>
      </c>
      <c r="AD44" s="8">
        <f>'Korrigált adatok'!AD44/'Korrigált adatok'!AB44</f>
        <v>0.80572459957047426</v>
      </c>
      <c r="AE44" s="8">
        <f>'Korrigált adatok'!AE44/'Korrigált adatok'!AB44</f>
        <v>0.12895282761080298</v>
      </c>
      <c r="AG44" s="8">
        <f t="shared" si="30"/>
        <v>0.9362812240675521</v>
      </c>
      <c r="AH44" s="8">
        <f>'Korrigált adatok'!AH44/'Korrigált adatok'!AG44</f>
        <v>0.19075997436862707</v>
      </c>
      <c r="AI44" s="8">
        <f>'Korrigált adatok'!AI44/'Korrigált adatok'!AG44</f>
        <v>0.22844488708338331</v>
      </c>
      <c r="AJ44" s="8">
        <f>'Korrigált adatok'!AJ44/'Korrigált adatok'!AG44</f>
        <v>0.51707636261554168</v>
      </c>
      <c r="AL44" s="8">
        <f t="shared" si="31"/>
        <v>0.95121098003761562</v>
      </c>
      <c r="AM44" s="8">
        <f>'Korrigált adatok'!AM44/'Korrigált adatok'!AL44</f>
        <v>0.13415755879284461</v>
      </c>
      <c r="AN44" s="8">
        <f>'Korrigált adatok'!AN44/'Korrigált adatok'!AL44</f>
        <v>0.5306838260624096</v>
      </c>
      <c r="AO44" s="8">
        <f>'Korrigált adatok'!AO44/'Korrigált adatok'!AL44</f>
        <v>0.28636959518236144</v>
      </c>
      <c r="AQ44" s="8">
        <f t="shared" si="32"/>
        <v>0.93784445845055009</v>
      </c>
      <c r="AR44" s="8">
        <f>'Korrigált adatok'!AR44/'Korrigált adatok'!AQ44</f>
        <v>0.13704075057385337</v>
      </c>
      <c r="AS44" s="8">
        <f>'Korrigált adatok'!AS44/'Korrigált adatok'!AQ44</f>
        <v>0.5177182422369675</v>
      </c>
      <c r="AT44" s="8">
        <f>'Korrigált adatok'!AT44/'Korrigált adatok'!AQ44</f>
        <v>0.28308546563972931</v>
      </c>
      <c r="AV44" s="8">
        <f t="shared" si="33"/>
        <v>0.96996414079185467</v>
      </c>
      <c r="AW44" s="8">
        <f>'Korrigált adatok'!AW44/'Korrigált adatok'!AV44</f>
        <v>0.1200899035425807</v>
      </c>
      <c r="AX44" s="8">
        <f>'Korrigált adatok'!AX44/'Korrigált adatok'!AV44</f>
        <v>0.46826229808861941</v>
      </c>
      <c r="AY44" s="8">
        <f>'Korrigált adatok'!AY44/'Korrigált adatok'!AV44</f>
        <v>0.38161193916065445</v>
      </c>
      <c r="BA44" s="8">
        <f t="shared" si="34"/>
        <v>0.95831725814958291</v>
      </c>
      <c r="BB44" s="8">
        <f>'Korrigált adatok'!BB44/'Korrigált adatok'!BA44</f>
        <v>0.13266171341976826</v>
      </c>
      <c r="BC44" s="8">
        <f>'Korrigált adatok'!BC44/'Korrigált adatok'!BA44</f>
        <v>0.5317450353163734</v>
      </c>
      <c r="BD44" s="8">
        <f>'Korrigált adatok'!BD44/'Korrigált adatok'!BA44</f>
        <v>0.29391050941344127</v>
      </c>
      <c r="BF44" s="8">
        <f t="shared" si="35"/>
        <v>0.86483237427980475</v>
      </c>
      <c r="BG44" s="8">
        <f>'Korrigált adatok'!BG44/'Korrigált adatok'!BF44</f>
        <v>0.17667525254922614</v>
      </c>
      <c r="BH44" s="8">
        <f>'Korrigált adatok'!BH44/'Korrigált adatok'!BF44</f>
        <v>0.47479244563177608</v>
      </c>
      <c r="BI44" s="8">
        <f>'Korrigált adatok'!BI44/'Korrigált adatok'!BF44</f>
        <v>0.21336467609880247</v>
      </c>
    </row>
    <row r="45" spans="1:61" x14ac:dyDescent="0.3">
      <c r="A45">
        <v>8000</v>
      </c>
      <c r="H45" s="8">
        <f t="shared" si="25"/>
        <v>0.98081879130142346</v>
      </c>
      <c r="I45" s="8">
        <f>'Korrigált adatok'!I45/'Korrigált adatok'!H45</f>
        <v>0.1750583848805386</v>
      </c>
      <c r="J45" s="8">
        <f>'Korrigált adatok'!J45/'Korrigált adatok'!H45</f>
        <v>0.50860374818703624</v>
      </c>
      <c r="K45" s="8">
        <f>'Korrigált adatok'!K45/'Korrigált adatok'!H45</f>
        <v>0.29715665823384868</v>
      </c>
      <c r="M45" s="8">
        <f t="shared" si="26"/>
        <v>0.93205592858648889</v>
      </c>
      <c r="N45" s="8">
        <f>'Korrigált adatok'!N45/'Korrigált adatok'!M45</f>
        <v>0.17593534200415092</v>
      </c>
      <c r="O45" s="8">
        <f>'Korrigált adatok'!O45/'Korrigált adatok'!M45</f>
        <v>0.51167393809420769</v>
      </c>
      <c r="P45" s="8">
        <f>'Korrigált adatok'!P45/'Korrigált adatok'!M45</f>
        <v>0.24444664848813025</v>
      </c>
      <c r="R45" s="8">
        <f t="shared" si="27"/>
        <v>1.0323839007052584</v>
      </c>
      <c r="S45" s="8">
        <f>'Korrigált adatok'!S45/'Korrigált adatok'!R45</f>
        <v>7.6872417548997943E-2</v>
      </c>
      <c r="T45" s="8">
        <f>'Korrigált adatok'!T45/'Korrigált adatok'!R45</f>
        <v>0.82845337335506031</v>
      </c>
      <c r="U45" s="8">
        <f>'Korrigált adatok'!U45/'Korrigált adatok'!R45</f>
        <v>0.12705810980120011</v>
      </c>
      <c r="W45" s="8">
        <f t="shared" si="28"/>
        <v>0.97022114742725041</v>
      </c>
      <c r="X45" s="8">
        <f>'Korrigált adatok'!X45/'Korrigált adatok'!W45</f>
        <v>6.4011546751041259E-2</v>
      </c>
      <c r="Y45" s="8">
        <f>'Korrigált adatok'!Y45/'Korrigált adatok'!W45</f>
        <v>0.72516994114416056</v>
      </c>
      <c r="Z45" s="8">
        <f>'Korrigált adatok'!Z45/'Korrigált adatok'!W45</f>
        <v>0.18103965953204865</v>
      </c>
      <c r="AB45" s="8">
        <f t="shared" si="29"/>
        <v>0.99260962180600187</v>
      </c>
      <c r="AC45" s="8">
        <f>'Korrigált adatok'!AC45/'Korrigált adatok'!AB45</f>
        <v>4.8690100518553318E-2</v>
      </c>
      <c r="AD45" s="8">
        <f>'Korrigált adatok'!AD45/'Korrigált adatok'!AB45</f>
        <v>0.8072217936263536</v>
      </c>
      <c r="AE45" s="8">
        <f>'Korrigált adatok'!AE45/'Korrigált adatok'!AB45</f>
        <v>0.13669772766109503</v>
      </c>
      <c r="AG45" s="8">
        <f t="shared" si="30"/>
        <v>0.92320009940127756</v>
      </c>
      <c r="AH45" s="8">
        <f>'Korrigált adatok'!AH45/'Korrigált adatok'!AG45</f>
        <v>0.16974919941796043</v>
      </c>
      <c r="AI45" s="8">
        <f>'Korrigált adatok'!AI45/'Korrigált adatok'!AG45</f>
        <v>0.22188502330977183</v>
      </c>
      <c r="AJ45" s="8">
        <f>'Korrigált adatok'!AJ45/'Korrigált adatok'!AG45</f>
        <v>0.53156587667354527</v>
      </c>
      <c r="AL45" s="8">
        <f t="shared" si="31"/>
        <v>0.96193025185478143</v>
      </c>
      <c r="AM45" s="8">
        <f>'Korrigált adatok'!AM45/'Korrigált adatok'!AL45</f>
        <v>0.12393364298644227</v>
      </c>
      <c r="AN45" s="8">
        <f>'Korrigált adatok'!AN45/'Korrigált adatok'!AL45</f>
        <v>0.53971935558578121</v>
      </c>
      <c r="AO45" s="8">
        <f>'Korrigált adatok'!AO45/'Korrigált adatok'!AL45</f>
        <v>0.29827725328255794</v>
      </c>
      <c r="AQ45" s="8">
        <f t="shared" si="32"/>
        <v>0.94509764788059836</v>
      </c>
      <c r="AR45" s="8">
        <f>'Korrigált adatok'!AR45/'Korrigált adatok'!AQ45</f>
        <v>0.12884708051584531</v>
      </c>
      <c r="AS45" s="8">
        <f>'Korrigált adatok'!AS45/'Korrigált adatok'!AQ45</f>
        <v>0.52812715390825815</v>
      </c>
      <c r="AT45" s="8">
        <f>'Korrigált adatok'!AT45/'Korrigált adatok'!AQ45</f>
        <v>0.288123413456495</v>
      </c>
      <c r="AV45" s="8">
        <f t="shared" si="33"/>
        <v>0.98533509946723785</v>
      </c>
      <c r="AW45" s="8">
        <f>'Korrigált adatok'!AW45/'Korrigált adatok'!AV45</f>
        <v>0.11390582058738925</v>
      </c>
      <c r="AX45" s="8">
        <f>'Korrigált adatok'!AX45/'Korrigált adatok'!AV45</f>
        <v>0.47068765624257741</v>
      </c>
      <c r="AY45" s="8">
        <f>'Korrigált adatok'!AY45/'Korrigált adatok'!AV45</f>
        <v>0.40074162263727114</v>
      </c>
      <c r="BA45" s="8">
        <f t="shared" si="34"/>
        <v>0.97450632971443341</v>
      </c>
      <c r="BB45" s="8">
        <f>'Korrigált adatok'!BB45/'Korrigált adatok'!BA45</f>
        <v>0.12391569175559329</v>
      </c>
      <c r="BC45" s="8">
        <f>'Korrigált adatok'!BC45/'Korrigált adatok'!BA45</f>
        <v>0.54608643525590783</v>
      </c>
      <c r="BD45" s="8">
        <f>'Korrigált adatok'!BD45/'Korrigált adatok'!BA45</f>
        <v>0.30450420270293227</v>
      </c>
      <c r="BF45" s="8">
        <f t="shared" si="35"/>
        <v>0.79602995928549536</v>
      </c>
      <c r="BG45" s="8">
        <f>'Korrigált adatok'!BG45/'Korrigált adatok'!BF45</f>
        <v>0.15047595295943603</v>
      </c>
      <c r="BH45" s="8">
        <f>'Korrigált adatok'!BH45/'Korrigált adatok'!BF45</f>
        <v>0.44240595567740992</v>
      </c>
      <c r="BI45" s="8">
        <f>'Korrigált adatok'!BI45/'Korrigált adatok'!BF45</f>
        <v>0.20314805064864941</v>
      </c>
    </row>
    <row r="46" spans="1:61" x14ac:dyDescent="0.3">
      <c r="A46">
        <v>10000</v>
      </c>
      <c r="H46" s="8">
        <f t="shared" si="25"/>
        <v>0.93600848061360609</v>
      </c>
      <c r="I46" s="8">
        <f>'Korrigált adatok'!I46/'Korrigált adatok'!H46</f>
        <v>0.17284311883378556</v>
      </c>
      <c r="J46" s="8">
        <f>'Korrigált adatok'!J46/'Korrigált adatok'!H46</f>
        <v>0.48410544149156176</v>
      </c>
      <c r="K46" s="8">
        <f>'Korrigált adatok'!K46/'Korrigált adatok'!H46</f>
        <v>0.27905992028825877</v>
      </c>
      <c r="M46" s="8">
        <f t="shared" si="26"/>
        <v>0.93623489285465744</v>
      </c>
      <c r="N46" s="8">
        <f>'Korrigált adatok'!N46/'Korrigált adatok'!M46</f>
        <v>0.18681528246787332</v>
      </c>
      <c r="O46" s="8">
        <f>'Korrigált adatok'!O46/'Korrigált adatok'!M46</f>
        <v>0.50463357538051634</v>
      </c>
      <c r="P46" s="8">
        <f>'Korrigált adatok'!P46/'Korrigált adatok'!M46</f>
        <v>0.24478603500626769</v>
      </c>
      <c r="R46" s="8">
        <f t="shared" si="27"/>
        <v>1.0359531757665306</v>
      </c>
      <c r="S46" s="8">
        <f>'Korrigált adatok'!S46/'Korrigált adatok'!R46</f>
        <v>7.5506467315739498E-2</v>
      </c>
      <c r="T46" s="8">
        <f>'Korrigált adatok'!T46/'Korrigált adatok'!R46</f>
        <v>0.84263787218134478</v>
      </c>
      <c r="U46" s="8">
        <f>'Korrigált adatok'!U46/'Korrigált adatok'!R46</f>
        <v>0.11780883626944622</v>
      </c>
      <c r="W46" s="8">
        <f t="shared" si="28"/>
        <v>0.98159890231766023</v>
      </c>
      <c r="X46" s="8">
        <f>'Korrigált adatok'!X46/'Korrigált adatok'!W46</f>
        <v>7.3038901420914862E-2</v>
      </c>
      <c r="Y46" s="8">
        <f>'Korrigált adatok'!Y46/'Korrigált adatok'!W46</f>
        <v>0.7230848193611048</v>
      </c>
      <c r="Z46" s="8">
        <f>'Korrigált adatok'!Z46/'Korrigált adatok'!W46</f>
        <v>0.18547518153564058</v>
      </c>
      <c r="AB46" s="8">
        <f t="shared" si="29"/>
        <v>0.97890287733199921</v>
      </c>
      <c r="AC46" s="8">
        <f>'Korrigált adatok'!AC46/'Korrigált adatok'!AB46</f>
        <v>5.4962132111767134E-2</v>
      </c>
      <c r="AD46" s="8">
        <f>'Korrigált adatok'!AD46/'Korrigált adatok'!AB46</f>
        <v>0.78438623399050367</v>
      </c>
      <c r="AE46" s="8">
        <f>'Korrigált adatok'!AE46/'Korrigált adatok'!AB46</f>
        <v>0.13955451122972842</v>
      </c>
      <c r="AG46" s="8">
        <f t="shared" si="30"/>
        <v>0.91392834271452394</v>
      </c>
      <c r="AH46" s="8">
        <f>'Korrigált adatok'!AH46/'Korrigált adatok'!AG46</f>
        <v>0.18425870175121545</v>
      </c>
      <c r="AI46" s="8">
        <f>'Korrigált adatok'!AI46/'Korrigált adatok'!AG46</f>
        <v>0.21099498014529058</v>
      </c>
      <c r="AJ46" s="8">
        <f>'Korrigált adatok'!AJ46/'Korrigált adatok'!AG46</f>
        <v>0.51867466081801794</v>
      </c>
      <c r="AL46" s="8">
        <f t="shared" si="31"/>
        <v>0.96318498070688285</v>
      </c>
      <c r="AM46" s="8">
        <f>'Korrigált adatok'!AM46/'Korrigált adatok'!AL46</f>
        <v>0.13746211468589506</v>
      </c>
      <c r="AN46" s="8">
        <f>'Korrigált adatok'!AN46/'Korrigált adatok'!AL46</f>
        <v>0.52747030153016605</v>
      </c>
      <c r="AO46" s="8">
        <f>'Korrigált adatok'!AO46/'Korrigált adatok'!AL46</f>
        <v>0.29825256449082171</v>
      </c>
      <c r="AQ46" s="8">
        <f t="shared" si="32"/>
        <v>0.96049966098812511</v>
      </c>
      <c r="AR46" s="8">
        <f>'Korrigált adatok'!AR46/'Korrigált adatok'!AQ46</f>
        <v>0.1417060565246496</v>
      </c>
      <c r="AS46" s="8">
        <f>'Korrigált adatok'!AS46/'Korrigált adatok'!AQ46</f>
        <v>0.52437564604005615</v>
      </c>
      <c r="AT46" s="8">
        <f>'Korrigált adatok'!AT46/'Korrigált adatok'!AQ46</f>
        <v>0.29441795842341933</v>
      </c>
      <c r="AV46" s="8">
        <f t="shared" si="33"/>
        <v>0.99030961204466073</v>
      </c>
      <c r="AW46" s="8">
        <f>'Korrigált adatok'!AW46/'Korrigált adatok'!AV46</f>
        <v>0.12660216207115202</v>
      </c>
      <c r="AX46" s="8">
        <f>'Korrigált adatok'!AX46/'Korrigált adatok'!AV46</f>
        <v>0.46050257921941834</v>
      </c>
      <c r="AY46" s="8">
        <f>'Korrigált adatok'!AY46/'Korrigált adatok'!AV46</f>
        <v>0.40320487075409039</v>
      </c>
      <c r="BA46" s="8">
        <f t="shared" si="34"/>
        <v>0.96324798667885025</v>
      </c>
      <c r="BB46" s="8">
        <f>'Korrigált adatok'!BB46/'Korrigált adatok'!BA46</f>
        <v>0.13616034952045844</v>
      </c>
      <c r="BC46" s="8">
        <f>'Korrigált adatok'!BC46/'Korrigált adatok'!BA46</f>
        <v>0.52990796377454075</v>
      </c>
      <c r="BD46" s="8">
        <f>'Korrigált adatok'!BD46/'Korrigált adatok'!BA46</f>
        <v>0.2971796733838511</v>
      </c>
      <c r="BF46" s="8">
        <f t="shared" si="35"/>
        <v>0.81638211873006705</v>
      </c>
      <c r="BG46" s="8">
        <f>'Korrigált adatok'!BG46/'Korrigált adatok'!BF46</f>
        <v>0.16317614854482826</v>
      </c>
      <c r="BH46" s="8">
        <f>'Korrigált adatok'!BH46/'Korrigált adatok'!BF46</f>
        <v>0.44620728152624017</v>
      </c>
      <c r="BI46" s="8">
        <f>'Korrigált adatok'!BI46/'Korrigált adatok'!BF46</f>
        <v>0.20699868865899856</v>
      </c>
    </row>
    <row r="47" spans="1:61" x14ac:dyDescent="0.3">
      <c r="A47">
        <v>20000</v>
      </c>
      <c r="H47" s="8">
        <f t="shared" si="25"/>
        <v>0.96458870096087646</v>
      </c>
      <c r="I47" s="8">
        <f>'Korrigált adatok'!I47/'Korrigált adatok'!H47</f>
        <v>0.16621136683308721</v>
      </c>
      <c r="J47" s="8">
        <f>'Korrigált adatok'!J47/'Korrigált adatok'!H47</f>
        <v>0.49931168837816864</v>
      </c>
      <c r="K47" s="8">
        <f>'Korrigált adatok'!K47/'Korrigált adatok'!H47</f>
        <v>0.29906564574962058</v>
      </c>
      <c r="M47" s="8">
        <f t="shared" si="26"/>
        <v>0.95360193849186881</v>
      </c>
      <c r="N47" s="8">
        <f>'Korrigált adatok'!N47/'Korrigált adatok'!M47</f>
        <v>0.1762228132724562</v>
      </c>
      <c r="O47" s="8">
        <f>'Korrigált adatok'!O47/'Korrigált adatok'!M47</f>
        <v>0.5225544716129723</v>
      </c>
      <c r="P47" s="8">
        <f>'Korrigált adatok'!P47/'Korrigált adatok'!M47</f>
        <v>0.25482465360644019</v>
      </c>
      <c r="R47" s="8">
        <f t="shared" si="27"/>
        <v>1.0200968994789947</v>
      </c>
      <c r="S47" s="8">
        <f>'Korrigált adatok'!S47/'Korrigált adatok'!R47</f>
        <v>5.6450030037304824E-2</v>
      </c>
      <c r="T47" s="8">
        <f>'Korrigált adatok'!T47/'Korrigált adatok'!R47</f>
        <v>0.86689426381416324</v>
      </c>
      <c r="U47" s="8">
        <f>'Korrigált adatok'!U47/'Korrigált adatok'!R47</f>
        <v>9.6752605627526619E-2</v>
      </c>
      <c r="W47" s="8">
        <f t="shared" si="28"/>
        <v>0.99463427252978132</v>
      </c>
      <c r="X47" s="8">
        <f>'Korrigált adatok'!X47/'Korrigált adatok'!W47</f>
        <v>6.7517473203619949E-2</v>
      </c>
      <c r="Y47" s="8">
        <f>'Korrigált adatok'!Y47/'Korrigált adatok'!W47</f>
        <v>0.72082930264585865</v>
      </c>
      <c r="Z47" s="8">
        <f>'Korrigált adatok'!Z47/'Korrigált adatok'!W47</f>
        <v>0.20628749668030269</v>
      </c>
      <c r="AB47" s="8">
        <f t="shared" si="29"/>
        <v>0.99781845227305899</v>
      </c>
      <c r="AC47" s="8">
        <f>'Korrigált adatok'!AC47/'Korrigált adatok'!AB47</f>
        <v>5.1730174131279207E-2</v>
      </c>
      <c r="AD47" s="8">
        <f>'Korrigált adatok'!AD47/'Korrigált adatok'!AB47</f>
        <v>0.78840360805035137</v>
      </c>
      <c r="AE47" s="8">
        <f>'Korrigált adatok'!AE47/'Korrigált adatok'!AB47</f>
        <v>0.15768467009142842</v>
      </c>
      <c r="AG47" s="8">
        <f t="shared" si="30"/>
        <v>0.93529514627506982</v>
      </c>
      <c r="AH47" s="8">
        <f>'Korrigált adatok'!AH47/'Korrigált adatok'!AG47</f>
        <v>0.17608992567834691</v>
      </c>
      <c r="AI47" s="8">
        <f>'Korrigált adatok'!AI47/'Korrigált adatok'!AG47</f>
        <v>0.1923301523768865</v>
      </c>
      <c r="AJ47" s="8">
        <f>'Korrigált adatok'!AJ47/'Korrigált adatok'!AG47</f>
        <v>0.56687506821983635</v>
      </c>
      <c r="AL47" s="8">
        <f t="shared" si="31"/>
        <v>0.97422520584043737</v>
      </c>
      <c r="AM47" s="8">
        <f>'Korrigált adatok'!AM47/'Korrigált adatok'!AL47</f>
        <v>0.12645284766800896</v>
      </c>
      <c r="AN47" s="8">
        <f>'Korrigált adatok'!AN47/'Korrigált adatok'!AL47</f>
        <v>0.51794135995392732</v>
      </c>
      <c r="AO47" s="8">
        <f>'Korrigált adatok'!AO47/'Korrigált adatok'!AL47</f>
        <v>0.32983099821850115</v>
      </c>
      <c r="AQ47" s="8">
        <f t="shared" si="32"/>
        <v>0.9569514445398315</v>
      </c>
      <c r="AR47" s="8">
        <f>'Korrigált adatok'!AR47/'Korrigált adatok'!AQ47</f>
        <v>0.1306152413001731</v>
      </c>
      <c r="AS47" s="8">
        <f>'Korrigált adatok'!AS47/'Korrigált adatok'!AQ47</f>
        <v>0.50714571236158679</v>
      </c>
      <c r="AT47" s="8">
        <f>'Korrigált adatok'!AT47/'Korrigált adatok'!AQ47</f>
        <v>0.31919049087807155</v>
      </c>
      <c r="AV47" s="8">
        <f t="shared" si="33"/>
        <v>0.9921002823631333</v>
      </c>
      <c r="AW47" s="8">
        <f>'Korrigált adatok'!AW47/'Korrigált adatok'!AV47</f>
        <v>0.11499256871008486</v>
      </c>
      <c r="AX47" s="8">
        <f>'Korrigált adatok'!AX47/'Korrigált adatok'!AV47</f>
        <v>0.45399472140702452</v>
      </c>
      <c r="AY47" s="8">
        <f>'Korrigált adatok'!AY47/'Korrigált adatok'!AV47</f>
        <v>0.423112992246024</v>
      </c>
      <c r="BA47" s="8">
        <f t="shared" si="34"/>
        <v>0.96629581474669068</v>
      </c>
      <c r="BB47" s="8">
        <f>'Korrigált adatok'!BB47/'Korrigált adatok'!BA47</f>
        <v>0.12364510258643875</v>
      </c>
      <c r="BC47" s="8">
        <f>'Korrigált adatok'!BC47/'Korrigált adatok'!BA47</f>
        <v>0.51336488248335321</v>
      </c>
      <c r="BD47" s="8">
        <f>'Korrigált adatok'!BD47/'Korrigált adatok'!BA47</f>
        <v>0.32928582967689873</v>
      </c>
      <c r="BF47" s="8">
        <f t="shared" si="35"/>
        <v>0.84606609988131076</v>
      </c>
      <c r="BG47" s="8">
        <f>'Korrigált adatok'!BG47/'Korrigált adatok'!BF47</f>
        <v>0.15854697047076774</v>
      </c>
      <c r="BH47" s="8">
        <f>'Korrigált adatok'!BH47/'Korrigált adatok'!BF47</f>
        <v>0.463758447944148</v>
      </c>
      <c r="BI47" s="8">
        <f>'Korrigált adatok'!BI47/'Korrigált adatok'!BF47</f>
        <v>0.22376068146639508</v>
      </c>
    </row>
    <row r="48" spans="1:61" x14ac:dyDescent="0.3">
      <c r="A48">
        <v>40000</v>
      </c>
      <c r="H48" s="8">
        <f t="shared" si="25"/>
        <v>0.96824814465311282</v>
      </c>
      <c r="I48" s="8">
        <f>'Korrigált adatok'!I48/'Korrigált adatok'!H48</f>
        <v>0.15309984997823328</v>
      </c>
      <c r="J48" s="8">
        <f>'Korrigált adatok'!J48/'Korrigált adatok'!H48</f>
        <v>0.50030243089695092</v>
      </c>
      <c r="K48" s="8">
        <f>'Korrigált adatok'!K48/'Korrigált adatok'!H48</f>
        <v>0.31484586377792856</v>
      </c>
      <c r="M48" s="8">
        <f t="shared" si="26"/>
        <v>0.95607711126648742</v>
      </c>
      <c r="N48" s="8">
        <f>'Korrigált adatok'!N48/'Korrigált adatok'!M48</f>
        <v>0.16255302611310396</v>
      </c>
      <c r="O48" s="8">
        <f>'Korrigált adatok'!O48/'Korrigált adatok'!M48</f>
        <v>0.52019985024073789</v>
      </c>
      <c r="P48" s="8">
        <f>'Korrigált adatok'!P48/'Korrigált adatok'!M48</f>
        <v>0.27332423491264562</v>
      </c>
      <c r="R48" s="8">
        <f t="shared" si="27"/>
        <v>1.0206308364085086</v>
      </c>
      <c r="S48" s="8">
        <f>'Korrigált adatok'!S48/'Korrigált adatok'!R48</f>
        <v>4.0649184737889713E-2</v>
      </c>
      <c r="T48" s="8">
        <f>'Korrigált adatok'!T48/'Korrigált adatok'!R48</f>
        <v>0.89914390513923348</v>
      </c>
      <c r="U48" s="8">
        <f>'Korrigált adatok'!U48/'Korrigált adatok'!R48</f>
        <v>8.0837746531385452E-2</v>
      </c>
      <c r="W48" s="8">
        <f t="shared" si="28"/>
        <v>1.0072573246559526</v>
      </c>
      <c r="X48" s="8">
        <f>'Korrigált adatok'!X48/'Korrigált adatok'!W48</f>
        <v>6.3069487615457054E-2</v>
      </c>
      <c r="Y48" s="8">
        <f>'Korrigált adatok'!Y48/'Korrigált adatok'!W48</f>
        <v>0.71202703614329843</v>
      </c>
      <c r="Z48" s="8">
        <f>'Korrigált adatok'!Z48/'Korrigált adatok'!W48</f>
        <v>0.23216080089719715</v>
      </c>
      <c r="AB48" s="8">
        <f t="shared" si="29"/>
        <v>0.99190330698220375</v>
      </c>
      <c r="AC48" s="8">
        <f>'Korrigált adatok'!AC48/'Korrigált adatok'!AB48</f>
        <v>4.8066000033159528E-2</v>
      </c>
      <c r="AD48" s="8">
        <f>'Korrigált adatok'!AD48/'Korrigált adatok'!AB48</f>
        <v>0.77616980338881003</v>
      </c>
      <c r="AE48" s="8">
        <f>'Korrigált adatok'!AE48/'Korrigált adatok'!AB48</f>
        <v>0.16766750356023419</v>
      </c>
      <c r="AG48" s="8">
        <f t="shared" si="30"/>
        <v>0.94492326151492512</v>
      </c>
      <c r="AH48" s="8">
        <f>'Korrigált adatok'!AH48/'Korrigált adatok'!AG48</f>
        <v>0.16418221907191674</v>
      </c>
      <c r="AI48" s="8">
        <f>'Korrigált adatok'!AI48/'Korrigált adatok'!AG48</f>
        <v>0.1735933082554777</v>
      </c>
      <c r="AJ48" s="8">
        <f>'Korrigált adatok'!AJ48/'Korrigált adatok'!AG48</f>
        <v>0.60714773418753065</v>
      </c>
      <c r="AL48" s="8">
        <f t="shared" si="31"/>
        <v>0.99435733177495211</v>
      </c>
      <c r="AM48" s="8">
        <f>'Korrigált adatok'!AM48/'Korrigált adatok'!AL48</f>
        <v>0.11927945610389455</v>
      </c>
      <c r="AN48" s="8">
        <f>'Korrigált adatok'!AN48/'Korrigált adatok'!AL48</f>
        <v>0.50871627453687962</v>
      </c>
      <c r="AO48" s="8">
        <f>'Korrigált adatok'!AO48/'Korrigált adatok'!AL48</f>
        <v>0.36636160113417798</v>
      </c>
      <c r="AQ48" s="8">
        <f t="shared" si="32"/>
        <v>0.97026725050665819</v>
      </c>
      <c r="AR48" s="8">
        <f>'Korrigált adatok'!AR48/'Korrigált adatok'!AQ48</f>
        <v>0.12310481022085089</v>
      </c>
      <c r="AS48" s="8">
        <f>'Korrigált adatok'!AS48/'Korrigált adatok'!AQ48</f>
        <v>0.49955880731542512</v>
      </c>
      <c r="AT48" s="8">
        <f>'Korrigált adatok'!AT48/'Korrigált adatok'!AQ48</f>
        <v>0.34760363297038221</v>
      </c>
      <c r="AV48" s="8">
        <f t="shared" si="33"/>
        <v>0.99123052113407351</v>
      </c>
      <c r="AW48" s="8">
        <f>'Korrigált adatok'!AW48/'Korrigált adatok'!AV48</f>
        <v>0.10739248204533818</v>
      </c>
      <c r="AX48" s="8">
        <f>'Korrigált adatok'!AX48/'Korrigált adatok'!AV48</f>
        <v>0.4390980863489759</v>
      </c>
      <c r="AY48" s="8">
        <f>'Korrigált adatok'!AY48/'Korrigált adatok'!AV48</f>
        <v>0.44473995273975941</v>
      </c>
      <c r="BA48" s="8">
        <f t="shared" si="34"/>
        <v>0.97240711465656438</v>
      </c>
      <c r="BB48" s="8">
        <f>'Korrigált adatok'!BB48/'Korrigált adatok'!BA48</f>
        <v>0.11415430982658809</v>
      </c>
      <c r="BC48" s="8">
        <f>'Korrigált adatok'!BC48/'Korrigált adatok'!BA48</f>
        <v>0.5035532295228119</v>
      </c>
      <c r="BD48" s="8">
        <f>'Korrigált adatok'!BD48/'Korrigált adatok'!BA48</f>
        <v>0.35469957530716434</v>
      </c>
      <c r="BF48" s="8">
        <f t="shared" si="35"/>
        <v>0.88550642026627846</v>
      </c>
      <c r="BG48" s="8">
        <f>'Korrigált adatok'!BG48/'Korrigált adatok'!BF48</f>
        <v>0.15306368041839558</v>
      </c>
      <c r="BH48" s="8">
        <f>'Korrigált adatok'!BH48/'Korrigált adatok'!BF48</f>
        <v>0.47468011239784857</v>
      </c>
      <c r="BI48" s="8">
        <f>'Korrigált adatok'!BI48/'Korrigált adatok'!BF48</f>
        <v>0.25776262745003431</v>
      </c>
    </row>
    <row r="49" spans="1:61" x14ac:dyDescent="0.3">
      <c r="A49">
        <v>60000</v>
      </c>
      <c r="H49" s="8">
        <f t="shared" si="25"/>
        <v>0.95783564569439394</v>
      </c>
      <c r="I49" s="8">
        <f>'Korrigált adatok'!I49/'Korrigált adatok'!H49</f>
        <v>0.13556908698555467</v>
      </c>
      <c r="J49" s="8">
        <f>'Korrigált adatok'!J49/'Korrigált adatok'!H49</f>
        <v>0.49581127960446159</v>
      </c>
      <c r="K49" s="8">
        <f>'Korrigált adatok'!K49/'Korrigált adatok'!H49</f>
        <v>0.3264552791043776</v>
      </c>
      <c r="M49" s="8">
        <f t="shared" si="26"/>
        <v>0.9585122789355649</v>
      </c>
      <c r="N49" s="8">
        <f>'Korrigált adatok'!N49/'Korrigált adatok'!M49</f>
        <v>0.14599320568468702</v>
      </c>
      <c r="O49" s="8">
        <f>'Korrigált adatok'!O49/'Korrigált adatok'!M49</f>
        <v>0.52540508404413666</v>
      </c>
      <c r="P49" s="8">
        <f>'Korrigált adatok'!P49/'Korrigált adatok'!M49</f>
        <v>0.2871139892067413</v>
      </c>
      <c r="R49" s="8">
        <f t="shared" si="27"/>
        <v>1.017854529443587</v>
      </c>
      <c r="S49" s="8">
        <f>'Korrigált adatok'!S49/'Korrigált adatok'!R49</f>
        <v>3.2727031409266479E-2</v>
      </c>
      <c r="T49" s="8">
        <f>'Korrigált adatok'!T49/'Korrigált adatok'!R49</f>
        <v>0.91176401019301767</v>
      </c>
      <c r="U49" s="8">
        <f>'Korrigált adatok'!U49/'Korrigált adatok'!R49</f>
        <v>7.3363487841302838E-2</v>
      </c>
      <c r="W49" s="8">
        <f t="shared" si="28"/>
        <v>1.0068242754707541</v>
      </c>
      <c r="X49" s="8">
        <f>'Korrigált adatok'!X49/'Korrigált adatok'!W49</f>
        <v>5.3318646994872744E-2</v>
      </c>
      <c r="Y49" s="8">
        <f>'Korrigált adatok'!Y49/'Korrigált adatok'!W49</f>
        <v>0.71389034560051523</v>
      </c>
      <c r="Z49" s="8">
        <f>'Korrigált adatok'!Z49/'Korrigált adatok'!W49</f>
        <v>0.23961528287536615</v>
      </c>
      <c r="AB49" s="8">
        <f t="shared" si="29"/>
        <v>1.0046990715267259</v>
      </c>
      <c r="AC49" s="8">
        <f>'Korrigált adatok'!AC49/'Korrigált adatok'!AB49</f>
        <v>4.0590702530990036E-2</v>
      </c>
      <c r="AD49" s="8">
        <f>'Korrigált adatok'!AD49/'Korrigált adatok'!AB49</f>
        <v>0.79254967829962952</v>
      </c>
      <c r="AE49" s="8">
        <f>'Korrigált adatok'!AE49/'Korrigált adatok'!AB49</f>
        <v>0.17155869069610641</v>
      </c>
      <c r="AG49" s="8">
        <f t="shared" si="30"/>
        <v>0.91807095945983064</v>
      </c>
      <c r="AH49" s="8">
        <f>'Korrigált adatok'!AH49/'Korrigált adatok'!AG49</f>
        <v>0.13959560410372157</v>
      </c>
      <c r="AI49" s="8">
        <f>'Korrigált adatok'!AI49/'Korrigált adatok'!AG49</f>
        <v>0.16182526844589995</v>
      </c>
      <c r="AJ49" s="8">
        <f>'Korrigált adatok'!AJ49/'Korrigált adatok'!AG49</f>
        <v>0.61665008691020906</v>
      </c>
      <c r="AL49" s="8">
        <f t="shared" si="31"/>
        <v>0.9877468754704084</v>
      </c>
      <c r="AM49" s="8">
        <f>'Korrigált adatok'!AM49/'Korrigált adatok'!AL49</f>
        <v>0.10190750881909111</v>
      </c>
      <c r="AN49" s="8">
        <f>'Korrigált adatok'!AN49/'Korrigált adatok'!AL49</f>
        <v>0.50228125702903093</v>
      </c>
      <c r="AO49" s="8">
        <f>'Korrigált adatok'!AO49/'Korrigált adatok'!AL49</f>
        <v>0.38355810962228643</v>
      </c>
      <c r="AQ49" s="8">
        <f t="shared" si="32"/>
        <v>0.97846285411694189</v>
      </c>
      <c r="AR49" s="8">
        <f>'Korrigált adatok'!AR49/'Korrigált adatok'!AQ49</f>
        <v>0.10728478226808942</v>
      </c>
      <c r="AS49" s="8">
        <f>'Korrigált adatok'!AS49/'Korrigált adatok'!AQ49</f>
        <v>0.5048248748575026</v>
      </c>
      <c r="AT49" s="8">
        <f>'Korrigált adatok'!AT49/'Korrigált adatok'!AQ49</f>
        <v>0.36635319699134983</v>
      </c>
      <c r="AV49" s="8">
        <f t="shared" si="33"/>
        <v>0.99539634060455695</v>
      </c>
      <c r="AW49" s="8">
        <f>'Korrigált adatok'!AW49/'Korrigált adatok'!AV49</f>
        <v>9.3362068010431037E-2</v>
      </c>
      <c r="AX49" s="8">
        <f>'Korrigált adatok'!AX49/'Korrigált adatok'!AV49</f>
        <v>0.44347278959681236</v>
      </c>
      <c r="AY49" s="8">
        <f>'Korrigált adatok'!AY49/'Korrigált adatok'!AV49</f>
        <v>0.45856148299731353</v>
      </c>
      <c r="BA49" s="8">
        <f t="shared" si="34"/>
        <v>0.96741808491496628</v>
      </c>
      <c r="BB49" s="8">
        <f>'Korrigált adatok'!BB49/'Korrigált adatok'!BA49</f>
        <v>9.8331832096430122E-2</v>
      </c>
      <c r="BC49" s="8">
        <f>'Korrigált adatok'!BC49/'Korrigált adatok'!BA49</f>
        <v>0.49743494160961016</v>
      </c>
      <c r="BD49" s="8">
        <f>'Korrigált adatok'!BD49/'Korrigált adatok'!BA49</f>
        <v>0.37165131120892597</v>
      </c>
      <c r="BF49" s="8">
        <f t="shared" si="35"/>
        <v>1.0341621502960441</v>
      </c>
      <c r="BG49" s="8">
        <f>'Korrigált adatok'!BG49/'Korrigált adatok'!BF49</f>
        <v>0.15152378526586885</v>
      </c>
      <c r="BH49" s="8">
        <f>'Korrigált adatok'!BH49/'Korrigált adatok'!BF49</f>
        <v>0.56758617809366829</v>
      </c>
      <c r="BI49" s="8">
        <f>'Korrigált adatok'!BI49/'Korrigált adatok'!BF49</f>
        <v>0.31505218693650694</v>
      </c>
    </row>
    <row r="50" spans="1:61" x14ac:dyDescent="0.3">
      <c r="A50">
        <v>80000</v>
      </c>
      <c r="H50" s="8">
        <f t="shared" si="25"/>
        <v>0.96717053521112595</v>
      </c>
      <c r="I50" s="8">
        <f>'Korrigált adatok'!I50/'Korrigált adatok'!H50</f>
        <v>0.14208842698901447</v>
      </c>
      <c r="J50" s="8">
        <f>'Korrigált adatok'!J50/'Korrigált adatok'!H50</f>
        <v>0.49251388744041846</v>
      </c>
      <c r="K50" s="8">
        <f>'Korrigált adatok'!K50/'Korrigált adatok'!H50</f>
        <v>0.33256822078169301</v>
      </c>
      <c r="M50" s="8">
        <f t="shared" si="26"/>
        <v>0.95863643633690043</v>
      </c>
      <c r="N50" s="8">
        <f>'Korrigált adatok'!N50/'Korrigált adatok'!M50</f>
        <v>0.15134883782815478</v>
      </c>
      <c r="O50" s="8">
        <f>'Korrigált adatok'!O50/'Korrigált adatok'!M50</f>
        <v>0.5156330730064127</v>
      </c>
      <c r="P50" s="8">
        <f>'Korrigált adatok'!P50/'Korrigált adatok'!M50</f>
        <v>0.2916545255023329</v>
      </c>
      <c r="R50" s="8">
        <f t="shared" si="27"/>
        <v>1.0138621617724188</v>
      </c>
      <c r="S50" s="8">
        <f>'Korrigált adatok'!S50/'Korrigált adatok'!R50</f>
        <v>2.9808528414039755E-2</v>
      </c>
      <c r="T50" s="8">
        <f>'Korrigált adatok'!T50/'Korrigált adatok'!R50</f>
        <v>0.91629035037259565</v>
      </c>
      <c r="U50" s="8">
        <f>'Korrigált adatok'!U50/'Korrigált adatok'!R50</f>
        <v>6.776328298578338E-2</v>
      </c>
      <c r="W50" s="8">
        <f t="shared" si="28"/>
        <v>1.0167267837341796</v>
      </c>
      <c r="X50" s="8">
        <f>'Korrigált adatok'!X50/'Korrigált adatok'!W50</f>
        <v>5.9219827926460959E-2</v>
      </c>
      <c r="Y50" s="8">
        <f>'Korrigált adatok'!Y50/'Korrigált adatok'!W50</f>
        <v>0.71462232418364779</v>
      </c>
      <c r="Z50" s="8">
        <f>'Korrigált adatok'!Z50/'Korrigált adatok'!W50</f>
        <v>0.24288463162407087</v>
      </c>
      <c r="AB50" s="8">
        <f t="shared" si="29"/>
        <v>1.0048356544053063</v>
      </c>
      <c r="AC50" s="8">
        <f>'Korrigált adatok'!AC50/'Korrigált adatok'!AB50</f>
        <v>4.4762507782609977E-2</v>
      </c>
      <c r="AD50" s="8">
        <f>'Korrigált adatok'!AD50/'Korrigált adatok'!AB50</f>
        <v>0.7829634514661582</v>
      </c>
      <c r="AE50" s="8">
        <f>'Korrigált adatok'!AE50/'Korrigált adatok'!AB50</f>
        <v>0.17710969515653829</v>
      </c>
      <c r="AG50" s="8">
        <f t="shared" si="30"/>
        <v>0.9200109608325473</v>
      </c>
      <c r="AH50" s="8">
        <f>'Korrigált adatok'!AH50/'Korrigált adatok'!AG50</f>
        <v>0.15004032153968963</v>
      </c>
      <c r="AI50" s="8">
        <f>'Korrigált adatok'!AI50/'Korrigált adatok'!AG50</f>
        <v>0.15546328969150616</v>
      </c>
      <c r="AJ50" s="8">
        <f>'Korrigált adatok'!AJ50/'Korrigált adatok'!AG50</f>
        <v>0.61450734960135145</v>
      </c>
      <c r="AL50" s="8">
        <f t="shared" si="31"/>
        <v>0.99006783633765638</v>
      </c>
      <c r="AM50" s="8">
        <f>'Korrigált adatok'!AM50/'Korrigált adatok'!AL50</f>
        <v>0.11056851404222333</v>
      </c>
      <c r="AN50" s="8">
        <f>'Korrigált adatok'!AN50/'Korrigált adatok'!AL50</f>
        <v>0.49304704474625716</v>
      </c>
      <c r="AO50" s="8">
        <f>'Korrigált adatok'!AO50/'Korrigált adatok'!AL50</f>
        <v>0.38645227754917588</v>
      </c>
      <c r="AQ50" s="8">
        <f t="shared" si="32"/>
        <v>0.97331458172463514</v>
      </c>
      <c r="AR50" s="8">
        <f>'Korrigált adatok'!AR50/'Korrigált adatok'!AQ50</f>
        <v>0.11523435586213711</v>
      </c>
      <c r="AS50" s="8">
        <f>'Korrigált adatok'!AS50/'Korrigált adatok'!AQ50</f>
        <v>0.49020864835756556</v>
      </c>
      <c r="AT50" s="8">
        <f>'Korrigált adatok'!AT50/'Korrigált adatok'!AQ50</f>
        <v>0.36787157750493249</v>
      </c>
      <c r="AV50" s="8">
        <f t="shared" si="33"/>
        <v>0.99305575852126449</v>
      </c>
      <c r="AW50" s="8">
        <f>'Korrigált adatok'!AW50/'Korrigált adatok'!AV50</f>
        <v>0.10112876652210102</v>
      </c>
      <c r="AX50" s="8">
        <f>'Korrigált adatok'!AX50/'Korrigált adatok'!AV50</f>
        <v>0.43272038147152625</v>
      </c>
      <c r="AY50" s="8">
        <f>'Korrigált adatok'!AY50/'Korrigált adatok'!AV50</f>
        <v>0.45920661052763723</v>
      </c>
      <c r="BA50" s="8">
        <f t="shared" si="34"/>
        <v>0.96348634084772777</v>
      </c>
      <c r="BB50" s="8">
        <f>'Korrigált adatok'!BB50/'Korrigált adatok'!BA50</f>
        <v>0.10584689766926858</v>
      </c>
      <c r="BC50" s="8">
        <f>'Korrigált adatok'!BC50/'Korrigált adatok'!BA50</f>
        <v>0.48541986031412254</v>
      </c>
      <c r="BD50" s="8">
        <f>'Korrigált adatok'!BD50/'Korrigált adatok'!BA50</f>
        <v>0.37221958286433665</v>
      </c>
      <c r="BF50" s="8">
        <f t="shared" si="35"/>
        <v>1.045980812225997</v>
      </c>
      <c r="BG50" s="8">
        <f>'Korrigált adatok'!BG50/'Korrigált adatok'!BF50</f>
        <v>0.16093920870033573</v>
      </c>
      <c r="BH50" s="8">
        <f>'Korrigált adatok'!BH50/'Korrigált adatok'!BF50</f>
        <v>0.57184953171763508</v>
      </c>
      <c r="BI50" s="8">
        <f>'Korrigált adatok'!BI50/'Korrigált adatok'!BF50</f>
        <v>0.31319207180802622</v>
      </c>
    </row>
    <row r="51" spans="1:61" x14ac:dyDescent="0.3">
      <c r="A51">
        <v>100000</v>
      </c>
      <c r="H51" s="8">
        <f t="shared" si="25"/>
        <v>0.97125008406337943</v>
      </c>
      <c r="I51" s="8">
        <f>'Korrigált adatok'!I51/'Korrigált adatok'!H51</f>
        <v>0.13283469997349764</v>
      </c>
      <c r="J51" s="8">
        <f>'Korrigált adatok'!J51/'Korrigált adatok'!H51</f>
        <v>0.49945233490348329</v>
      </c>
      <c r="K51" s="8">
        <f>'Korrigált adatok'!K51/'Korrigált adatok'!H51</f>
        <v>0.33896304918639852</v>
      </c>
      <c r="M51" s="8">
        <f t="shared" si="26"/>
        <v>0.96160124309691897</v>
      </c>
      <c r="N51" s="8">
        <f>'Korrigált adatok'!N51/'Korrigált adatok'!M51</f>
        <v>0.14222016991070793</v>
      </c>
      <c r="O51" s="8">
        <f>'Korrigált adatok'!O51/'Korrigált adatok'!M51</f>
        <v>0.51992526598021582</v>
      </c>
      <c r="P51" s="8">
        <f>'Korrigált adatok'!P51/'Korrigált adatok'!M51</f>
        <v>0.29945580720599524</v>
      </c>
      <c r="R51" s="8">
        <f t="shared" si="27"/>
        <v>1.0165570858189799</v>
      </c>
      <c r="S51" s="8">
        <f>'Korrigált adatok'!S51/'Korrigált adatok'!R51</f>
        <v>2.5669595556718876E-2</v>
      </c>
      <c r="T51" s="8">
        <f>'Korrigált adatok'!T51/'Korrigált adatok'!R51</f>
        <v>0.92847003153461027</v>
      </c>
      <c r="U51" s="8">
        <f>'Korrigált adatok'!U51/'Korrigált adatok'!R51</f>
        <v>6.2417458727650608E-2</v>
      </c>
      <c r="W51" s="8">
        <f t="shared" si="28"/>
        <v>1.0069692233121459</v>
      </c>
      <c r="X51" s="8">
        <f>'Korrigált adatok'!X51/'Korrigált adatok'!W51</f>
        <v>5.3184598385726652E-2</v>
      </c>
      <c r="Y51" s="8">
        <f>'Korrigált adatok'!Y51/'Korrigált adatok'!W51</f>
        <v>0.71078588594898684</v>
      </c>
      <c r="Z51" s="8">
        <f>'Korrigált adatok'!Z51/'Korrigált adatok'!W51</f>
        <v>0.24299873897743229</v>
      </c>
      <c r="AB51" s="8">
        <f t="shared" si="29"/>
        <v>1.0057990749816057</v>
      </c>
      <c r="AC51" s="8">
        <f>'Korrigált adatok'!AC51/'Korrigált adatok'!AB51</f>
        <v>4.1052357068117253E-2</v>
      </c>
      <c r="AD51" s="8">
        <f>'Korrigált adatok'!AD51/'Korrigált adatok'!AB51</f>
        <v>0.78460412097294463</v>
      </c>
      <c r="AE51" s="8">
        <f>'Korrigált adatok'!AE51/'Korrigált adatok'!AB51</f>
        <v>0.18014259694054371</v>
      </c>
      <c r="AG51" s="8">
        <f t="shared" si="30"/>
        <v>0.92256367686883478</v>
      </c>
      <c r="AH51" s="8">
        <f>'Korrigált adatok'!AH51/'Korrigált adatok'!AG51</f>
        <v>0.14086482267677825</v>
      </c>
      <c r="AI51" s="8">
        <f>'Korrigált adatok'!AI51/'Korrigált adatok'!AG51</f>
        <v>0.15339240515150571</v>
      </c>
      <c r="AJ51" s="8">
        <f>'Korrigált adatok'!AJ51/'Korrigált adatok'!AG51</f>
        <v>0.62830644904055077</v>
      </c>
      <c r="AL51" s="8">
        <f t="shared" si="31"/>
        <v>0.99282723254363692</v>
      </c>
      <c r="AM51" s="8">
        <f>'Korrigált adatok'!AM51/'Korrigált adatok'!AL51</f>
        <v>0.10405516290407885</v>
      </c>
      <c r="AN51" s="8">
        <f>'Korrigált adatok'!AN51/'Korrigált adatok'!AL51</f>
        <v>0.49542743660789468</v>
      </c>
      <c r="AO51" s="8">
        <f>'Korrigált adatok'!AO51/'Korrigált adatok'!AL51</f>
        <v>0.3933446330316635</v>
      </c>
      <c r="AQ51" s="8">
        <f t="shared" si="32"/>
        <v>0.9731902780743138</v>
      </c>
      <c r="AR51" s="8">
        <f>'Korrigált adatok'!AR51/'Korrigált adatok'!AQ51</f>
        <v>0.10894912902121325</v>
      </c>
      <c r="AS51" s="8">
        <f>'Korrigált adatok'!AS51/'Korrigált adatok'!AQ51</f>
        <v>0.49577986011082764</v>
      </c>
      <c r="AT51" s="8">
        <f>'Korrigált adatok'!AT51/'Korrigált adatok'!AQ51</f>
        <v>0.36846128894227298</v>
      </c>
      <c r="AV51" s="8">
        <f t="shared" si="33"/>
        <v>0.99254922638079845</v>
      </c>
      <c r="AW51" s="8">
        <f>'Korrigált adatok'!AW51/'Korrigált adatok'!AV51</f>
        <v>9.2980533467228552E-2</v>
      </c>
      <c r="AX51" s="8">
        <f>'Korrigált adatok'!AX51/'Korrigált adatok'!AV51</f>
        <v>0.43281826396624168</v>
      </c>
      <c r="AY51" s="8">
        <f>'Korrigált adatok'!AY51/'Korrigált adatok'!AV51</f>
        <v>0.46675042894732821</v>
      </c>
      <c r="BA51" s="8">
        <f t="shared" si="34"/>
        <v>0.97164027590398883</v>
      </c>
      <c r="BB51" s="8">
        <f>'Korrigált adatok'!BB51/'Korrigált adatok'!BA51</f>
        <v>9.9275441599047096E-2</v>
      </c>
      <c r="BC51" s="8">
        <f>'Korrigált adatok'!BC51/'Korrigált adatok'!BA51</f>
        <v>0.49652740291906172</v>
      </c>
      <c r="BD51" s="8">
        <f>'Korrigált adatok'!BD51/'Korrigált adatok'!BA51</f>
        <v>0.37583743138588005</v>
      </c>
      <c r="BF51" s="8">
        <f t="shared" si="35"/>
        <v>0.96017402305148325</v>
      </c>
      <c r="BG51" s="8">
        <f>'Korrigált adatok'!BG51/'Korrigált adatok'!BF51</f>
        <v>0.13699483737682536</v>
      </c>
      <c r="BH51" s="8">
        <f>'Korrigált adatok'!BH51/'Korrigált adatok'!BF51</f>
        <v>0.52871396252046199</v>
      </c>
      <c r="BI51" s="8">
        <f>'Korrigált adatok'!BI51/'Korrigált adatok'!BF51</f>
        <v>0.29446522315419588</v>
      </c>
    </row>
    <row r="53" spans="1:61" x14ac:dyDescent="0.3">
      <c r="A53" t="str">
        <f>'nyers adatok'!A53</f>
        <v>random, m=n^(3/2), C=2n_100</v>
      </c>
      <c r="AG53" s="4" t="s">
        <v>23</v>
      </c>
      <c r="AH53" s="4"/>
      <c r="AI53" s="4"/>
      <c r="AJ53" s="4"/>
      <c r="AL53" s="4" t="s">
        <v>24</v>
      </c>
      <c r="AM53" s="4"/>
      <c r="AN53" s="4"/>
      <c r="AO53" s="4"/>
      <c r="AQ53" s="4" t="s">
        <v>25</v>
      </c>
      <c r="AR53" s="4"/>
      <c r="AS53" s="4"/>
      <c r="AT53" s="4"/>
      <c r="AV53" s="4" t="s">
        <v>26</v>
      </c>
      <c r="AW53" s="4"/>
      <c r="AX53" s="4"/>
      <c r="AY53" s="4"/>
      <c r="BA53" s="4" t="s">
        <v>27</v>
      </c>
      <c r="BB53" s="4"/>
      <c r="BC53" s="4"/>
      <c r="BD53" s="4"/>
    </row>
    <row r="54" spans="1:61" x14ac:dyDescent="0.3">
      <c r="A54" t="s">
        <v>8</v>
      </c>
      <c r="AG54" t="s">
        <v>34</v>
      </c>
      <c r="AH54" t="s">
        <v>5</v>
      </c>
      <c r="AI54" t="s">
        <v>6</v>
      </c>
      <c r="AJ54" t="s">
        <v>7</v>
      </c>
      <c r="AL54" t="s">
        <v>34</v>
      </c>
      <c r="AM54" t="s">
        <v>5</v>
      </c>
      <c r="AN54" t="s">
        <v>6</v>
      </c>
      <c r="AO54" t="s">
        <v>7</v>
      </c>
      <c r="AQ54" t="s">
        <v>34</v>
      </c>
      <c r="AR54" t="s">
        <v>5</v>
      </c>
      <c r="AS54" t="s">
        <v>6</v>
      </c>
      <c r="AT54" t="s">
        <v>7</v>
      </c>
      <c r="AV54" t="s">
        <v>34</v>
      </c>
      <c r="AW54" t="s">
        <v>5</v>
      </c>
      <c r="AX54" t="s">
        <v>6</v>
      </c>
      <c r="AY54" t="s">
        <v>7</v>
      </c>
      <c r="BA54" t="s">
        <v>34</v>
      </c>
      <c r="BB54" t="s">
        <v>5</v>
      </c>
      <c r="BC54" t="s">
        <v>6</v>
      </c>
      <c r="BD54" t="s">
        <v>7</v>
      </c>
    </row>
    <row r="55" spans="1:61" x14ac:dyDescent="0.3">
      <c r="A55">
        <v>2000</v>
      </c>
      <c r="AG55" s="8">
        <f>AH55+AI55+AJ55</f>
        <v>0.96770606804532422</v>
      </c>
      <c r="AH55" s="8">
        <f>'Korrigált adatok'!AH55/'Korrigált adatok'!AG55</f>
        <v>0.10379029514490298</v>
      </c>
      <c r="AI55" s="8">
        <f>'Korrigált adatok'!AI55/'Korrigált adatok'!AG55</f>
        <v>0.61884210340562318</v>
      </c>
      <c r="AJ55" s="8">
        <f>'Korrigált adatok'!AJ55/'Korrigált adatok'!AG55</f>
        <v>0.245073669494798</v>
      </c>
      <c r="AL55" s="8">
        <f>AM55+AN55+AO55</f>
        <v>0.98210046055075684</v>
      </c>
      <c r="AM55" s="8">
        <f>'Korrigált adatok'!AM55/'Korrigált adatok'!AL55</f>
        <v>0.13808328407425993</v>
      </c>
      <c r="AN55" s="8">
        <f>'Korrigált adatok'!AN55/'Korrigált adatok'!AL55</f>
        <v>0.58714629720349731</v>
      </c>
      <c r="AO55" s="8">
        <f>'Korrigált adatok'!AO55/'Korrigált adatok'!AL55</f>
        <v>0.25687087927299962</v>
      </c>
      <c r="AQ55" s="8">
        <f>AR55+AS55+AT55</f>
        <v>0.979479202033535</v>
      </c>
      <c r="AR55" s="8">
        <f>'Korrigált adatok'!AR55/'Korrigált adatok'!AQ55</f>
        <v>0.14756012903769836</v>
      </c>
      <c r="AS55" s="8">
        <f>'Korrigált adatok'!AS55/'Korrigált adatok'!AQ55</f>
        <v>0.58173406286066875</v>
      </c>
      <c r="AT55" s="8">
        <f>'Korrigált adatok'!AT55/'Korrigált adatok'!AQ55</f>
        <v>0.25018501013516786</v>
      </c>
      <c r="AV55" s="8">
        <f>AW55+AX55+AY55</f>
        <v>0.96346586577157023</v>
      </c>
      <c r="AW55" s="8">
        <f>'Korrigált adatok'!AW55/'Korrigált adatok'!AV55</f>
        <v>0.12338604865671318</v>
      </c>
      <c r="AX55" s="8">
        <f>'Korrigált adatok'!AX55/'Korrigált adatok'!AV55</f>
        <v>0.49512351851070496</v>
      </c>
      <c r="AY55" s="8">
        <f>'Korrigált adatok'!AY55/'Korrigált adatok'!AV55</f>
        <v>0.34495629860415217</v>
      </c>
      <c r="BA55" s="8">
        <f>BB55+BC55+BD55</f>
        <v>0.96508618877764518</v>
      </c>
      <c r="BB55" s="8">
        <f>'Korrigált adatok'!BB55/'Korrigált adatok'!BA55</f>
        <v>0.13675100326768713</v>
      </c>
      <c r="BC55" s="8">
        <f>'Korrigált adatok'!BC55/'Korrigált adatok'!BA55</f>
        <v>0.57277002808345268</v>
      </c>
      <c r="BD55" s="8">
        <f>'Korrigált adatok'!BD55/'Korrigált adatok'!BA55</f>
        <v>0.25556515742650548</v>
      </c>
    </row>
    <row r="56" spans="1:61" x14ac:dyDescent="0.3">
      <c r="A56">
        <v>4000</v>
      </c>
      <c r="AG56" s="8">
        <f t="shared" ref="AG56:AG64" si="36">AH56+AI56+AJ56</f>
        <v>0.94859915705262732</v>
      </c>
      <c r="AH56" s="8">
        <f>'Korrigált adatok'!AH56/'Korrigált adatok'!AG56</f>
        <v>0.11148889745888689</v>
      </c>
      <c r="AI56" s="8">
        <f>'Korrigált adatok'!AI56/'Korrigált adatok'!AG56</f>
        <v>0.53003034124549764</v>
      </c>
      <c r="AJ56" s="8">
        <f>'Korrigált adatok'!AJ56/'Korrigált adatok'!AG56</f>
        <v>0.30707991834824278</v>
      </c>
      <c r="AL56" s="8">
        <f t="shared" ref="AL56:AL64" si="37">AM56+AN56+AO56</f>
        <v>0.98709343682751116</v>
      </c>
      <c r="AM56" s="8">
        <f>'Korrigált adatok'!AM56/'Korrigált adatok'!AL56</f>
        <v>0.13301151430892821</v>
      </c>
      <c r="AN56" s="8">
        <f>'Korrigált adatok'!AN56/'Korrigált adatok'!AL56</f>
        <v>0.57146884880837945</v>
      </c>
      <c r="AO56" s="8">
        <f>'Korrigált adatok'!AO56/'Korrigált adatok'!AL56</f>
        <v>0.2826130737102035</v>
      </c>
      <c r="AQ56" s="8">
        <f t="shared" ref="AQ56:AQ64" si="38">AR56+AS56+AT56</f>
        <v>0.97808417407537984</v>
      </c>
      <c r="AR56" s="8">
        <f>'Korrigált adatok'!AR56/'Korrigált adatok'!AQ56</f>
        <v>0.13844658378010027</v>
      </c>
      <c r="AS56" s="8">
        <f>'Korrigált adatok'!AS56/'Korrigált adatok'!AQ56</f>
        <v>0.56304013780945861</v>
      </c>
      <c r="AT56" s="8">
        <f>'Korrigált adatok'!AT56/'Korrigált adatok'!AQ56</f>
        <v>0.27659745248582107</v>
      </c>
      <c r="AV56" s="8">
        <f t="shared" ref="AV56:AV64" si="39">AW56+AX56+AY56</f>
        <v>0.98573314758005792</v>
      </c>
      <c r="AW56" s="8">
        <f>'Korrigált adatok'!AW56/'Korrigált adatok'!AV56</f>
        <v>0.1199598956056068</v>
      </c>
      <c r="AX56" s="8">
        <f>'Korrigált adatok'!AX56/'Korrigált adatok'!AV56</f>
        <v>0.48679110360197803</v>
      </c>
      <c r="AY56" s="8">
        <f>'Korrigált adatok'!AY56/'Korrigált adatok'!AV56</f>
        <v>0.37898214837247318</v>
      </c>
      <c r="BA56" s="8">
        <f t="shared" ref="BA56:BA64" si="40">BB56+BC56+BD56</f>
        <v>0.96760503916312512</v>
      </c>
      <c r="BB56" s="8">
        <f>'Korrigált adatok'!BB56/'Korrigált adatok'!BA56</f>
        <v>0.12890327006664046</v>
      </c>
      <c r="BC56" s="8">
        <f>'Korrigált adatok'!BC56/'Korrigált adatok'!BA56</f>
        <v>0.55710712912188165</v>
      </c>
      <c r="BD56" s="8">
        <f>'Korrigált adatok'!BD56/'Korrigált adatok'!BA56</f>
        <v>0.28159463997460299</v>
      </c>
    </row>
    <row r="57" spans="1:61" x14ac:dyDescent="0.3">
      <c r="A57">
        <v>6000</v>
      </c>
      <c r="AG57" s="8">
        <f t="shared" si="36"/>
        <v>0.95853300752794901</v>
      </c>
      <c r="AH57" s="8">
        <f>'Korrigált adatok'!AH57/'Korrigált adatok'!AG57</f>
        <v>0.12693930795248312</v>
      </c>
      <c r="AI57" s="8">
        <f>'Korrigált adatok'!AI57/'Korrigált adatok'!AG57</f>
        <v>0.47885622195356681</v>
      </c>
      <c r="AJ57" s="8">
        <f>'Korrigált adatok'!AJ57/'Korrigált adatok'!AG57</f>
        <v>0.35273747762189916</v>
      </c>
      <c r="AL57" s="8">
        <f t="shared" si="37"/>
        <v>0.99734067753705458</v>
      </c>
      <c r="AM57" s="8">
        <f>'Korrigált adatok'!AM57/'Korrigált adatok'!AL57</f>
        <v>0.13691343699920233</v>
      </c>
      <c r="AN57" s="8">
        <f>'Korrigált adatok'!AN57/'Korrigált adatok'!AL57</f>
        <v>0.57145977971321926</v>
      </c>
      <c r="AO57" s="8">
        <f>'Korrigált adatok'!AO57/'Korrigált adatok'!AL57</f>
        <v>0.28896746082463293</v>
      </c>
      <c r="AQ57" s="8">
        <f t="shared" si="38"/>
        <v>0.97040722582145755</v>
      </c>
      <c r="AR57" s="8">
        <f>'Korrigált adatok'!AR57/'Korrigált adatok'!AQ57</f>
        <v>0.14060469989349772</v>
      </c>
      <c r="AS57" s="8">
        <f>'Korrigált adatok'!AS57/'Korrigált adatok'!AQ57</f>
        <v>0.5489138518832416</v>
      </c>
      <c r="AT57" s="8">
        <f>'Korrigált adatok'!AT57/'Korrigált adatok'!AQ57</f>
        <v>0.28088867404471834</v>
      </c>
      <c r="AV57" s="8">
        <f t="shared" si="39"/>
        <v>0.9780290706749839</v>
      </c>
      <c r="AW57" s="8">
        <f>'Korrigált adatok'!AW57/'Korrigált adatok'!AV57</f>
        <v>0.12025686546263413</v>
      </c>
      <c r="AX57" s="8">
        <f>'Korrigált adatok'!AX57/'Korrigált adatok'!AV57</f>
        <v>0.47714599518013429</v>
      </c>
      <c r="AY57" s="8">
        <f>'Korrigált adatok'!AY57/'Korrigált adatok'!AV57</f>
        <v>0.38062621003221547</v>
      </c>
      <c r="BA57" s="8">
        <f t="shared" si="40"/>
        <v>0.96440182642818328</v>
      </c>
      <c r="BB57" s="8">
        <f>'Korrigált adatok'!BB57/'Korrigált adatok'!BA57</f>
        <v>0.12941623385232245</v>
      </c>
      <c r="BC57" s="8">
        <f>'Korrigált adatok'!BC57/'Korrigált adatok'!BA57</f>
        <v>0.55044331916515732</v>
      </c>
      <c r="BD57" s="8">
        <f>'Korrigált adatok'!BD57/'Korrigált adatok'!BA57</f>
        <v>0.28454227341070343</v>
      </c>
    </row>
    <row r="58" spans="1:61" x14ac:dyDescent="0.3">
      <c r="A58">
        <v>8000</v>
      </c>
      <c r="AG58" s="8">
        <f t="shared" si="36"/>
        <v>0.94780506513799168</v>
      </c>
      <c r="AH58" s="8">
        <f>'Korrigált adatok'!AH58/'Korrigált adatok'!AG58</f>
        <v>0.12069189766756774</v>
      </c>
      <c r="AI58" s="8">
        <f>'Korrigált adatok'!AI58/'Korrigált adatok'!AG58</f>
        <v>0.45194234941235911</v>
      </c>
      <c r="AJ58" s="8">
        <f>'Korrigált adatok'!AJ58/'Korrigált adatok'!AG58</f>
        <v>0.3751708180580649</v>
      </c>
      <c r="AL58" s="8">
        <f t="shared" si="37"/>
        <v>0.9795073461613818</v>
      </c>
      <c r="AM58" s="8">
        <f>'Korrigált adatok'!AM58/'Korrigált adatok'!AL58</f>
        <v>0.12528425895864592</v>
      </c>
      <c r="AN58" s="8">
        <f>'Korrigált adatok'!AN58/'Korrigált adatok'!AL58</f>
        <v>0.55616488831239208</v>
      </c>
      <c r="AO58" s="8">
        <f>'Korrigált adatok'!AO58/'Korrigált adatok'!AL58</f>
        <v>0.2980581988903438</v>
      </c>
      <c r="AQ58" s="8">
        <f t="shared" si="38"/>
        <v>0.97723530221869748</v>
      </c>
      <c r="AR58" s="8">
        <f>'Korrigált adatok'!AR58/'Korrigált adatok'!AQ58</f>
        <v>0.12947452477725813</v>
      </c>
      <c r="AS58" s="8">
        <f>'Korrigált adatok'!AS58/'Korrigált adatok'!AQ58</f>
        <v>0.55069118098780212</v>
      </c>
      <c r="AT58" s="8">
        <f>'Korrigált adatok'!AT58/'Korrigált adatok'!AQ58</f>
        <v>0.29706959645363717</v>
      </c>
      <c r="AV58" s="8">
        <f t="shared" si="39"/>
        <v>0.98483054792869051</v>
      </c>
      <c r="AW58" s="8">
        <f>'Korrigált adatok'!AW58/'Korrigált adatok'!AV58</f>
        <v>0.11085709201759499</v>
      </c>
      <c r="AX58" s="8">
        <f>'Korrigált adatok'!AX58/'Korrigált adatok'!AV58</f>
        <v>0.47979861181162142</v>
      </c>
      <c r="AY58" s="8">
        <f>'Korrigált adatok'!AY58/'Korrigált adatok'!AV58</f>
        <v>0.39417484409947418</v>
      </c>
      <c r="BA58" s="8">
        <f t="shared" si="40"/>
        <v>0.96275544055382012</v>
      </c>
      <c r="BB58" s="8">
        <f>'Korrigált adatok'!BB58/'Korrigált adatok'!BA58</f>
        <v>0.11985849118563716</v>
      </c>
      <c r="BC58" s="8">
        <f>'Korrigált adatok'!BC58/'Korrigált adatok'!BA58</f>
        <v>0.54739580870325988</v>
      </c>
      <c r="BD58" s="8">
        <f>'Korrigált adatok'!BD58/'Korrigált adatok'!BA58</f>
        <v>0.29550114066492306</v>
      </c>
    </row>
    <row r="59" spans="1:61" x14ac:dyDescent="0.3">
      <c r="A59">
        <v>10000</v>
      </c>
      <c r="AG59" s="8">
        <f t="shared" si="36"/>
        <v>0.94170754565905157</v>
      </c>
      <c r="AH59" s="8">
        <f>'Korrigált adatok'!AH59/'Korrigált adatok'!AG59</f>
        <v>0.13122558470655624</v>
      </c>
      <c r="AI59" s="8">
        <f>'Korrigált adatok'!AI59/'Korrigált adatok'!AG59</f>
        <v>0.42180022558312263</v>
      </c>
      <c r="AJ59" s="8">
        <f>'Korrigált adatok'!AJ59/'Korrigált adatok'!AG59</f>
        <v>0.38868173536937273</v>
      </c>
      <c r="AL59" s="8">
        <f t="shared" si="37"/>
        <v>0.9810911036581843</v>
      </c>
      <c r="AM59" s="8">
        <f>'Korrigált adatok'!AM59/'Korrigált adatok'!AL59</f>
        <v>0.13577415954756197</v>
      </c>
      <c r="AN59" s="8">
        <f>'Korrigált adatok'!AN59/'Korrigált adatok'!AL59</f>
        <v>0.54352850400558728</v>
      </c>
      <c r="AO59" s="8">
        <f>'Korrigált adatok'!AO59/'Korrigált adatok'!AL59</f>
        <v>0.30178844010503503</v>
      </c>
      <c r="AQ59" s="8">
        <f t="shared" si="38"/>
        <v>0.96661015430318709</v>
      </c>
      <c r="AR59" s="8">
        <f>'Korrigált adatok'!AR59/'Korrigált adatok'!AQ59</f>
        <v>0.14045133036090518</v>
      </c>
      <c r="AS59" s="8">
        <f>'Korrigált adatok'!AS59/'Korrigált adatok'!AQ59</f>
        <v>0.53117339427511057</v>
      </c>
      <c r="AT59" s="8">
        <f>'Korrigált adatok'!AT59/'Korrigált adatok'!AQ59</f>
        <v>0.29498542966717128</v>
      </c>
      <c r="AV59" s="8">
        <f t="shared" si="39"/>
        <v>0.97470447158963103</v>
      </c>
      <c r="AW59" s="8">
        <f>'Korrigált adatok'!AW59/'Korrigált adatok'!AV59</f>
        <v>0.12246862289758983</v>
      </c>
      <c r="AX59" s="8">
        <f>'Korrigált adatok'!AX59/'Korrigált adatok'!AV59</f>
        <v>0.45765589743027207</v>
      </c>
      <c r="AY59" s="8">
        <f>'Korrigált adatok'!AY59/'Korrigált adatok'!AV59</f>
        <v>0.39457995126176915</v>
      </c>
      <c r="BA59" s="8">
        <f t="shared" si="40"/>
        <v>0.96162155030347241</v>
      </c>
      <c r="BB59" s="8">
        <f>'Korrigált adatok'!BB59/'Korrigált adatok'!BA59</f>
        <v>0.1304599741311922</v>
      </c>
      <c r="BC59" s="8">
        <f>'Korrigált adatok'!BC59/'Korrigált adatok'!BA59</f>
        <v>0.53252769905343056</v>
      </c>
      <c r="BD59" s="8">
        <f>'Korrigált adatok'!BD59/'Korrigált adatok'!BA59</f>
        <v>0.29863387711884976</v>
      </c>
    </row>
    <row r="60" spans="1:61" x14ac:dyDescent="0.3">
      <c r="A60">
        <v>20000</v>
      </c>
      <c r="AG60" s="8">
        <f t="shared" si="36"/>
        <v>0.94896786735889238</v>
      </c>
      <c r="AH60" s="8">
        <f>'Korrigált adatok'!AH60/'Korrigált adatok'!AG60</f>
        <v>0.14223892603686861</v>
      </c>
      <c r="AI60" s="8">
        <f>'Korrigált adatok'!AI60/'Korrigált adatok'!AG60</f>
        <v>0.34008789126484318</v>
      </c>
      <c r="AJ60" s="8">
        <f>'Korrigált adatok'!AJ60/'Korrigált adatok'!AG60</f>
        <v>0.4666410500571806</v>
      </c>
      <c r="AL60" s="8">
        <f t="shared" si="37"/>
        <v>0.99142532834788732</v>
      </c>
      <c r="AM60" s="8">
        <f>'Korrigált adatok'!AM60/'Korrigált adatok'!AL60</f>
        <v>0.12811910471250193</v>
      </c>
      <c r="AN60" s="8">
        <f>'Korrigált adatok'!AN60/'Korrigált adatok'!AL60</f>
        <v>0.53872821000917015</v>
      </c>
      <c r="AO60" s="8">
        <f>'Korrigált adatok'!AO60/'Korrigált adatok'!AL60</f>
        <v>0.32457801362621524</v>
      </c>
      <c r="AQ60" s="8">
        <f t="shared" si="38"/>
        <v>0.97275212688904966</v>
      </c>
      <c r="AR60" s="8">
        <f>'Korrigált adatok'!AR60/'Korrigált adatok'!AQ60</f>
        <v>0.13050005239109486</v>
      </c>
      <c r="AS60" s="8">
        <f>'Korrigált adatok'!AS60/'Korrigált adatok'!AQ60</f>
        <v>0.52678330396931583</v>
      </c>
      <c r="AT60" s="8">
        <f>'Korrigált adatok'!AT60/'Korrigált adatok'!AQ60</f>
        <v>0.31546877052863898</v>
      </c>
      <c r="AV60" s="8">
        <f t="shared" si="39"/>
        <v>0.98926407170746233</v>
      </c>
      <c r="AW60" s="8">
        <f>'Korrigált adatok'!AW60/'Korrigált adatok'!AV60</f>
        <v>0.11330191522921423</v>
      </c>
      <c r="AX60" s="8">
        <f>'Korrigált adatok'!AX60/'Korrigált adatok'!AV60</f>
        <v>0.45446797320228605</v>
      </c>
      <c r="AY60" s="8">
        <f>'Korrigált adatok'!AY60/'Korrigált adatok'!AV60</f>
        <v>0.421494183275962</v>
      </c>
      <c r="BA60" s="8">
        <f t="shared" si="40"/>
        <v>0.97280614307745328</v>
      </c>
      <c r="BB60" s="8">
        <f>'Korrigált adatok'!BB60/'Korrigált adatok'!BA60</f>
        <v>0.12352198535910307</v>
      </c>
      <c r="BC60" s="8">
        <f>'Korrigált adatok'!BC60/'Korrigált adatok'!BA60</f>
        <v>0.52759764845506973</v>
      </c>
      <c r="BD60" s="8">
        <f>'Korrigált adatok'!BD60/'Korrigált adatok'!BA60</f>
        <v>0.32168650926328052</v>
      </c>
    </row>
    <row r="61" spans="1:61" x14ac:dyDescent="0.3">
      <c r="A61">
        <v>40000</v>
      </c>
      <c r="AG61" s="8">
        <f t="shared" si="36"/>
        <v>0.96627997037928337</v>
      </c>
      <c r="AH61" s="8">
        <f>'Korrigált adatok'!AH61/'Korrigált adatok'!AG61</f>
        <v>0.17136308969209385</v>
      </c>
      <c r="AI61" s="8">
        <f>'Korrigált adatok'!AI61/'Korrigált adatok'!AG61</f>
        <v>0.26750409356604604</v>
      </c>
      <c r="AJ61" s="8">
        <f>'Korrigált adatok'!AJ61/'Korrigált adatok'!AG61</f>
        <v>0.52741278712114348</v>
      </c>
      <c r="AL61" s="8">
        <f t="shared" si="37"/>
        <v>0.99427396089738607</v>
      </c>
      <c r="AM61" s="8">
        <f>'Korrigált adatok'!AM61/'Korrigált adatok'!AL61</f>
        <v>0.1172079577159514</v>
      </c>
      <c r="AN61" s="8">
        <f>'Korrigált adatok'!AN61/'Korrigált adatok'!AL61</f>
        <v>0.51348843979000747</v>
      </c>
      <c r="AO61" s="8">
        <f>'Korrigált adatok'!AO61/'Korrigált adatok'!AL61</f>
        <v>0.36357756339142727</v>
      </c>
      <c r="AQ61" s="8">
        <f t="shared" si="38"/>
        <v>0.97200438775103892</v>
      </c>
      <c r="AR61" s="8">
        <f>'Korrigált adatok'!AR61/'Korrigált adatok'!AQ61</f>
        <v>0.1212116274146444</v>
      </c>
      <c r="AS61" s="8">
        <f>'Korrigált adatok'!AS61/'Korrigált adatok'!AQ61</f>
        <v>0.50632232534740862</v>
      </c>
      <c r="AT61" s="8">
        <f>'Korrigált adatok'!AT61/'Korrigált adatok'!AQ61</f>
        <v>0.34447043498898594</v>
      </c>
      <c r="AV61" s="8">
        <f t="shared" si="39"/>
        <v>0.98185867034251051</v>
      </c>
      <c r="AW61" s="8">
        <f>'Korrigált adatok'!AW61/'Korrigált adatok'!AV61</f>
        <v>0.10577148776351669</v>
      </c>
      <c r="AX61" s="8">
        <f>'Korrigált adatok'!AX61/'Korrigált adatok'!AV61</f>
        <v>0.43970090236230486</v>
      </c>
      <c r="AY61" s="8">
        <f>'Korrigált adatok'!AY61/'Korrigált adatok'!AV61</f>
        <v>0.43638628021668896</v>
      </c>
      <c r="BA61" s="8">
        <f t="shared" si="40"/>
        <v>0.9680236411598504</v>
      </c>
      <c r="BB61" s="8">
        <f>'Korrigált adatok'!BB61/'Korrigált adatok'!BA61</f>
        <v>0.11228060830184673</v>
      </c>
      <c r="BC61" s="8">
        <f>'Korrigált adatok'!BC61/'Korrigált adatok'!BA61</f>
        <v>0.50633838556642441</v>
      </c>
      <c r="BD61" s="8">
        <f>'Korrigált adatok'!BD61/'Korrigált adatok'!BA61</f>
        <v>0.34940464729157922</v>
      </c>
    </row>
    <row r="62" spans="1:61" x14ac:dyDescent="0.3">
      <c r="A62">
        <v>60000</v>
      </c>
      <c r="AG62" s="8">
        <f t="shared" si="36"/>
        <v>1.0251517119792648</v>
      </c>
      <c r="AH62" s="8">
        <f>'Korrigált adatok'!AH62/'Korrigált adatok'!AG62</f>
        <v>0.19337434258684166</v>
      </c>
      <c r="AI62" s="8">
        <f>'Korrigált adatok'!AI62/'Korrigált adatok'!AG62</f>
        <v>0.23081507933103473</v>
      </c>
      <c r="AJ62" s="8">
        <f>'Korrigált adatok'!AJ62/'Korrigált adatok'!AG62</f>
        <v>0.60096229006138835</v>
      </c>
      <c r="AL62" s="8">
        <f t="shared" si="37"/>
        <v>0.99353137634851119</v>
      </c>
      <c r="AM62" s="8">
        <f>'Korrigált adatok'!AM62/'Korrigált adatok'!AL62</f>
        <v>0.10344903539729354</v>
      </c>
      <c r="AN62" s="8">
        <f>'Korrigált adatok'!AN62/'Korrigált adatok'!AL62</f>
        <v>0.51216271450289863</v>
      </c>
      <c r="AO62" s="8">
        <f>'Korrigált adatok'!AO62/'Korrigált adatok'!AL62</f>
        <v>0.37791962644831906</v>
      </c>
      <c r="AQ62" s="8">
        <f t="shared" si="38"/>
        <v>0.97915452693348093</v>
      </c>
      <c r="AR62" s="8">
        <f>'Korrigált adatok'!AR62/'Korrigált adatok'!AQ62</f>
        <v>0.10896630574483658</v>
      </c>
      <c r="AS62" s="8">
        <f>'Korrigált adatok'!AS62/'Korrigált adatok'!AQ62</f>
        <v>0.51162299649089749</v>
      </c>
      <c r="AT62" s="8">
        <f>'Korrigált adatok'!AT62/'Korrigált adatok'!AQ62</f>
        <v>0.35856522469774682</v>
      </c>
      <c r="AV62" s="8">
        <f t="shared" si="39"/>
        <v>0.98636082692996585</v>
      </c>
      <c r="AW62" s="8">
        <f>'Korrigált adatok'!AW62/'Korrigált adatok'!AV62</f>
        <v>9.3017701734766423E-2</v>
      </c>
      <c r="AX62" s="8">
        <f>'Korrigált adatok'!AX62/'Korrigált adatok'!AV62</f>
        <v>0.44226134213418683</v>
      </c>
      <c r="AY62" s="8">
        <f>'Korrigált adatok'!AY62/'Korrigált adatok'!AV62</f>
        <v>0.45108178306101265</v>
      </c>
      <c r="BA62" s="8">
        <f t="shared" si="40"/>
        <v>0.97009854379703908</v>
      </c>
      <c r="BB62" s="8">
        <f>'Korrigált adatok'!BB62/'Korrigált adatok'!BA62</f>
        <v>9.8965784902190768E-2</v>
      </c>
      <c r="BC62" s="8">
        <f>'Korrigált adatok'!BC62/'Korrigált adatok'!BA62</f>
        <v>0.50784789325614921</v>
      </c>
      <c r="BD62" s="8">
        <f>'Korrigált adatok'!BD62/'Korrigált adatok'!BA62</f>
        <v>0.36328486563869911</v>
      </c>
    </row>
    <row r="63" spans="1:61" x14ac:dyDescent="0.3">
      <c r="A63">
        <v>80000</v>
      </c>
      <c r="AG63" s="8">
        <f t="shared" si="36"/>
        <v>0.9714208138113154</v>
      </c>
      <c r="AH63" s="8">
        <f>'Korrigált adatok'!AH63/'Korrigált adatok'!AG63</f>
        <v>0.18363072772310052</v>
      </c>
      <c r="AI63" s="8">
        <f>'Korrigált adatok'!AI63/'Korrigált adatok'!AG63</f>
        <v>0.19039158494486735</v>
      </c>
      <c r="AJ63" s="8">
        <f>'Korrigált adatok'!AJ63/'Korrigált adatok'!AG63</f>
        <v>0.59739850114334758</v>
      </c>
      <c r="AL63" s="8">
        <f t="shared" si="37"/>
        <v>0.9984678023266913</v>
      </c>
      <c r="AM63" s="8">
        <f>'Korrigált adatok'!AM63/'Korrigált adatok'!AL63</f>
        <v>0.10849098270628833</v>
      </c>
      <c r="AN63" s="8">
        <f>'Korrigált adatok'!AN63/'Korrigált adatok'!AL63</f>
        <v>0.50426354995747114</v>
      </c>
      <c r="AO63" s="8">
        <f>'Korrigált adatok'!AO63/'Korrigált adatok'!AL63</f>
        <v>0.3857132696629319</v>
      </c>
      <c r="AQ63" s="8">
        <f t="shared" si="38"/>
        <v>0.97336556967988774</v>
      </c>
      <c r="AR63" s="8">
        <f>'Korrigált adatok'!AR63/'Korrigált adatok'!AQ63</f>
        <v>0.11176783003806404</v>
      </c>
      <c r="AS63" s="8">
        <f>'Korrigált adatok'!AS63/'Korrigált adatok'!AQ63</f>
        <v>0.49885347854522682</v>
      </c>
      <c r="AT63" s="8">
        <f>'Korrigált adatok'!AT63/'Korrigált adatok'!AQ63</f>
        <v>0.3627442610965968</v>
      </c>
      <c r="AV63" s="8">
        <f t="shared" si="39"/>
        <v>0.99119307478464869</v>
      </c>
      <c r="AW63" s="8">
        <f>'Korrigált adatok'!AW63/'Korrigált adatok'!AV63</f>
        <v>9.9751475113636481E-2</v>
      </c>
      <c r="AX63" s="8">
        <f>'Korrigált adatok'!AX63/'Korrigált adatok'!AV63</f>
        <v>0.43899052167878477</v>
      </c>
      <c r="AY63" s="8">
        <f>'Korrigált adatok'!AY63/'Korrigált adatok'!AV63</f>
        <v>0.45245107799222745</v>
      </c>
      <c r="BA63" s="8">
        <f t="shared" si="40"/>
        <v>0.96769263353275892</v>
      </c>
      <c r="BB63" s="8">
        <f>'Korrigált adatok'!BB63/'Korrigált adatok'!BA63</f>
        <v>0.10317637254988267</v>
      </c>
      <c r="BC63" s="8">
        <f>'Korrigált adatok'!BC63/'Korrigált adatok'!BA63</f>
        <v>0.49609541922572736</v>
      </c>
      <c r="BD63" s="8">
        <f>'Korrigált adatok'!BD63/'Korrigált adatok'!BA63</f>
        <v>0.36842084175714884</v>
      </c>
    </row>
    <row r="64" spans="1:61" x14ac:dyDescent="0.3">
      <c r="A64">
        <v>100000</v>
      </c>
      <c r="AG64" s="8">
        <f t="shared" si="36"/>
        <v>0.9397749517124947</v>
      </c>
      <c r="AH64" s="8">
        <f>'Korrigált adatok'!AH64/'Korrigált adatok'!AG64</f>
        <v>0.17015187667532661</v>
      </c>
      <c r="AI64" s="8">
        <f>'Korrigált adatok'!AI64/'Korrigált adatok'!AG64</f>
        <v>0.16669337308460347</v>
      </c>
      <c r="AJ64" s="8">
        <f>'Korrigált adatok'!AJ64/'Korrigált adatok'!AG64</f>
        <v>0.60292970195256468</v>
      </c>
      <c r="AL64" s="8">
        <f t="shared" si="37"/>
        <v>0.99549582816404092</v>
      </c>
      <c r="AM64" s="8">
        <f>'Korrigált adatok'!AM64/'Korrigált adatok'!AL64</f>
        <v>0.10382295972457679</v>
      </c>
      <c r="AN64" s="8">
        <f>'Korrigált adatok'!AN64/'Korrigált adatok'!AL64</f>
        <v>0.49653178376569296</v>
      </c>
      <c r="AO64" s="8">
        <f>'Korrigált adatok'!AO64/'Korrigált adatok'!AL64</f>
        <v>0.39514108467377124</v>
      </c>
      <c r="AQ64" s="8">
        <f t="shared" si="38"/>
        <v>0.97641622422311869</v>
      </c>
      <c r="AR64" s="8">
        <f>'Korrigált adatok'!AR64/'Korrigált adatok'!AQ64</f>
        <v>0.10728156218044223</v>
      </c>
      <c r="AS64" s="8">
        <f>'Korrigált adatok'!AS64/'Korrigált adatok'!AQ64</f>
        <v>0.49807076847951248</v>
      </c>
      <c r="AT64" s="8">
        <f>'Korrigált adatok'!AT64/'Korrigált adatok'!AQ64</f>
        <v>0.37106389356316394</v>
      </c>
      <c r="AV64" s="8">
        <f t="shared" si="39"/>
        <v>0.99243854820763855</v>
      </c>
      <c r="AW64" s="8">
        <f>'Korrigált adatok'!AW64/'Korrigált adatok'!AV64</f>
        <v>9.2923938307011275E-2</v>
      </c>
      <c r="AX64" s="8">
        <f>'Korrigált adatok'!AX64/'Korrigált adatok'!AV64</f>
        <v>0.43532075308718959</v>
      </c>
      <c r="AY64" s="8">
        <f>'Korrigált adatok'!AY64/'Korrigált adatok'!AV64</f>
        <v>0.46419385681343778</v>
      </c>
      <c r="BA64" s="8">
        <f t="shared" si="40"/>
        <v>0.96837535949308395</v>
      </c>
      <c r="BB64" s="8">
        <f>'Korrigált adatok'!BB64/'Korrigált adatok'!BA64</f>
        <v>9.8296695749456389E-2</v>
      </c>
      <c r="BC64" s="8">
        <f>'Korrigált adatok'!BC64/'Korrigált adatok'!BA64</f>
        <v>0.4918780820282031</v>
      </c>
      <c r="BD64" s="8">
        <f>'Korrigált adatok'!BD64/'Korrigált adatok'!BA64</f>
        <v>0.37820058171542448</v>
      </c>
    </row>
    <row r="66" spans="1:56" x14ac:dyDescent="0.3">
      <c r="A66" t="str">
        <f>'nyers adatok'!A66</f>
        <v>worst, m=10n ,C=100</v>
      </c>
      <c r="H66" s="4" t="s">
        <v>10</v>
      </c>
      <c r="I66" s="4"/>
      <c r="J66" s="4"/>
      <c r="K66" s="4"/>
      <c r="M66" s="4" t="s">
        <v>11</v>
      </c>
      <c r="N66" s="4"/>
      <c r="O66" s="4"/>
      <c r="P66" s="4"/>
      <c r="R66" s="4" t="s">
        <v>12</v>
      </c>
      <c r="S66" s="4"/>
      <c r="T66" s="4"/>
      <c r="U66" s="4"/>
      <c r="W66" s="4" t="s">
        <v>21</v>
      </c>
      <c r="X66" s="4"/>
      <c r="Y66" s="4"/>
      <c r="Z66" s="4"/>
      <c r="AB66" s="4" t="s">
        <v>22</v>
      </c>
      <c r="AC66" s="4"/>
      <c r="AD66" s="4"/>
      <c r="AE66" s="4"/>
      <c r="AG66" s="4" t="s">
        <v>23</v>
      </c>
      <c r="AH66" s="4"/>
      <c r="AI66" s="4"/>
      <c r="AJ66" s="4"/>
      <c r="AL66" s="4" t="s">
        <v>24</v>
      </c>
      <c r="AM66" s="4"/>
      <c r="AN66" s="4"/>
      <c r="AO66" s="4"/>
      <c r="AQ66" s="4" t="s">
        <v>25</v>
      </c>
      <c r="AR66" s="4"/>
      <c r="AS66" s="4"/>
      <c r="AT66" s="4"/>
      <c r="AV66" s="4" t="s">
        <v>26</v>
      </c>
      <c r="AW66" s="4"/>
      <c r="AX66" s="4"/>
      <c r="AY66" s="4"/>
      <c r="BA66" s="4" t="s">
        <v>27</v>
      </c>
      <c r="BB66" s="4"/>
      <c r="BC66" s="4"/>
      <c r="BD66" s="4"/>
    </row>
    <row r="67" spans="1:56" x14ac:dyDescent="0.3">
      <c r="A67" t="s">
        <v>8</v>
      </c>
      <c r="H67" t="s">
        <v>34</v>
      </c>
      <c r="I67" t="s">
        <v>5</v>
      </c>
      <c r="J67" t="s">
        <v>6</v>
      </c>
      <c r="K67" t="s">
        <v>7</v>
      </c>
      <c r="M67" t="s">
        <v>34</v>
      </c>
      <c r="N67" t="s">
        <v>5</v>
      </c>
      <c r="O67" t="s">
        <v>6</v>
      </c>
      <c r="P67" t="s">
        <v>7</v>
      </c>
      <c r="R67" t="s">
        <v>34</v>
      </c>
      <c r="S67" t="s">
        <v>5</v>
      </c>
      <c r="T67" t="s">
        <v>6</v>
      </c>
      <c r="U67" t="s">
        <v>7</v>
      </c>
      <c r="W67" t="s">
        <v>34</v>
      </c>
      <c r="X67" t="s">
        <v>5</v>
      </c>
      <c r="Y67" t="s">
        <v>6</v>
      </c>
      <c r="Z67" t="s">
        <v>7</v>
      </c>
      <c r="AB67" t="s">
        <v>34</v>
      </c>
      <c r="AC67" t="s">
        <v>5</v>
      </c>
      <c r="AD67" t="s">
        <v>6</v>
      </c>
      <c r="AE67" t="s">
        <v>7</v>
      </c>
      <c r="AG67" t="s">
        <v>34</v>
      </c>
      <c r="AH67" t="s">
        <v>5</v>
      </c>
      <c r="AI67" t="s">
        <v>6</v>
      </c>
      <c r="AJ67" t="s">
        <v>7</v>
      </c>
      <c r="AL67" t="s">
        <v>34</v>
      </c>
      <c r="AM67" t="s">
        <v>5</v>
      </c>
      <c r="AN67" t="s">
        <v>6</v>
      </c>
      <c r="AO67" t="s">
        <v>7</v>
      </c>
      <c r="AQ67" t="s">
        <v>34</v>
      </c>
      <c r="AR67" t="s">
        <v>5</v>
      </c>
      <c r="AS67" t="s">
        <v>6</v>
      </c>
      <c r="AT67" t="s">
        <v>7</v>
      </c>
      <c r="AV67" t="s">
        <v>34</v>
      </c>
      <c r="AW67" t="s">
        <v>5</v>
      </c>
      <c r="AX67" t="s">
        <v>6</v>
      </c>
      <c r="AY67" t="s">
        <v>7</v>
      </c>
      <c r="BA67" t="s">
        <v>34</v>
      </c>
      <c r="BB67" t="s">
        <v>5</v>
      </c>
      <c r="BC67" t="s">
        <v>6</v>
      </c>
      <c r="BD67" t="s">
        <v>7</v>
      </c>
    </row>
    <row r="68" spans="1:56" x14ac:dyDescent="0.3">
      <c r="A68">
        <v>2000</v>
      </c>
      <c r="H68" s="8">
        <f>I68+J68+K68</f>
        <v>1.0054861778222752</v>
      </c>
      <c r="I68" s="8">
        <f>'Korrigált adatok'!I68/'Korrigált adatok'!H68</f>
        <v>0.10823931374920664</v>
      </c>
      <c r="J68" s="8">
        <f>'Korrigált adatok'!J68/'Korrigált adatok'!H68</f>
        <v>0.11206458040589849</v>
      </c>
      <c r="K68" s="8">
        <f>'Korrigált adatok'!K68/'Korrigált adatok'!H68</f>
        <v>0.78518228366717013</v>
      </c>
      <c r="M68" s="8">
        <f>N68+O68+P68</f>
        <v>0.98898551206684127</v>
      </c>
      <c r="N68" s="8">
        <f>'Korrigált adatok'!N68/'Korrigált adatok'!M68</f>
        <v>0.11701530021587672</v>
      </c>
      <c r="O68" s="8">
        <f>'Korrigált adatok'!O68/'Korrigált adatok'!M68</f>
        <v>0.14706356035859522</v>
      </c>
      <c r="P68" s="8">
        <f>'Korrigált adatok'!P68/'Korrigált adatok'!M68</f>
        <v>0.72490665149236932</v>
      </c>
      <c r="R68" s="8">
        <f>S68+T68+U68</f>
        <v>1.0062056851385095</v>
      </c>
      <c r="S68" s="8">
        <f>'Korrigált adatok'!S68/'Korrigált adatok'!R68</f>
        <v>0.12038310589089612</v>
      </c>
      <c r="T68" s="8">
        <f>'Korrigált adatok'!T68/'Korrigált adatok'!R68</f>
        <v>0.21519706072305506</v>
      </c>
      <c r="U68" s="8">
        <f>'Korrigált adatok'!U68/'Korrigált adatok'!R68</f>
        <v>0.67062551852455821</v>
      </c>
      <c r="W68" s="8">
        <f>X68+Y68+Z68</f>
        <v>1.0375847145078008</v>
      </c>
      <c r="X68" s="8">
        <f>'Korrigált adatok'!X68/'Korrigált adatok'!W68</f>
        <v>8.1735846251296373E-2</v>
      </c>
      <c r="Y68" s="8">
        <f>'Korrigált adatok'!Y68/'Korrigált adatok'!W68</f>
        <v>0.37960871628377646</v>
      </c>
      <c r="Z68" s="8">
        <f>'Korrigált adatok'!Z68/'Korrigált adatok'!W68</f>
        <v>0.57624015197272782</v>
      </c>
      <c r="AB68" s="8">
        <f>AC68+AD68+AE68</f>
        <v>0.97666720795217343</v>
      </c>
      <c r="AC68" s="8">
        <f>'Korrigált adatok'!AC68/'Korrigált adatok'!AB68</f>
        <v>5.8499104330773564E-2</v>
      </c>
      <c r="AD68" s="8">
        <f>'Korrigált adatok'!AD68/'Korrigált adatok'!AB68</f>
        <v>0.53251898661746577</v>
      </c>
      <c r="AE68" s="8">
        <f>'Korrigált adatok'!AE68/'Korrigált adatok'!AB68</f>
        <v>0.38564911700393417</v>
      </c>
      <c r="AG68" s="8">
        <f>AH68+AI68+AJ68</f>
        <v>0.96648283736907104</v>
      </c>
      <c r="AH68" s="8">
        <f>'Korrigált adatok'!AH68/'Korrigált adatok'!AG68</f>
        <v>4.7907639238532085E-2</v>
      </c>
      <c r="AI68" s="8">
        <f>'Korrigált adatok'!AI68/'Korrigált adatok'!AG68</f>
        <v>0.67198836085352487</v>
      </c>
      <c r="AJ68" s="8">
        <f>'Korrigált adatok'!AJ68/'Korrigált adatok'!AG68</f>
        <v>0.24658683727701411</v>
      </c>
      <c r="AL68" s="8">
        <f>AM68+AN68+AO68</f>
        <v>0.98482254388760171</v>
      </c>
      <c r="AM68" s="8">
        <f>'Korrigált adatok'!AM68/'Korrigált adatok'!AL68</f>
        <v>0.12728555419502491</v>
      </c>
      <c r="AN68" s="8">
        <f>'Korrigált adatok'!AN68/'Korrigált adatok'!AL68</f>
        <v>0.45737166697370207</v>
      </c>
      <c r="AO68" s="8">
        <f>'Korrigált adatok'!AO68/'Korrigált adatok'!AL68</f>
        <v>0.40016532271887473</v>
      </c>
      <c r="AQ68" s="8">
        <f>AR68+AS68+AT68</f>
        <v>0.9222757481699293</v>
      </c>
      <c r="AR68" s="8">
        <f>'Korrigált adatok'!AR68/'Korrigált adatok'!AQ68</f>
        <v>0.12260285042086265</v>
      </c>
      <c r="AS68" s="8">
        <f>'Korrigált adatok'!AS68/'Korrigált adatok'!AQ68</f>
        <v>0.43839717609323969</v>
      </c>
      <c r="AT68" s="8">
        <f>'Korrigált adatok'!AT68/'Korrigált adatok'!AQ68</f>
        <v>0.36127572165582694</v>
      </c>
      <c r="AV68" s="8">
        <f>AW68+AX68+AY68</f>
        <v>0.9598833078131529</v>
      </c>
      <c r="AW68" s="8">
        <f>'Korrigált adatok'!AW68/'Korrigált adatok'!AV68</f>
        <v>8.5023839646617388E-2</v>
      </c>
      <c r="AX68" s="8">
        <f>'Korrigált adatok'!AX68/'Korrigált adatok'!AV68</f>
        <v>0.1885094404324032</v>
      </c>
      <c r="AY68" s="8">
        <f>'Korrigált adatok'!AY68/'Korrigált adatok'!AV68</f>
        <v>0.68635002773413234</v>
      </c>
      <c r="BA68" s="8">
        <f>BB68+BC68+BD68</f>
        <v>0.99960811793753312</v>
      </c>
      <c r="BB68" s="8">
        <f>'Korrigált adatok'!BB68/'Korrigált adatok'!BA68</f>
        <v>0.13987868440620702</v>
      </c>
      <c r="BC68" s="8">
        <f>'Korrigált adatok'!BC68/'Korrigált adatok'!BA68</f>
        <v>0.43437959576498258</v>
      </c>
      <c r="BD68" s="8">
        <f>'Korrigált adatok'!BD68/'Korrigált adatok'!BA68</f>
        <v>0.42534983776634355</v>
      </c>
    </row>
    <row r="69" spans="1:56" x14ac:dyDescent="0.3">
      <c r="A69">
        <v>4000</v>
      </c>
      <c r="H69" s="8">
        <f t="shared" ref="H69:H77" si="41">I69+J69+K69</f>
        <v>0.99016040352913026</v>
      </c>
      <c r="I69" s="8">
        <f>'Korrigált adatok'!I69/'Korrigált adatok'!H69</f>
        <v>0.10674607765637599</v>
      </c>
      <c r="J69" s="8">
        <f>'Korrigált adatok'!J69/'Korrigált adatok'!H69</f>
        <v>0.1112168784888399</v>
      </c>
      <c r="K69" s="8">
        <f>'Korrigált adatok'!K69/'Korrigált adatok'!H69</f>
        <v>0.77219744738391438</v>
      </c>
      <c r="M69" s="8">
        <f t="shared" ref="M69:M77" si="42">N69+O69+P69</f>
        <v>0.97785513594787288</v>
      </c>
      <c r="N69" s="8">
        <f>'Korrigált adatok'!N69/'Korrigált adatok'!M69</f>
        <v>0.12293790987405749</v>
      </c>
      <c r="O69" s="8">
        <f>'Korrigált adatok'!O69/'Korrigált adatok'!M69</f>
        <v>0.15084351236504132</v>
      </c>
      <c r="P69" s="8">
        <f>'Korrigált adatok'!P69/'Korrigált adatok'!M69</f>
        <v>0.70407371370877414</v>
      </c>
      <c r="R69" s="8">
        <f t="shared" ref="R69:R77" si="43">S69+T69+U69</f>
        <v>1.020260984877162</v>
      </c>
      <c r="S69" s="8">
        <f>'Korrigált adatok'!S69/'Korrigált adatok'!R69</f>
        <v>0.11343182461625125</v>
      </c>
      <c r="T69" s="8">
        <f>'Korrigált adatok'!T69/'Korrigált adatok'!R69</f>
        <v>0.23119379638061155</v>
      </c>
      <c r="U69" s="8">
        <f>'Korrigált adatok'!U69/'Korrigált adatok'!R69</f>
        <v>0.67563536388029932</v>
      </c>
      <c r="W69" s="8">
        <f t="shared" ref="W69:W77" si="44">X69+Y69+Z69</f>
        <v>1.0479857586547456</v>
      </c>
      <c r="X69" s="8">
        <f>'Korrigált adatok'!X69/'Korrigált adatok'!W69</f>
        <v>7.8593777425485054E-2</v>
      </c>
      <c r="Y69" s="8">
        <f>'Korrigált adatok'!Y69/'Korrigált adatok'!W69</f>
        <v>0.3897404953171002</v>
      </c>
      <c r="Z69" s="8">
        <f>'Korrigált adatok'!Z69/'Korrigált adatok'!W69</f>
        <v>0.57965148591216042</v>
      </c>
      <c r="AB69" s="8">
        <f t="shared" ref="AB69:AB77" si="45">AC69+AD69+AE69</f>
        <v>0.98989466113546432</v>
      </c>
      <c r="AC69" s="8">
        <f>'Korrigált adatok'!AC69/'Korrigált adatok'!AB69</f>
        <v>4.7053402305817817E-2</v>
      </c>
      <c r="AD69" s="8">
        <f>'Korrigált adatok'!AD69/'Korrigált adatok'!AB69</f>
        <v>0.54160649272529637</v>
      </c>
      <c r="AE69" s="8">
        <f>'Korrigált adatok'!AE69/'Korrigált adatok'!AB69</f>
        <v>0.40123476610435016</v>
      </c>
      <c r="AG69" s="8">
        <f t="shared" ref="AG69:AG77" si="46">AH69+AI69+AJ69</f>
        <v>0.94127616602364494</v>
      </c>
      <c r="AH69" s="8">
        <f>'Korrigált adatok'!AH69/'Korrigált adatok'!AG69</f>
        <v>4.6170408419585668E-2</v>
      </c>
      <c r="AI69" s="8">
        <f>'Korrigált adatok'!AI69/'Korrigált adatok'!AG69</f>
        <v>0.64795203082314023</v>
      </c>
      <c r="AJ69" s="8">
        <f>'Korrigált adatok'!AJ69/'Korrigált adatok'!AG69</f>
        <v>0.24715372678091904</v>
      </c>
      <c r="AL69" s="8">
        <f t="shared" ref="AL69:AL77" si="47">AM69+AN69+AO69</f>
        <v>0.9587237721811479</v>
      </c>
      <c r="AM69" s="8">
        <f>'Korrigált adatok'!AM69/'Korrigált adatok'!AL69</f>
        <v>0.13124143485529652</v>
      </c>
      <c r="AN69" s="8">
        <f>'Korrigált adatok'!AN69/'Korrigált adatok'!AL69</f>
        <v>0.43297304924291075</v>
      </c>
      <c r="AO69" s="8">
        <f>'Korrigált adatok'!AO69/'Korrigált adatok'!AL69</f>
        <v>0.39450928808294056</v>
      </c>
      <c r="AQ69" s="8">
        <f t="shared" ref="AQ69:AQ77" si="48">AR69+AS69+AT69</f>
        <v>0.97198744576248575</v>
      </c>
      <c r="AR69" s="8">
        <f>'Korrigált adatok'!AR69/'Korrigált adatok'!AQ69</f>
        <v>0.13245130098409291</v>
      </c>
      <c r="AS69" s="8">
        <f>'Korrigált adatok'!AS69/'Korrigált adatok'!AQ69</f>
        <v>0.4461641155842262</v>
      </c>
      <c r="AT69" s="8">
        <f>'Korrigált adatok'!AT69/'Korrigált adatok'!AQ69</f>
        <v>0.39337202919416675</v>
      </c>
      <c r="AV69" s="8">
        <f t="shared" ref="AV69:AV77" si="49">AW69+AX69+AY69</f>
        <v>0.98634052214588586</v>
      </c>
      <c r="AW69" s="8">
        <f>'Korrigált adatok'!AW69/'Korrigált adatok'!AV69</f>
        <v>8.631201960946687E-2</v>
      </c>
      <c r="AX69" s="8">
        <f>'Korrigált adatok'!AX69/'Korrigált adatok'!AV69</f>
        <v>0.19337209669499758</v>
      </c>
      <c r="AY69" s="8">
        <f>'Korrigált adatok'!AY69/'Korrigált adatok'!AV69</f>
        <v>0.70665640584142142</v>
      </c>
      <c r="BA69" s="8">
        <f t="shared" ref="BA69:BA77" si="50">BB69+BC69+BD69</f>
        <v>0.94939159148912977</v>
      </c>
      <c r="BB69" s="8">
        <f>'Korrigált adatok'!BB69/'Korrigált adatok'!BA69</f>
        <v>0.13179227371994545</v>
      </c>
      <c r="BC69" s="8">
        <f>'Korrigált adatok'!BC69/'Korrigált adatok'!BA69</f>
        <v>0.41548428334637788</v>
      </c>
      <c r="BD69" s="8">
        <f>'Korrigált adatok'!BD69/'Korrigált adatok'!BA69</f>
        <v>0.40211503442280633</v>
      </c>
    </row>
    <row r="70" spans="1:56" x14ac:dyDescent="0.3">
      <c r="A70">
        <v>6000</v>
      </c>
      <c r="H70" s="8">
        <f t="shared" si="41"/>
        <v>0.99091285911059845</v>
      </c>
      <c r="I70" s="8">
        <f>'Korrigált adatok'!I70/'Korrigált adatok'!H70</f>
        <v>0.10806657349692132</v>
      </c>
      <c r="J70" s="8">
        <f>'Korrigált adatok'!J70/'Korrigált adatok'!H70</f>
        <v>0.11380106325117302</v>
      </c>
      <c r="K70" s="8">
        <f>'Korrigált adatok'!K70/'Korrigált adatok'!H70</f>
        <v>0.76904522236250406</v>
      </c>
      <c r="M70" s="8">
        <f t="shared" si="42"/>
        <v>0.93343910850852585</v>
      </c>
      <c r="N70" s="8">
        <f>'Korrigált adatok'!N70/'Korrigált adatok'!M70</f>
        <v>0.11114278477022599</v>
      </c>
      <c r="O70" s="8">
        <f>'Korrigált adatok'!O70/'Korrigált adatok'!M70</f>
        <v>0.14825715595294783</v>
      </c>
      <c r="P70" s="8">
        <f>'Korrigált adatok'!P70/'Korrigált adatok'!M70</f>
        <v>0.674039167785352</v>
      </c>
      <c r="R70" s="8">
        <f t="shared" si="43"/>
        <v>0.99605703552094771</v>
      </c>
      <c r="S70" s="8">
        <f>'Korrigált adatok'!S70/'Korrigált adatok'!R70</f>
        <v>0.11112573726285667</v>
      </c>
      <c r="T70" s="8">
        <f>'Korrigált adatok'!T70/'Korrigált adatok'!R70</f>
        <v>0.22473766646452262</v>
      </c>
      <c r="U70" s="8">
        <f>'Korrigált adatok'!U70/'Korrigált adatok'!R70</f>
        <v>0.66019363179356849</v>
      </c>
      <c r="W70" s="8">
        <f t="shared" si="44"/>
        <v>1.0348447012631841</v>
      </c>
      <c r="X70" s="8">
        <f>'Korrigált adatok'!X70/'Korrigált adatok'!W70</f>
        <v>8.2133265175878697E-2</v>
      </c>
      <c r="Y70" s="8">
        <f>'Korrigált adatok'!Y70/'Korrigált adatok'!W70</f>
        <v>0.37933589189585759</v>
      </c>
      <c r="Z70" s="8">
        <f>'Korrigált adatok'!Z70/'Korrigált adatok'!W70</f>
        <v>0.57337554419144776</v>
      </c>
      <c r="AB70" s="8">
        <f t="shared" si="45"/>
        <v>0.98893659669385348</v>
      </c>
      <c r="AC70" s="8">
        <f>'Korrigált adatok'!AC70/'Korrigált adatok'!AB70</f>
        <v>5.0372928110705463E-2</v>
      </c>
      <c r="AD70" s="8">
        <f>'Korrigált adatok'!AD70/'Korrigált adatok'!AB70</f>
        <v>0.54300220546016997</v>
      </c>
      <c r="AE70" s="8">
        <f>'Korrigált adatok'!AE70/'Korrigált adatok'!AB70</f>
        <v>0.39556146312297807</v>
      </c>
      <c r="AG70" s="8">
        <f t="shared" si="46"/>
        <v>0.95950608698034068</v>
      </c>
      <c r="AH70" s="8">
        <f>'Korrigált adatok'!AH70/'Korrigált adatok'!AG70</f>
        <v>5.0964432267801417E-2</v>
      </c>
      <c r="AI70" s="8">
        <f>'Korrigált adatok'!AI70/'Korrigált adatok'!AG70</f>
        <v>0.65723202261560965</v>
      </c>
      <c r="AJ70" s="8">
        <f>'Korrigált adatok'!AJ70/'Korrigált adatok'!AG70</f>
        <v>0.25130963209692958</v>
      </c>
      <c r="AL70" s="8">
        <f t="shared" si="47"/>
        <v>0.96622474494863309</v>
      </c>
      <c r="AM70" s="8">
        <f>'Korrigált adatok'!AM70/'Korrigált adatok'!AL70</f>
        <v>0.14169867575013256</v>
      </c>
      <c r="AN70" s="8">
        <f>'Korrigált adatok'!AN70/'Korrigált adatok'!AL70</f>
        <v>0.42276200719365076</v>
      </c>
      <c r="AO70" s="8">
        <f>'Korrigált adatok'!AO70/'Korrigált adatok'!AL70</f>
        <v>0.40176406200484982</v>
      </c>
      <c r="AQ70" s="8">
        <f t="shared" si="48"/>
        <v>0.98856482596427531</v>
      </c>
      <c r="AR70" s="8">
        <f>'Korrigált adatok'!AR70/'Korrigált adatok'!AQ70</f>
        <v>0.14915491761739388</v>
      </c>
      <c r="AS70" s="8">
        <f>'Korrigált adatok'!AS70/'Korrigált adatok'!AQ70</f>
        <v>0.42876994097716192</v>
      </c>
      <c r="AT70" s="8">
        <f>'Korrigált adatok'!AT70/'Korrigált adatok'!AQ70</f>
        <v>0.41063996736971953</v>
      </c>
      <c r="AV70" s="8">
        <f t="shared" si="49"/>
        <v>0.98883098308278172</v>
      </c>
      <c r="AW70" s="8">
        <f>'Korrigált adatok'!AW70/'Korrigált adatok'!AV70</f>
        <v>9.7609229135465089E-2</v>
      </c>
      <c r="AX70" s="8">
        <f>'Korrigált adatok'!AX70/'Korrigált adatok'!AV70</f>
        <v>0.18118466233112998</v>
      </c>
      <c r="AY70" s="8">
        <f>'Korrigált adatok'!AY70/'Korrigált adatok'!AV70</f>
        <v>0.71003709161618667</v>
      </c>
      <c r="BA70" s="8">
        <f t="shared" si="50"/>
        <v>0.96328311870107353</v>
      </c>
      <c r="BB70" s="8">
        <f>'Korrigált adatok'!BB70/'Korrigált adatok'!BA70</f>
        <v>0.14877715289867913</v>
      </c>
      <c r="BC70" s="8">
        <f>'Korrigált adatok'!BC70/'Korrigált adatok'!BA70</f>
        <v>0.40312660018088436</v>
      </c>
      <c r="BD70" s="8">
        <f>'Korrigált adatok'!BD70/'Korrigált adatok'!BA70</f>
        <v>0.41137936562151001</v>
      </c>
    </row>
    <row r="71" spans="1:56" x14ac:dyDescent="0.3">
      <c r="A71">
        <v>8000</v>
      </c>
      <c r="H71" s="8">
        <f t="shared" si="41"/>
        <v>0.9966905250594067</v>
      </c>
      <c r="I71" s="8">
        <f>'Korrigált adatok'!I71/'Korrigált adatok'!H71</f>
        <v>0.10519487910364528</v>
      </c>
      <c r="J71" s="8">
        <f>'Korrigált adatok'!J71/'Korrigált adatok'!H71</f>
        <v>0.11184006665220254</v>
      </c>
      <c r="K71" s="8">
        <f>'Korrigált adatok'!K71/'Korrigált adatok'!H71</f>
        <v>0.77965557930355889</v>
      </c>
      <c r="M71" s="8">
        <f t="shared" si="42"/>
        <v>0.96849041234600142</v>
      </c>
      <c r="N71" s="8">
        <f>'Korrigált adatok'!N71/'Korrigált adatok'!M71</f>
        <v>0.10988452081908805</v>
      </c>
      <c r="O71" s="8">
        <f>'Korrigált adatok'!O71/'Korrigált adatok'!M71</f>
        <v>0.14942112195575394</v>
      </c>
      <c r="P71" s="8">
        <f>'Korrigált adatok'!P71/'Korrigált adatok'!M71</f>
        <v>0.7091847695711595</v>
      </c>
      <c r="R71" s="8">
        <f t="shared" si="43"/>
        <v>1.0002967093503066</v>
      </c>
      <c r="S71" s="8">
        <f>'Korrigált adatok'!S71/'Korrigált adatok'!R71</f>
        <v>0.11075877891873812</v>
      </c>
      <c r="T71" s="8">
        <f>'Korrigált adatok'!T71/'Korrigált adatok'!R71</f>
        <v>0.22700695358050105</v>
      </c>
      <c r="U71" s="8">
        <f>'Korrigált adatok'!U71/'Korrigált adatok'!R71</f>
        <v>0.66253097685106732</v>
      </c>
      <c r="W71" s="8">
        <f t="shared" si="44"/>
        <v>1.0364927457402875</v>
      </c>
      <c r="X71" s="8">
        <f>'Korrigált adatok'!X71/'Korrigált adatok'!W71</f>
        <v>8.147226632611286E-2</v>
      </c>
      <c r="Y71" s="8">
        <f>'Korrigált adatok'!Y71/'Korrigált adatok'!W71</f>
        <v>0.38001242235566768</v>
      </c>
      <c r="Z71" s="8">
        <f>'Korrigált adatok'!Z71/'Korrigált adatok'!W71</f>
        <v>0.57500805705850699</v>
      </c>
      <c r="AB71" s="8">
        <f t="shared" si="45"/>
        <v>1.0025291988998395</v>
      </c>
      <c r="AC71" s="8">
        <f>'Korrigált adatok'!AC71/'Korrigált adatok'!AB71</f>
        <v>4.6486356432019371E-2</v>
      </c>
      <c r="AD71" s="8">
        <f>'Korrigált adatok'!AD71/'Korrigált adatok'!AB71</f>
        <v>0.55223003659953263</v>
      </c>
      <c r="AE71" s="8">
        <f>'Korrigált adatok'!AE71/'Korrigált adatok'!AB71</f>
        <v>0.40381280586828749</v>
      </c>
      <c r="AG71" s="8">
        <f t="shared" si="46"/>
        <v>0.98070360385844868</v>
      </c>
      <c r="AH71" s="8">
        <f>'Korrigált adatok'!AH71/'Korrigált adatok'!AG71</f>
        <v>4.7047169210130718E-2</v>
      </c>
      <c r="AI71" s="8">
        <f>'Korrigált adatok'!AI71/'Korrigált adatok'!AG71</f>
        <v>0.67836754156387313</v>
      </c>
      <c r="AJ71" s="8">
        <f>'Korrigált adatok'!AJ71/'Korrigált adatok'!AG71</f>
        <v>0.2552888930844448</v>
      </c>
      <c r="AL71" s="8">
        <f t="shared" si="47"/>
        <v>0.97331453282053237</v>
      </c>
      <c r="AM71" s="8">
        <f>'Korrigált adatok'!AM71/'Korrigált adatok'!AL71</f>
        <v>0.13194338214272269</v>
      </c>
      <c r="AN71" s="8">
        <f>'Korrigált adatok'!AN71/'Korrigált adatok'!AL71</f>
        <v>0.43492335050677039</v>
      </c>
      <c r="AO71" s="8">
        <f>'Korrigált adatok'!AO71/'Korrigált adatok'!AL71</f>
        <v>0.40644780017103926</v>
      </c>
      <c r="AQ71" s="8">
        <f t="shared" si="48"/>
        <v>0.99459638867482703</v>
      </c>
      <c r="AR71" s="8">
        <f>'Korrigált adatok'!AR71/'Korrigált adatok'!AQ71</f>
        <v>0.13433024856997847</v>
      </c>
      <c r="AS71" s="8">
        <f>'Korrigált adatok'!AS71/'Korrigált adatok'!AQ71</f>
        <v>0.44863653627436123</v>
      </c>
      <c r="AT71" s="8">
        <f>'Korrigált adatok'!AT71/'Korrigált adatok'!AQ71</f>
        <v>0.41162960383048725</v>
      </c>
      <c r="AV71" s="8">
        <f t="shared" si="49"/>
        <v>0.99152831993159762</v>
      </c>
      <c r="AW71" s="8">
        <f>'Korrigált adatok'!AW71/'Korrigált adatok'!AV71</f>
        <v>8.7946848622402762E-2</v>
      </c>
      <c r="AX71" s="8">
        <f>'Korrigált adatok'!AX71/'Korrigált adatok'!AV71</f>
        <v>0.19670619739420284</v>
      </c>
      <c r="AY71" s="8">
        <f>'Korrigált adatok'!AY71/'Korrigált adatok'!AV71</f>
        <v>0.70687527391499205</v>
      </c>
      <c r="BA71" s="8">
        <f t="shared" si="50"/>
        <v>0.97022019661142311</v>
      </c>
      <c r="BB71" s="8">
        <f>'Korrigált adatok'!BB71/'Korrigált adatok'!BA71</f>
        <v>0.13403109771948077</v>
      </c>
      <c r="BC71" s="8">
        <f>'Korrigált adatok'!BC71/'Korrigált adatok'!BA71</f>
        <v>0.42814596419437417</v>
      </c>
      <c r="BD71" s="8">
        <f>'Korrigált adatok'!BD71/'Korrigált adatok'!BA71</f>
        <v>0.40804313469756814</v>
      </c>
    </row>
    <row r="72" spans="1:56" x14ac:dyDescent="0.3">
      <c r="A72">
        <v>10000</v>
      </c>
      <c r="H72" s="8">
        <f t="shared" si="41"/>
        <v>0.98327631357104817</v>
      </c>
      <c r="I72" s="8">
        <f>'Korrigált adatok'!I72/'Korrigált adatok'!H72</f>
        <v>0.10691107156192167</v>
      </c>
      <c r="J72" s="8">
        <f>'Korrigált adatok'!J72/'Korrigált adatok'!H72</f>
        <v>0.10962339065174699</v>
      </c>
      <c r="K72" s="8">
        <f>'Korrigált adatok'!K72/'Korrigált adatok'!H72</f>
        <v>0.76674185135737949</v>
      </c>
      <c r="M72" s="8">
        <f t="shared" si="42"/>
        <v>0.96107499923974826</v>
      </c>
      <c r="N72" s="8">
        <f>'Korrigált adatok'!N72/'Korrigált adatok'!M72</f>
        <v>0.11439338638742899</v>
      </c>
      <c r="O72" s="8">
        <f>'Korrigált adatok'!O72/'Korrigált adatok'!M72</f>
        <v>0.14901675100122078</v>
      </c>
      <c r="P72" s="8">
        <f>'Korrigált adatok'!P72/'Korrigált adatok'!M72</f>
        <v>0.69766486185109844</v>
      </c>
      <c r="R72" s="8">
        <f t="shared" si="43"/>
        <v>0.99734011089560892</v>
      </c>
      <c r="S72" s="8">
        <f>'Korrigált adatok'!S72/'Korrigált adatok'!R72</f>
        <v>0.11767782763602908</v>
      </c>
      <c r="T72" s="8">
        <f>'Korrigált adatok'!T72/'Korrigált adatok'!R72</f>
        <v>0.23088663698024756</v>
      </c>
      <c r="U72" s="8">
        <f>'Korrigált adatok'!U72/'Korrigált adatok'!R72</f>
        <v>0.64877564627933226</v>
      </c>
      <c r="W72" s="8">
        <f t="shared" si="44"/>
        <v>1.0533255499453367</v>
      </c>
      <c r="X72" s="8">
        <f>'Korrigált adatok'!X72/'Korrigált adatok'!W72</f>
        <v>8.7284926485252254E-2</v>
      </c>
      <c r="Y72" s="8">
        <f>'Korrigált adatok'!Y72/'Korrigált adatok'!W72</f>
        <v>0.38238277618496841</v>
      </c>
      <c r="Z72" s="8">
        <f>'Korrigált adatok'!Z72/'Korrigált adatok'!W72</f>
        <v>0.58365784727511594</v>
      </c>
      <c r="AB72" s="8">
        <f t="shared" si="45"/>
        <v>0.99620545363768431</v>
      </c>
      <c r="AC72" s="8">
        <f>'Korrigált adatok'!AC72/'Korrigált adatok'!AB72</f>
        <v>5.4602322181482442E-2</v>
      </c>
      <c r="AD72" s="8">
        <f>'Korrigált adatok'!AD72/'Korrigált adatok'!AB72</f>
        <v>0.53985946196982881</v>
      </c>
      <c r="AE72" s="8">
        <f>'Korrigált adatok'!AE72/'Korrigált adatok'!AB72</f>
        <v>0.40174366948637313</v>
      </c>
      <c r="AG72" s="8">
        <f t="shared" si="46"/>
        <v>0.9590596331350959</v>
      </c>
      <c r="AH72" s="8">
        <f>'Korrigált adatok'!AH72/'Korrigált adatok'!AG72</f>
        <v>5.1124007491712926E-2</v>
      </c>
      <c r="AI72" s="8">
        <f>'Korrigált adatok'!AI72/'Korrigált adatok'!AG72</f>
        <v>0.65614147905367359</v>
      </c>
      <c r="AJ72" s="8">
        <f>'Korrigált adatok'!AJ72/'Korrigált adatok'!AG72</f>
        <v>0.25179414658970933</v>
      </c>
      <c r="AL72" s="8">
        <f t="shared" si="47"/>
        <v>0.96744278177653653</v>
      </c>
      <c r="AM72" s="8">
        <f>'Korrigált adatok'!AM72/'Korrigált adatok'!AL72</f>
        <v>0.13512951437064386</v>
      </c>
      <c r="AN72" s="8">
        <f>'Korrigált adatok'!AN72/'Korrigált adatok'!AL72</f>
        <v>0.41803025353634554</v>
      </c>
      <c r="AO72" s="8">
        <f>'Korrigált adatok'!AO72/'Korrigált adatok'!AL72</f>
        <v>0.41428301386954713</v>
      </c>
      <c r="AQ72" s="8">
        <f t="shared" si="48"/>
        <v>1.0058275331562383</v>
      </c>
      <c r="AR72" s="8">
        <f>'Korrigált adatok'!AR72/'Korrigált adatok'!AQ72</f>
        <v>0.13047256512509162</v>
      </c>
      <c r="AS72" s="8">
        <f>'Korrigált adatok'!AS72/'Korrigált adatok'!AQ72</f>
        <v>0.44568184921221843</v>
      </c>
      <c r="AT72" s="8">
        <f>'Korrigált adatok'!AT72/'Korrigált adatok'!AQ72</f>
        <v>0.42967311881892833</v>
      </c>
      <c r="AV72" s="8">
        <f t="shared" si="49"/>
        <v>0.98670295145492104</v>
      </c>
      <c r="AW72" s="8">
        <f>'Korrigált adatok'!AW72/'Korrigált adatok'!AV72</f>
        <v>9.8978487484132183E-2</v>
      </c>
      <c r="AX72" s="8">
        <f>'Korrigált adatok'!AX72/'Korrigált adatok'!AV72</f>
        <v>0.20878755964576978</v>
      </c>
      <c r="AY72" s="8">
        <f>'Korrigált adatok'!AY72/'Korrigált adatok'!AV72</f>
        <v>0.67893690432501907</v>
      </c>
      <c r="BA72" s="8">
        <f t="shared" si="50"/>
        <v>0.98689383707864242</v>
      </c>
      <c r="BB72" s="8">
        <f>'Korrigált adatok'!BB72/'Korrigált adatok'!BA72</f>
        <v>0.13166665512061113</v>
      </c>
      <c r="BC72" s="8">
        <f>'Korrigált adatok'!BC72/'Korrigált adatok'!BA72</f>
        <v>0.41268298615405746</v>
      </c>
      <c r="BD72" s="8">
        <f>'Korrigált adatok'!BD72/'Korrigált adatok'!BA72</f>
        <v>0.44254419580397392</v>
      </c>
    </row>
    <row r="73" spans="1:56" x14ac:dyDescent="0.3">
      <c r="A73">
        <v>20000</v>
      </c>
      <c r="H73" s="8">
        <f t="shared" si="41"/>
        <v>0.97937729403522455</v>
      </c>
      <c r="I73" s="8">
        <f>'Korrigált adatok'!I73/'Korrigált adatok'!H73</f>
        <v>0.10085565515719355</v>
      </c>
      <c r="J73" s="8">
        <f>'Korrigált adatok'!J73/'Korrigált adatok'!H73</f>
        <v>0.11535790336359879</v>
      </c>
      <c r="K73" s="8">
        <f>'Korrigált adatok'!K73/'Korrigált adatok'!H73</f>
        <v>0.76316373551443217</v>
      </c>
      <c r="M73" s="8">
        <f t="shared" si="42"/>
        <v>0.96577836492541358</v>
      </c>
      <c r="N73" s="8">
        <f>'Korrigált adatok'!N73/'Korrigált adatok'!M73</f>
        <v>0.11135227700343175</v>
      </c>
      <c r="O73" s="8">
        <f>'Korrigált adatok'!O73/'Korrigált adatok'!M73</f>
        <v>0.15680913477004235</v>
      </c>
      <c r="P73" s="8">
        <f>'Korrigált adatok'!P73/'Korrigált adatok'!M73</f>
        <v>0.6976169531519395</v>
      </c>
      <c r="R73" s="8">
        <f t="shared" si="43"/>
        <v>0.99164339098442833</v>
      </c>
      <c r="S73" s="8">
        <f>'Korrigált adatok'!S73/'Korrigált adatok'!R73</f>
        <v>0.11420431944310136</v>
      </c>
      <c r="T73" s="8">
        <f>'Korrigált adatok'!T73/'Korrigált adatok'!R73</f>
        <v>0.22293593006005288</v>
      </c>
      <c r="U73" s="8">
        <f>'Korrigált adatok'!U73/'Korrigált adatok'!R73</f>
        <v>0.65450314148127409</v>
      </c>
      <c r="W73" s="8">
        <f t="shared" si="44"/>
        <v>1.0372750111246618</v>
      </c>
      <c r="X73" s="8">
        <f>'Korrigált adatok'!X73/'Korrigált adatok'!W73</f>
        <v>8.9535636517875328E-2</v>
      </c>
      <c r="Y73" s="8">
        <f>'Korrigált adatok'!Y73/'Korrigált adatok'!W73</f>
        <v>0.37962263519193401</v>
      </c>
      <c r="Z73" s="8">
        <f>'Korrigált adatok'!Z73/'Korrigált adatok'!W73</f>
        <v>0.56811673941485252</v>
      </c>
      <c r="AB73" s="8">
        <f t="shared" si="45"/>
        <v>0.98029783628506428</v>
      </c>
      <c r="AC73" s="8">
        <f>'Korrigált adatok'!AC73/'Korrigált adatok'!AB73</f>
        <v>5.3479773388913854E-2</v>
      </c>
      <c r="AD73" s="8">
        <f>'Korrigált adatok'!AD73/'Korrigált adatok'!AB73</f>
        <v>0.53779355738385914</v>
      </c>
      <c r="AE73" s="8">
        <f>'Korrigált adatok'!AE73/'Korrigált adatok'!AB73</f>
        <v>0.38902450551229123</v>
      </c>
      <c r="AG73" s="8">
        <f t="shared" si="46"/>
        <v>0.97996873127578388</v>
      </c>
      <c r="AH73" s="8">
        <f>'Korrigált adatok'!AH73/'Korrigált adatok'!AG73</f>
        <v>5.1962207617294982E-2</v>
      </c>
      <c r="AI73" s="8">
        <f>'Korrigált adatok'!AI73/'Korrigált adatok'!AG73</f>
        <v>0.67134690612765757</v>
      </c>
      <c r="AJ73" s="8">
        <f>'Korrigált adatok'!AJ73/'Korrigált adatok'!AG73</f>
        <v>0.25665961753083127</v>
      </c>
      <c r="AL73" s="8">
        <f t="shared" si="47"/>
        <v>0.95113928209483245</v>
      </c>
      <c r="AM73" s="8">
        <f>'Korrigált adatok'!AM73/'Korrigált adatok'!AL73</f>
        <v>0.12833451640198629</v>
      </c>
      <c r="AN73" s="8">
        <f>'Korrigált adatok'!AN73/'Korrigált adatok'!AL73</f>
        <v>0.4129808504438936</v>
      </c>
      <c r="AO73" s="8">
        <f>'Korrigált adatok'!AO73/'Korrigált adatok'!AL73</f>
        <v>0.40982391524895256</v>
      </c>
      <c r="AQ73" s="8">
        <f t="shared" si="48"/>
        <v>1.0139709952276719</v>
      </c>
      <c r="AR73" s="8">
        <f>'Korrigált adatok'!AR73/'Korrigált adatok'!AQ73</f>
        <v>0.1455674696637296</v>
      </c>
      <c r="AS73" s="8">
        <f>'Korrigált adatok'!AS73/'Korrigált adatok'!AQ73</f>
        <v>0.4419801992238564</v>
      </c>
      <c r="AT73" s="8">
        <f>'Korrigált adatok'!AT73/'Korrigált adatok'!AQ73</f>
        <v>0.42642332634008584</v>
      </c>
      <c r="AV73" s="8">
        <f t="shared" si="49"/>
        <v>0.97383119072852364</v>
      </c>
      <c r="AW73" s="8">
        <f>'Korrigált adatok'!AW73/'Korrigált adatok'!AV73</f>
        <v>9.4294439499197649E-2</v>
      </c>
      <c r="AX73" s="8">
        <f>'Korrigált adatok'!AX73/'Korrigált adatok'!AV73</f>
        <v>0.21063986116921346</v>
      </c>
      <c r="AY73" s="8">
        <f>'Korrigált adatok'!AY73/'Korrigált adatok'!AV73</f>
        <v>0.66889689006011255</v>
      </c>
      <c r="BA73" s="8">
        <f t="shared" si="50"/>
        <v>0.96410196202949083</v>
      </c>
      <c r="BB73" s="8">
        <f>'Korrigált adatok'!BB73/'Korrigált adatok'!BA73</f>
        <v>0.133396612688125</v>
      </c>
      <c r="BC73" s="8">
        <f>'Korrigált adatok'!BC73/'Korrigált adatok'!BA73</f>
        <v>0.39558547067509187</v>
      </c>
      <c r="BD73" s="8">
        <f>'Korrigált adatok'!BD73/'Korrigált adatok'!BA73</f>
        <v>0.43511987866627394</v>
      </c>
    </row>
    <row r="74" spans="1:56" x14ac:dyDescent="0.3">
      <c r="A74">
        <v>40000</v>
      </c>
      <c r="H74" s="8">
        <f t="shared" si="41"/>
        <v>0.98589096132974174</v>
      </c>
      <c r="I74" s="8">
        <f>'Korrigált adatok'!I74/'Korrigált adatok'!H74</f>
        <v>0.10147365728167476</v>
      </c>
      <c r="J74" s="8">
        <f>'Korrigált adatok'!J74/'Korrigált adatok'!H74</f>
        <v>0.11611516942253945</v>
      </c>
      <c r="K74" s="8">
        <f>'Korrigált adatok'!K74/'Korrigált adatok'!H74</f>
        <v>0.76830213462552754</v>
      </c>
      <c r="M74" s="8">
        <f t="shared" si="42"/>
        <v>0.97026407200355158</v>
      </c>
      <c r="N74" s="8">
        <f>'Korrigált adatok'!N74/'Korrigált adatok'!M74</f>
        <v>0.10789643259138344</v>
      </c>
      <c r="O74" s="8">
        <f>'Korrigált adatok'!O74/'Korrigált adatok'!M74</f>
        <v>0.15527665756378092</v>
      </c>
      <c r="P74" s="8">
        <f>'Korrigált adatok'!P74/'Korrigált adatok'!M74</f>
        <v>0.70709098184838715</v>
      </c>
      <c r="R74" s="8">
        <f t="shared" si="43"/>
        <v>0.98349011872773173</v>
      </c>
      <c r="S74" s="8">
        <f>'Korrigált adatok'!S74/'Korrigált adatok'!R74</f>
        <v>0.10783977965256955</v>
      </c>
      <c r="T74" s="8">
        <f>'Korrigált adatok'!T74/'Korrigált adatok'!R74</f>
        <v>0.22887701585987896</v>
      </c>
      <c r="U74" s="8">
        <f>'Korrigált adatok'!U74/'Korrigált adatok'!R74</f>
        <v>0.64677332321528325</v>
      </c>
      <c r="W74" s="8">
        <f t="shared" si="44"/>
        <v>1.011630233802753</v>
      </c>
      <c r="X74" s="8">
        <f>'Korrigált adatok'!X74/'Korrigált adatok'!W74</f>
        <v>8.4664532395747005E-2</v>
      </c>
      <c r="Y74" s="8">
        <f>'Korrigált adatok'!Y74/'Korrigált adatok'!W74</f>
        <v>0.36547154535434573</v>
      </c>
      <c r="Z74" s="8">
        <f>'Korrigált adatok'!Z74/'Korrigált adatok'!W74</f>
        <v>0.56149415605266029</v>
      </c>
      <c r="AB74" s="8">
        <f t="shared" si="45"/>
        <v>0.97581348360038667</v>
      </c>
      <c r="AC74" s="8">
        <f>'Korrigált adatok'!AC74/'Korrigált adatok'!AB74</f>
        <v>5.2282577999295081E-2</v>
      </c>
      <c r="AD74" s="8">
        <f>'Korrigált adatok'!AD74/'Korrigált adatok'!AB74</f>
        <v>0.53924730409437216</v>
      </c>
      <c r="AE74" s="8">
        <f>'Korrigált adatok'!AE74/'Korrigált adatok'!AB74</f>
        <v>0.38428360150671953</v>
      </c>
      <c r="AG74" s="8">
        <f t="shared" si="46"/>
        <v>1.0134287131656177</v>
      </c>
      <c r="AH74" s="8">
        <f>'Korrigált adatok'!AH74/'Korrigált adatok'!AG74</f>
        <v>5.3879714113670749E-2</v>
      </c>
      <c r="AI74" s="8">
        <f>'Korrigált adatok'!AI74/'Korrigált adatok'!AG74</f>
        <v>0.69498026267431889</v>
      </c>
      <c r="AJ74" s="8">
        <f>'Korrigált adatok'!AJ74/'Korrigált adatok'!AG74</f>
        <v>0.26456873637762796</v>
      </c>
      <c r="AL74" s="8">
        <f t="shared" si="47"/>
        <v>0.97522082673462218</v>
      </c>
      <c r="AM74" s="8">
        <f>'Korrigált adatok'!AM74/'Korrigált adatok'!AL74</f>
        <v>0.12748598317411172</v>
      </c>
      <c r="AN74" s="8">
        <f>'Korrigált adatok'!AN74/'Korrigált adatok'!AL74</f>
        <v>0.42551966763153215</v>
      </c>
      <c r="AO74" s="8">
        <f>'Korrigált adatok'!AO74/'Korrigált adatok'!AL74</f>
        <v>0.42221517592897828</v>
      </c>
      <c r="AQ74" s="8">
        <f t="shared" si="48"/>
        <v>0.89995741780854288</v>
      </c>
      <c r="AR74" s="8">
        <f>'Korrigált adatok'!AR74/'Korrigált adatok'!AQ74</f>
        <v>0.12554960095295012</v>
      </c>
      <c r="AS74" s="8">
        <f>'Korrigált adatok'!AS74/'Korrigált adatok'!AQ74</f>
        <v>0.39462457935027229</v>
      </c>
      <c r="AT74" s="8">
        <f>'Korrigált adatok'!AT74/'Korrigált adatok'!AQ74</f>
        <v>0.3797832375053205</v>
      </c>
      <c r="AV74" s="8">
        <f t="shared" si="49"/>
        <v>0.97545977610342227</v>
      </c>
      <c r="AW74" s="8">
        <f>'Korrigált adatok'!AW74/'Korrigált adatok'!AV74</f>
        <v>9.161251406770192E-2</v>
      </c>
      <c r="AX74" s="8">
        <f>'Korrigált adatok'!AX74/'Korrigált adatok'!AV74</f>
        <v>0.20981286164374324</v>
      </c>
      <c r="AY74" s="8">
        <f>'Korrigált adatok'!AY74/'Korrigált adatok'!AV74</f>
        <v>0.67403440039197704</v>
      </c>
      <c r="BA74" s="8">
        <f t="shared" si="50"/>
        <v>0.99485425708631547</v>
      </c>
      <c r="BB74" s="8">
        <f>'Korrigált adatok'!BB74/'Korrigált adatok'!BA74</f>
        <v>0.14600046472779463</v>
      </c>
      <c r="BC74" s="8">
        <f>'Korrigált adatok'!BC74/'Korrigált adatok'!BA74</f>
        <v>0.4060054729240628</v>
      </c>
      <c r="BD74" s="8">
        <f>'Korrigált adatok'!BD74/'Korrigált adatok'!BA74</f>
        <v>0.44284831943445802</v>
      </c>
    </row>
    <row r="75" spans="1:56" x14ac:dyDescent="0.3">
      <c r="A75">
        <v>60000</v>
      </c>
      <c r="H75" s="8">
        <f t="shared" si="41"/>
        <v>0.96668382093140592</v>
      </c>
      <c r="I75" s="8">
        <f>'Korrigált adatok'!I75/'Korrigált adatok'!H75</f>
        <v>9.64750327472126E-2</v>
      </c>
      <c r="J75" s="8">
        <f>'Korrigált adatok'!J75/'Korrigált adatok'!H75</f>
        <v>0.11464214249973941</v>
      </c>
      <c r="K75" s="8">
        <f>'Korrigált adatok'!K75/'Korrigált adatok'!H75</f>
        <v>0.75556664568445397</v>
      </c>
      <c r="M75" s="8">
        <f t="shared" si="42"/>
        <v>0.96633903289507161</v>
      </c>
      <c r="N75" s="8">
        <f>'Korrigált adatok'!N75/'Korrigált adatok'!M75</f>
        <v>0.11260241752418534</v>
      </c>
      <c r="O75" s="8">
        <f>'Korrigált adatok'!O75/'Korrigált adatok'!M75</f>
        <v>0.1566030166220177</v>
      </c>
      <c r="P75" s="8">
        <f>'Korrigált adatok'!P75/'Korrigált adatok'!M75</f>
        <v>0.6971335987488686</v>
      </c>
      <c r="R75" s="8">
        <f t="shared" si="43"/>
        <v>0.97418872844514959</v>
      </c>
      <c r="S75" s="8">
        <f>'Korrigált adatok'!S75/'Korrigált adatok'!R75</f>
        <v>0.11176461448925291</v>
      </c>
      <c r="T75" s="8">
        <f>'Korrigált adatok'!T75/'Korrigált adatok'!R75</f>
        <v>0.22681082903125627</v>
      </c>
      <c r="U75" s="8">
        <f>'Korrigált adatok'!U75/'Korrigált adatok'!R75</f>
        <v>0.63561328492464042</v>
      </c>
      <c r="W75" s="8">
        <f t="shared" si="44"/>
        <v>1.0296260707947305</v>
      </c>
      <c r="X75" s="8">
        <f>'Korrigált adatok'!X75/'Korrigált adatok'!W75</f>
        <v>7.5583097570289387E-2</v>
      </c>
      <c r="Y75" s="8">
        <f>'Korrigált adatok'!Y75/'Korrigált adatok'!W75</f>
        <v>0.37834027894957079</v>
      </c>
      <c r="Z75" s="8">
        <f>'Korrigált adatok'!Z75/'Korrigált adatok'!W75</f>
        <v>0.57570269427487031</v>
      </c>
      <c r="AB75" s="8">
        <f t="shared" si="45"/>
        <v>0.99452175756644379</v>
      </c>
      <c r="AC75" s="8">
        <f>'Korrigált adatok'!AC75/'Korrigált adatok'!AB75</f>
        <v>4.7178998736541966E-2</v>
      </c>
      <c r="AD75" s="8">
        <f>'Korrigált adatok'!AD75/'Korrigált adatok'!AB75</f>
        <v>0.55805601245609204</v>
      </c>
      <c r="AE75" s="8">
        <f>'Korrigált adatok'!AE75/'Korrigált adatok'!AB75</f>
        <v>0.38928674637380983</v>
      </c>
      <c r="AG75" s="8">
        <f t="shared" si="46"/>
        <v>0.99355107714937296</v>
      </c>
      <c r="AH75" s="8">
        <f>'Korrigált adatok'!AH75/'Korrigált adatok'!AG75</f>
        <v>4.6139082916064361E-2</v>
      </c>
      <c r="AI75" s="8">
        <f>'Korrigált adatok'!AI75/'Korrigált adatok'!AG75</f>
        <v>0.68303446911304655</v>
      </c>
      <c r="AJ75" s="8">
        <f>'Korrigált adatok'!AJ75/'Korrigált adatok'!AG75</f>
        <v>0.26437752512026208</v>
      </c>
      <c r="AL75" s="8">
        <f t="shared" si="47"/>
        <v>0.95827510373442859</v>
      </c>
      <c r="AM75" s="8">
        <f>'Korrigált adatok'!AM75/'Korrigált adatok'!AL75</f>
        <v>0.12892259775864837</v>
      </c>
      <c r="AN75" s="8">
        <f>'Korrigált adatok'!AN75/'Korrigált adatok'!AL75</f>
        <v>0.43411428398828472</v>
      </c>
      <c r="AO75" s="8">
        <f>'Korrigált adatok'!AO75/'Korrigált adatok'!AL75</f>
        <v>0.39523822198749553</v>
      </c>
      <c r="AQ75" s="8">
        <f t="shared" si="48"/>
        <v>0.96598100783775986</v>
      </c>
      <c r="AR75" s="8">
        <f>'Korrigált adatok'!AR75/'Korrigált adatok'!AQ75</f>
        <v>0.13351354843604771</v>
      </c>
      <c r="AS75" s="8">
        <f>'Korrigált adatok'!AS75/'Korrigált adatok'!AQ75</f>
        <v>0.44078970536083156</v>
      </c>
      <c r="AT75" s="8">
        <f>'Korrigált adatok'!AT75/'Korrigált adatok'!AQ75</f>
        <v>0.39167775404088057</v>
      </c>
      <c r="AV75" s="8">
        <f t="shared" si="49"/>
        <v>0.99634297169057673</v>
      </c>
      <c r="AW75" s="8">
        <f>'Korrigált adatok'!AW75/'Korrigált adatok'!AV75</f>
        <v>8.3168924725205096E-2</v>
      </c>
      <c r="AX75" s="8">
        <f>'Korrigált adatok'!AX75/'Korrigált adatok'!AV75</f>
        <v>0.20672158107792121</v>
      </c>
      <c r="AY75" s="8">
        <f>'Korrigált adatok'!AY75/'Korrigált adatok'!AV75</f>
        <v>0.70645246588745036</v>
      </c>
      <c r="BA75" s="8">
        <f t="shared" si="50"/>
        <v>0.98398196105356961</v>
      </c>
      <c r="BB75" s="8">
        <f>'Korrigált adatok'!BB75/'Korrigált adatok'!BA75</f>
        <v>0.13006904682584416</v>
      </c>
      <c r="BC75" s="8">
        <f>'Korrigált adatok'!BC75/'Korrigált adatok'!BA75</f>
        <v>0.4364499065080637</v>
      </c>
      <c r="BD75" s="8">
        <f>'Korrigált adatok'!BD75/'Korrigált adatok'!BA75</f>
        <v>0.41746300771966177</v>
      </c>
    </row>
    <row r="76" spans="1:56" x14ac:dyDescent="0.3">
      <c r="A76">
        <v>80000</v>
      </c>
      <c r="H76" s="8">
        <f t="shared" si="41"/>
        <v>0.99479994235940428</v>
      </c>
      <c r="I76" s="8">
        <f>'Korrigált adatok'!I76/'Korrigált adatok'!H76</f>
        <v>9.9279292525369017E-2</v>
      </c>
      <c r="J76" s="8">
        <f>'Korrigált adatok'!J76/'Korrigált adatok'!H76</f>
        <v>0.11746935236485628</v>
      </c>
      <c r="K76" s="8">
        <f>'Korrigált adatok'!K76/'Korrigált adatok'!H76</f>
        <v>0.778051297469179</v>
      </c>
      <c r="M76" s="8">
        <f t="shared" si="42"/>
        <v>0.96898864182011402</v>
      </c>
      <c r="N76" s="8">
        <f>'Korrigált adatok'!N76/'Korrigált adatok'!M76</f>
        <v>0.10514041998824411</v>
      </c>
      <c r="O76" s="8">
        <f>'Korrigált adatok'!O76/'Korrigált adatok'!M76</f>
        <v>0.1585428414841264</v>
      </c>
      <c r="P76" s="8">
        <f>'Korrigált adatok'!P76/'Korrigált adatok'!M76</f>
        <v>0.70530538034774348</v>
      </c>
      <c r="R76" s="8">
        <f t="shared" si="43"/>
        <v>0.98734729984391389</v>
      </c>
      <c r="S76" s="8">
        <f>'Korrigált adatok'!S76/'Korrigált adatok'!R76</f>
        <v>0.10938350140054294</v>
      </c>
      <c r="T76" s="8">
        <f>'Korrigált adatok'!T76/'Korrigált adatok'!R76</f>
        <v>0.23130706979296536</v>
      </c>
      <c r="U76" s="8">
        <f>'Korrigált adatok'!U76/'Korrigált adatok'!R76</f>
        <v>0.64665672865040558</v>
      </c>
      <c r="W76" s="8">
        <f t="shared" si="44"/>
        <v>1.0231485264653413</v>
      </c>
      <c r="X76" s="8">
        <f>'Korrigált adatok'!X76/'Korrigált adatok'!W76</f>
        <v>8.7897372029070664E-2</v>
      </c>
      <c r="Y76" s="8">
        <f>'Korrigált adatok'!Y76/'Korrigált adatok'!W76</f>
        <v>0.37110104466539612</v>
      </c>
      <c r="Z76" s="8">
        <f>'Korrigált adatok'!Z76/'Korrigált adatok'!W76</f>
        <v>0.56415010977087454</v>
      </c>
      <c r="AB76" s="8">
        <f t="shared" si="45"/>
        <v>0.98579097360668833</v>
      </c>
      <c r="AC76" s="8">
        <f>'Korrigált adatok'!AC76/'Korrigált adatok'!AB76</f>
        <v>5.2523508724665158E-2</v>
      </c>
      <c r="AD76" s="8">
        <f>'Korrigált adatok'!AD76/'Korrigált adatok'!AB76</f>
        <v>0.54527038057553723</v>
      </c>
      <c r="AE76" s="8">
        <f>'Korrigált adatok'!AE76/'Korrigált adatok'!AB76</f>
        <v>0.38799708430648588</v>
      </c>
      <c r="AG76" s="8">
        <f t="shared" si="46"/>
        <v>0.9110407510641847</v>
      </c>
      <c r="AH76" s="8">
        <f>'Korrigált adatok'!AH76/'Korrigált adatok'!AG76</f>
        <v>4.8447036638235422E-2</v>
      </c>
      <c r="AI76" s="8">
        <f>'Korrigált adatok'!AI76/'Korrigált adatok'!AG76</f>
        <v>0.62100948181792559</v>
      </c>
      <c r="AJ76" s="8">
        <f>'Korrigált adatok'!AJ76/'Korrigált adatok'!AG76</f>
        <v>0.24158423260802367</v>
      </c>
      <c r="AL76" s="8">
        <f t="shared" si="47"/>
        <v>0.98515341142771296</v>
      </c>
      <c r="AM76" s="8">
        <f>'Korrigált adatok'!AM76/'Korrigált adatok'!AL76</f>
        <v>0.12792553445178131</v>
      </c>
      <c r="AN76" s="8">
        <f>'Korrigált adatok'!AN76/'Korrigált adatok'!AL76</f>
        <v>0.43171942227897603</v>
      </c>
      <c r="AO76" s="8">
        <f>'Korrigált adatok'!AO76/'Korrigált adatok'!AL76</f>
        <v>0.42550845469695558</v>
      </c>
      <c r="AQ76" s="8">
        <f t="shared" si="48"/>
        <v>0.98646472460373436</v>
      </c>
      <c r="AR76" s="8">
        <f>'Korrigált adatok'!AR76/'Korrigált adatok'!AQ76</f>
        <v>0.12938142177383202</v>
      </c>
      <c r="AS76" s="8">
        <f>'Korrigált adatok'!AS76/'Korrigált adatok'!AQ76</f>
        <v>0.43669267884259599</v>
      </c>
      <c r="AT76" s="8">
        <f>'Korrigált adatok'!AT76/'Korrigált adatok'!AQ76</f>
        <v>0.42039062398730637</v>
      </c>
      <c r="AV76" s="8">
        <f t="shared" si="49"/>
        <v>0.99699509412076526</v>
      </c>
      <c r="AW76" s="8">
        <f>'Korrigált adatok'!AW76/'Korrigált adatok'!AV76</f>
        <v>9.8359840043266131E-2</v>
      </c>
      <c r="AX76" s="8">
        <f>'Korrigált adatok'!AX76/'Korrigált adatok'!AV76</f>
        <v>0.21695550261555316</v>
      </c>
      <c r="AY76" s="8">
        <f>'Korrigált adatok'!AY76/'Korrigált adatok'!AV76</f>
        <v>0.68167975146194593</v>
      </c>
      <c r="BA76" s="8">
        <f t="shared" si="50"/>
        <v>0.99094958040856729</v>
      </c>
      <c r="BB76" s="8">
        <f>'Korrigált adatok'!BB76/'Korrigált adatok'!BA76</f>
        <v>0.14465008185571029</v>
      </c>
      <c r="BC76" s="8">
        <f>'Korrigált adatok'!BC76/'Korrigált adatok'!BA76</f>
        <v>0.40970472956198617</v>
      </c>
      <c r="BD76" s="8">
        <f>'Korrigált adatok'!BD76/'Korrigált adatok'!BA76</f>
        <v>0.4365947689908708</v>
      </c>
    </row>
    <row r="77" spans="1:56" x14ac:dyDescent="0.3">
      <c r="A77">
        <v>100000</v>
      </c>
      <c r="H77" s="8">
        <f t="shared" si="41"/>
        <v>0.98492459316151659</v>
      </c>
      <c r="I77" s="8">
        <f>'Korrigált adatok'!I77/'Korrigált adatok'!H77</f>
        <v>9.5939827458128221E-2</v>
      </c>
      <c r="J77" s="8">
        <f>'Korrigált adatok'!J77/'Korrigált adatok'!H77</f>
        <v>0.1156725888489049</v>
      </c>
      <c r="K77" s="8">
        <f>'Korrigált adatok'!K77/'Korrigált adatok'!H77</f>
        <v>0.7733121768544835</v>
      </c>
      <c r="M77" s="8">
        <f t="shared" si="42"/>
        <v>0.9717645147462769</v>
      </c>
      <c r="N77" s="8">
        <f>'Korrigált adatok'!N77/'Korrigált adatok'!M77</f>
        <v>0.11150746493989175</v>
      </c>
      <c r="O77" s="8">
        <f>'Korrigált adatok'!O77/'Korrigált adatok'!M77</f>
        <v>0.15757570774624274</v>
      </c>
      <c r="P77" s="8">
        <f>'Korrigált adatok'!P77/'Korrigált adatok'!M77</f>
        <v>0.70268134206014243</v>
      </c>
      <c r="R77" s="8">
        <f t="shared" si="43"/>
        <v>0.98435484964566444</v>
      </c>
      <c r="S77" s="8">
        <f>'Korrigált adatok'!S77/'Korrigált adatok'!R77</f>
        <v>0.10140406124313413</v>
      </c>
      <c r="T77" s="8">
        <f>'Korrigált adatok'!T77/'Korrigált adatok'!R77</f>
        <v>0.22942499044367248</v>
      </c>
      <c r="U77" s="8">
        <f>'Korrigált adatok'!U77/'Korrigált adatok'!R77</f>
        <v>0.65352579795885779</v>
      </c>
      <c r="W77" s="8">
        <f t="shared" si="44"/>
        <v>1.03963214291828</v>
      </c>
      <c r="X77" s="8">
        <f>'Korrigált adatok'!X77/'Korrigált adatok'!W77</f>
        <v>8.2066617767609304E-2</v>
      </c>
      <c r="Y77" s="8">
        <f>'Korrigált adatok'!Y77/'Korrigált adatok'!W77</f>
        <v>0.38106583783913794</v>
      </c>
      <c r="Z77" s="8">
        <f>'Korrigált adatok'!Z77/'Korrigált adatok'!W77</f>
        <v>0.57649968731153278</v>
      </c>
      <c r="AB77" s="8">
        <f t="shared" si="45"/>
        <v>0.98515965000757022</v>
      </c>
      <c r="AC77" s="8">
        <f>'Korrigált adatok'!AC77/'Korrigált adatok'!AB77</f>
        <v>4.8223993678619285E-2</v>
      </c>
      <c r="AD77" s="8">
        <f>'Korrigált adatok'!AD77/'Korrigált adatok'!AB77</f>
        <v>0.54755748764258561</v>
      </c>
      <c r="AE77" s="8">
        <f>'Korrigált adatok'!AE77/'Korrigált adatok'!AB77</f>
        <v>0.38937816868636532</v>
      </c>
      <c r="AG77" s="8">
        <f t="shared" si="46"/>
        <v>0.83737313784583312</v>
      </c>
      <c r="AH77" s="8">
        <f>'Korrigált adatok'!AH77/'Korrigált adatok'!AG77</f>
        <v>4.1390554751575534E-2</v>
      </c>
      <c r="AI77" s="8">
        <f>'Korrigált adatok'!AI77/'Korrigált adatok'!AG77</f>
        <v>0.57049487557616485</v>
      </c>
      <c r="AJ77" s="8">
        <f>'Korrigált adatok'!AJ77/'Korrigált adatok'!AG77</f>
        <v>0.22548770751809272</v>
      </c>
      <c r="AL77" s="8">
        <f t="shared" si="47"/>
        <v>0.98907844743149997</v>
      </c>
      <c r="AM77" s="8">
        <f>'Korrigált adatok'!AM77/'Korrigált adatok'!AL77</f>
        <v>0.1382072753047745</v>
      </c>
      <c r="AN77" s="8">
        <f>'Korrigált adatok'!AN77/'Korrigált adatok'!AL77</f>
        <v>0.43867062483048036</v>
      </c>
      <c r="AO77" s="8">
        <f>'Korrigált adatok'!AO77/'Korrigált adatok'!AL77</f>
        <v>0.41220054729624506</v>
      </c>
      <c r="AQ77" s="8">
        <f t="shared" si="48"/>
        <v>0.976806348202643</v>
      </c>
      <c r="AR77" s="8">
        <f>'Korrigált adatok'!AR77/'Korrigált adatok'!AQ77</f>
        <v>0.13756097875978332</v>
      </c>
      <c r="AS77" s="8">
        <f>'Korrigált adatok'!AS77/'Korrigált adatok'!AQ77</f>
        <v>0.43636635293145742</v>
      </c>
      <c r="AT77" s="8">
        <f>'Korrigált adatok'!AT77/'Korrigált adatok'!AQ77</f>
        <v>0.40287901651140229</v>
      </c>
      <c r="AV77" s="8">
        <f t="shared" si="49"/>
        <v>0.99026293271376598</v>
      </c>
      <c r="AW77" s="8">
        <f>'Korrigált adatok'!AW77/'Korrigált adatok'!AV77</f>
        <v>9.1703830563783603E-2</v>
      </c>
      <c r="AX77" s="8">
        <f>'Korrigált adatok'!AX77/'Korrigált adatok'!AV77</f>
        <v>0.18737498761814675</v>
      </c>
      <c r="AY77" s="8">
        <f>'Korrigált adatok'!AY77/'Korrigált adatok'!AV77</f>
        <v>0.71118411453183561</v>
      </c>
      <c r="BA77" s="8">
        <f t="shared" si="50"/>
        <v>0.99471930572864475</v>
      </c>
      <c r="BB77" s="8">
        <f>'Korrigált adatok'!BB77/'Korrigált adatok'!BA77</f>
        <v>0.14322877164559905</v>
      </c>
      <c r="BC77" s="8">
        <f>'Korrigált adatok'!BC77/'Korrigált adatok'!BA77</f>
        <v>0.41972406189338446</v>
      </c>
      <c r="BD77" s="8">
        <f>'Korrigált adatok'!BD77/'Korrigált adatok'!BA77</f>
        <v>0.4317664721896613</v>
      </c>
    </row>
    <row r="79" spans="1:56" x14ac:dyDescent="0.3">
      <c r="A79" t="str">
        <f>'nyers adatok'!A79</f>
        <v>worst, m=nlogn, C=100</v>
      </c>
      <c r="H79" s="4" t="s">
        <v>10</v>
      </c>
      <c r="I79" s="4"/>
      <c r="J79" s="4"/>
      <c r="K79" s="4"/>
      <c r="M79" s="4" t="s">
        <v>11</v>
      </c>
      <c r="N79" s="4"/>
      <c r="O79" s="4"/>
      <c r="P79" s="4"/>
      <c r="R79" s="4" t="s">
        <v>12</v>
      </c>
      <c r="S79" s="4"/>
      <c r="T79" s="4"/>
      <c r="U79" s="4"/>
      <c r="W79" s="4" t="s">
        <v>21</v>
      </c>
      <c r="X79" s="4"/>
      <c r="Y79" s="4"/>
      <c r="Z79" s="4"/>
      <c r="AB79" s="4" t="s">
        <v>22</v>
      </c>
      <c r="AC79" s="4"/>
      <c r="AD79" s="4"/>
      <c r="AE79" s="4"/>
      <c r="AG79" s="4" t="s">
        <v>23</v>
      </c>
      <c r="AH79" s="4"/>
      <c r="AI79" s="4"/>
      <c r="AJ79" s="4"/>
      <c r="AL79" s="4" t="s">
        <v>24</v>
      </c>
      <c r="AM79" s="4"/>
      <c r="AN79" s="4"/>
      <c r="AO79" s="4"/>
      <c r="AQ79" s="4" t="s">
        <v>25</v>
      </c>
      <c r="AR79" s="4"/>
      <c r="AS79" s="4"/>
      <c r="AT79" s="4"/>
      <c r="AV79" s="4" t="s">
        <v>26</v>
      </c>
      <c r="AW79" s="4"/>
      <c r="AX79" s="4"/>
      <c r="AY79" s="4"/>
      <c r="BA79" s="4" t="s">
        <v>27</v>
      </c>
      <c r="BB79" s="4"/>
      <c r="BC79" s="4"/>
      <c r="BD79" s="4"/>
    </row>
    <row r="80" spans="1:56" x14ac:dyDescent="0.3">
      <c r="A80" t="s">
        <v>8</v>
      </c>
      <c r="H80" t="s">
        <v>34</v>
      </c>
      <c r="I80" t="s">
        <v>5</v>
      </c>
      <c r="J80" t="s">
        <v>6</v>
      </c>
      <c r="K80" t="s">
        <v>7</v>
      </c>
      <c r="M80" t="s">
        <v>34</v>
      </c>
      <c r="N80" t="s">
        <v>5</v>
      </c>
      <c r="O80" t="s">
        <v>6</v>
      </c>
      <c r="P80" t="s">
        <v>7</v>
      </c>
      <c r="R80" t="s">
        <v>34</v>
      </c>
      <c r="S80" t="s">
        <v>5</v>
      </c>
      <c r="T80" t="s">
        <v>6</v>
      </c>
      <c r="U80" t="s">
        <v>7</v>
      </c>
      <c r="W80" t="s">
        <v>34</v>
      </c>
      <c r="X80" t="s">
        <v>5</v>
      </c>
      <c r="Y80" t="s">
        <v>6</v>
      </c>
      <c r="Z80" t="s">
        <v>7</v>
      </c>
      <c r="AB80" t="s">
        <v>34</v>
      </c>
      <c r="AC80" t="s">
        <v>5</v>
      </c>
      <c r="AD80" t="s">
        <v>6</v>
      </c>
      <c r="AE80" t="s">
        <v>7</v>
      </c>
      <c r="AG80" t="s">
        <v>34</v>
      </c>
      <c r="AH80" t="s">
        <v>5</v>
      </c>
      <c r="AI80" t="s">
        <v>6</v>
      </c>
      <c r="AJ80" t="s">
        <v>7</v>
      </c>
      <c r="AL80" t="s">
        <v>34</v>
      </c>
      <c r="AM80" t="s">
        <v>5</v>
      </c>
      <c r="AN80" t="s">
        <v>6</v>
      </c>
      <c r="AO80" t="s">
        <v>7</v>
      </c>
      <c r="AQ80" t="s">
        <v>34</v>
      </c>
      <c r="AR80" t="s">
        <v>5</v>
      </c>
      <c r="AS80" t="s">
        <v>6</v>
      </c>
      <c r="AT80" t="s">
        <v>7</v>
      </c>
      <c r="AV80" t="s">
        <v>34</v>
      </c>
      <c r="AW80" t="s">
        <v>5</v>
      </c>
      <c r="AX80" t="s">
        <v>6</v>
      </c>
      <c r="AY80" t="s">
        <v>7</v>
      </c>
      <c r="BA80" t="s">
        <v>34</v>
      </c>
      <c r="BB80" t="s">
        <v>5</v>
      </c>
      <c r="BC80" t="s">
        <v>6</v>
      </c>
      <c r="BD80" t="s">
        <v>7</v>
      </c>
    </row>
    <row r="81" spans="1:56" x14ac:dyDescent="0.3">
      <c r="A81">
        <v>2000</v>
      </c>
      <c r="H81" s="8">
        <f>I81+J81+K81</f>
        <v>1.0161465241944745</v>
      </c>
      <c r="I81" s="8">
        <f>'Korrigált adatok'!I81/'Korrigált adatok'!H81</f>
        <v>0.10306119558713413</v>
      </c>
      <c r="J81" s="8">
        <f>'Korrigált adatok'!J81/'Korrigált adatok'!H81</f>
        <v>0.10398034769045793</v>
      </c>
      <c r="K81" s="8">
        <f>'Korrigált adatok'!K81/'Korrigált adatok'!H81</f>
        <v>0.80910498091688243</v>
      </c>
      <c r="M81" s="8">
        <f>N81+O81+P81</f>
        <v>0.97511796647422244</v>
      </c>
      <c r="N81" s="8">
        <f>'Korrigált adatok'!N81/'Korrigált adatok'!M81</f>
        <v>0.10650745905315996</v>
      </c>
      <c r="O81" s="8">
        <f>'Korrigált adatok'!O81/'Korrigált adatok'!M81</f>
        <v>0.13593903234972152</v>
      </c>
      <c r="P81" s="8">
        <f>'Korrigált adatok'!P81/'Korrigált adatok'!M81</f>
        <v>0.73267147507134089</v>
      </c>
      <c r="R81" s="8">
        <f>S81+T81+U81</f>
        <v>1.0414293669416028</v>
      </c>
      <c r="S81" s="8">
        <f>'Korrigált adatok'!S81/'Korrigált adatok'!R81</f>
        <v>0.11252445588955894</v>
      </c>
      <c r="T81" s="8">
        <f>'Korrigált adatok'!T81/'Korrigált adatok'!R81</f>
        <v>0.20636975987594364</v>
      </c>
      <c r="U81" s="8">
        <f>'Korrigált adatok'!U81/'Korrigált adatok'!R81</f>
        <v>0.72253515117610034</v>
      </c>
      <c r="W81" s="8">
        <f>X81+Y81+Z81</f>
        <v>0.96367168086578503</v>
      </c>
      <c r="X81" s="8">
        <f>'Korrigált adatok'!X81/'Korrigált adatok'!W81</f>
        <v>6.5541397411214355E-2</v>
      </c>
      <c r="Y81" s="8">
        <f>'Korrigált adatok'!Y81/'Korrigált adatok'!W81</f>
        <v>0.35635365109367245</v>
      </c>
      <c r="Z81" s="8">
        <f>'Korrigált adatok'!Z81/'Korrigált adatok'!W81</f>
        <v>0.54177663236089824</v>
      </c>
      <c r="AB81" s="8">
        <f>AC81+AD81+AE81</f>
        <v>0.94929311260985338</v>
      </c>
      <c r="AC81" s="8">
        <f>'Korrigált adatok'!AC81/'Korrigált adatok'!AB81</f>
        <v>4.5187984062832635E-2</v>
      </c>
      <c r="AD81" s="8">
        <f>'Korrigált adatok'!AD81/'Korrigált adatok'!AB81</f>
        <v>0.50044906874625938</v>
      </c>
      <c r="AE81" s="8">
        <f>'Korrigált adatok'!AE81/'Korrigált adatok'!AB81</f>
        <v>0.4036560598007613</v>
      </c>
      <c r="AG81" s="8">
        <f>AH81+AI81+AJ81</f>
        <v>0.97217860862094163</v>
      </c>
      <c r="AH81" s="8">
        <f>'Korrigált adatok'!AH81/'Korrigált adatok'!AG81</f>
        <v>4.5822006205913514E-2</v>
      </c>
      <c r="AI81" s="8">
        <f>'Korrigált adatok'!AI81/'Korrigált adatok'!AG81</f>
        <v>0.64153749787368741</v>
      </c>
      <c r="AJ81" s="8">
        <f>'Korrigált adatok'!AJ81/'Korrigált adatok'!AG81</f>
        <v>0.28481910454134074</v>
      </c>
      <c r="AL81" s="8">
        <f>AM81+AN81+AO81</f>
        <v>1.0465062077505252</v>
      </c>
      <c r="AM81" s="8">
        <f>'Korrigált adatok'!AM81/'Korrigált adatok'!AL81</f>
        <v>0.14688245711247366</v>
      </c>
      <c r="AN81" s="8">
        <f>'Korrigált adatok'!AN81/'Korrigált adatok'!AL81</f>
        <v>0.4518984712256871</v>
      </c>
      <c r="AO81" s="8">
        <f>'Korrigált adatok'!AO81/'Korrigált adatok'!AL81</f>
        <v>0.44772527941236451</v>
      </c>
      <c r="AQ81" s="8">
        <f>AR81+AS81+AT81</f>
        <v>0.94730017188216631</v>
      </c>
      <c r="AR81" s="8">
        <f>'Korrigált adatok'!AR81/'Korrigált adatok'!AQ81</f>
        <v>0.12841890880942844</v>
      </c>
      <c r="AS81" s="8">
        <f>'Korrigált adatok'!AS81/'Korrigált adatok'!AQ81</f>
        <v>0.41999065724382073</v>
      </c>
      <c r="AT81" s="8">
        <f>'Korrigált adatok'!AT81/'Korrigált adatok'!AQ81</f>
        <v>0.39889060582891717</v>
      </c>
      <c r="AV81" s="8">
        <f>AW81+AX81+AY81</f>
        <v>1.0216993258371005</v>
      </c>
      <c r="AW81" s="8">
        <f>'Korrigált adatok'!AW81/'Korrigált adatok'!AV81</f>
        <v>8.4430312467030103E-2</v>
      </c>
      <c r="AX81" s="8">
        <f>'Korrigált adatok'!AX81/'Korrigált adatok'!AV81</f>
        <v>0.1834377918967921</v>
      </c>
      <c r="AY81" s="8">
        <f>'Korrigált adatok'!AY81/'Korrigált adatok'!AV81</f>
        <v>0.75383122147327841</v>
      </c>
      <c r="BA81" s="8">
        <f>BB81+BC81+BD81</f>
        <v>0.95753121220221682</v>
      </c>
      <c r="BB81" s="8">
        <f>'Korrigált adatok'!BB81/'Korrigált adatok'!BA81</f>
        <v>0.12748078430058332</v>
      </c>
      <c r="BC81" s="8">
        <f>'Korrigált adatok'!BC81/'Korrigált adatok'!BA81</f>
        <v>0.41728650133732814</v>
      </c>
      <c r="BD81" s="8">
        <f>'Korrigált adatok'!BD81/'Korrigált adatok'!BA81</f>
        <v>0.41276392656430544</v>
      </c>
    </row>
    <row r="82" spans="1:56" x14ac:dyDescent="0.3">
      <c r="A82">
        <v>4000</v>
      </c>
      <c r="H82" s="8">
        <f t="shared" ref="H82:H90" si="51">I82+J82+K82</f>
        <v>0.99129318472579286</v>
      </c>
      <c r="I82" s="8">
        <f>'Korrigált adatok'!I82/'Korrigált adatok'!H82</f>
        <v>8.9522354509372737E-2</v>
      </c>
      <c r="J82" s="8">
        <f>'Korrigált adatok'!J82/'Korrigált adatok'!H82</f>
        <v>9.5979563562461484E-2</v>
      </c>
      <c r="K82" s="8">
        <f>'Korrigált adatok'!K82/'Korrigált adatok'!H82</f>
        <v>0.80579126665395862</v>
      </c>
      <c r="M82" s="8">
        <f t="shared" ref="M82:M90" si="52">N82+O82+P82</f>
        <v>0.9339206670248088</v>
      </c>
      <c r="N82" s="8">
        <f>'Korrigált adatok'!N82/'Korrigált adatok'!M82</f>
        <v>9.1719449707924158E-2</v>
      </c>
      <c r="O82" s="8">
        <f>'Korrigált adatok'!O82/'Korrigált adatok'!M82</f>
        <v>0.12744098005594506</v>
      </c>
      <c r="P82" s="8">
        <f>'Korrigált adatok'!P82/'Korrigált adatok'!M82</f>
        <v>0.71476023726093962</v>
      </c>
      <c r="R82" s="8">
        <f t="shared" ref="R82:R90" si="53">S82+T82+U82</f>
        <v>1.0037377264804155</v>
      </c>
      <c r="S82" s="8">
        <f>'Korrigált adatok'!S82/'Korrigált adatok'!R82</f>
        <v>9.6760747250137669E-2</v>
      </c>
      <c r="T82" s="8">
        <f>'Korrigált adatok'!T82/'Korrigált adatok'!R82</f>
        <v>0.20054788290813941</v>
      </c>
      <c r="U82" s="8">
        <f>'Korrigált adatok'!U82/'Korrigált adatok'!R82</f>
        <v>0.70642909632213835</v>
      </c>
      <c r="W82" s="8">
        <f t="shared" ref="W82:W90" si="54">X82+Y82+Z82</f>
        <v>0.98830086843634746</v>
      </c>
      <c r="X82" s="8">
        <f>'Korrigált adatok'!X82/'Korrigált adatok'!W82</f>
        <v>6.2057220715236623E-2</v>
      </c>
      <c r="Y82" s="8">
        <f>'Korrigált adatok'!Y82/'Korrigált adatok'!W82</f>
        <v>0.36159349652359407</v>
      </c>
      <c r="Z82" s="8">
        <f>'Korrigált adatok'!Z82/'Korrigált adatok'!W82</f>
        <v>0.56465015119751671</v>
      </c>
      <c r="AB82" s="8">
        <f t="shared" ref="AB82:AB90" si="55">AC82+AD82+AE82</f>
        <v>0.99108045929595245</v>
      </c>
      <c r="AC82" s="8">
        <f>'Korrigált adatok'!AC82/'Korrigált adatok'!AB82</f>
        <v>4.0484954227406521E-2</v>
      </c>
      <c r="AD82" s="8">
        <f>'Korrigált adatok'!AD82/'Korrigált adatok'!AB82</f>
        <v>0.52977660463525955</v>
      </c>
      <c r="AE82" s="8">
        <f>'Korrigált adatok'!AE82/'Korrigált adatok'!AB82</f>
        <v>0.4208189004332864</v>
      </c>
      <c r="AG82" s="8">
        <f t="shared" ref="AG82:AG90" si="56">AH82+AI82+AJ82</f>
        <v>0.97753714874100128</v>
      </c>
      <c r="AH82" s="8">
        <f>'Korrigált adatok'!AH82/'Korrigált adatok'!AG82</f>
        <v>4.8448797632926248E-2</v>
      </c>
      <c r="AI82" s="8">
        <f>'Korrigált adatok'!AI82/'Korrigált adatok'!AG82</f>
        <v>0.63243387230304438</v>
      </c>
      <c r="AJ82" s="8">
        <f>'Korrigált adatok'!AJ82/'Korrigált adatok'!AG82</f>
        <v>0.29665447880503071</v>
      </c>
      <c r="AL82" s="8">
        <f t="shared" ref="AL82:AL90" si="57">AM82+AN82+AO82</f>
        <v>0.9882396130950859</v>
      </c>
      <c r="AM82" s="8">
        <f>'Korrigált adatok'!AM82/'Korrigált adatok'!AL82</f>
        <v>0.12361359760145434</v>
      </c>
      <c r="AN82" s="8">
        <f>'Korrigált adatok'!AN82/'Korrigált adatok'!AL82</f>
        <v>0.42080348920444743</v>
      </c>
      <c r="AO82" s="8">
        <f>'Korrigált adatok'!AO82/'Korrigált adatok'!AL82</f>
        <v>0.44382252628918412</v>
      </c>
      <c r="AQ82" s="8">
        <f t="shared" ref="AQ82:AQ90" si="58">AR82+AS82+AT82</f>
        <v>0.95251028563573648</v>
      </c>
      <c r="AR82" s="8">
        <f>'Korrigált adatok'!AR82/'Korrigált adatok'!AQ82</f>
        <v>0.12370278318398981</v>
      </c>
      <c r="AS82" s="8">
        <f>'Korrigált adatok'!AS82/'Korrigált adatok'!AQ82</f>
        <v>0.40148248887557403</v>
      </c>
      <c r="AT82" s="8">
        <f>'Korrigált adatok'!AT82/'Korrigált adatok'!AQ82</f>
        <v>0.4273250135761727</v>
      </c>
      <c r="AV82" s="8">
        <f t="shared" ref="AV82:AV90" si="59">AW82+AX82+AY82</f>
        <v>0.95095738104854111</v>
      </c>
      <c r="AW82" s="8">
        <f>'Korrigált adatok'!AW82/'Korrigált adatok'!AV82</f>
        <v>7.3560682318328546E-2</v>
      </c>
      <c r="AX82" s="8">
        <f>'Korrigált adatok'!AX82/'Korrigált adatok'!AV82</f>
        <v>0.15977719001993201</v>
      </c>
      <c r="AY82" s="8">
        <f>'Korrigált adatok'!AY82/'Korrigált adatok'!AV82</f>
        <v>0.71761950871028057</v>
      </c>
      <c r="BA82" s="8">
        <f t="shared" ref="BA82:BA90" si="60">BB82+BC82+BD82</f>
        <v>0.95389379797619678</v>
      </c>
      <c r="BB82" s="8">
        <f>'Korrigált adatok'!BB82/'Korrigált adatok'!BA82</f>
        <v>0.12799445351050698</v>
      </c>
      <c r="BC82" s="8">
        <f>'Korrigált adatok'!BC82/'Korrigált adatok'!BA82</f>
        <v>0.38963260537947686</v>
      </c>
      <c r="BD82" s="8">
        <f>'Korrigált adatok'!BD82/'Korrigált adatok'!BA82</f>
        <v>0.436266739086213</v>
      </c>
    </row>
    <row r="83" spans="1:56" x14ac:dyDescent="0.3">
      <c r="A83">
        <v>6000</v>
      </c>
      <c r="H83" s="8">
        <f t="shared" si="51"/>
        <v>0.99413886760961356</v>
      </c>
      <c r="I83" s="8">
        <f>'Korrigált adatok'!I83/'Korrigált adatok'!H83</f>
        <v>9.0067129948092295E-2</v>
      </c>
      <c r="J83" s="8">
        <f>'Korrigált adatok'!J83/'Korrigált adatok'!H83</f>
        <v>9.1344509430699369E-2</v>
      </c>
      <c r="K83" s="8">
        <f>'Korrigált adatok'!K83/'Korrigált adatok'!H83</f>
        <v>0.81272722823082189</v>
      </c>
      <c r="M83" s="8">
        <f t="shared" si="52"/>
        <v>0.97072364447635962</v>
      </c>
      <c r="N83" s="8">
        <f>'Korrigált adatok'!N83/'Korrigált adatok'!M83</f>
        <v>9.6187059510884063E-2</v>
      </c>
      <c r="O83" s="8">
        <f>'Korrigált adatok'!O83/'Korrigált adatok'!M83</f>
        <v>0.12585020875981845</v>
      </c>
      <c r="P83" s="8">
        <f>'Korrigált adatok'!P83/'Korrigált adatok'!M83</f>
        <v>0.74868637620565703</v>
      </c>
      <c r="R83" s="8">
        <f t="shared" si="53"/>
        <v>1.0235256648585409</v>
      </c>
      <c r="S83" s="8">
        <f>'Korrigált adatok'!S83/'Korrigált adatok'!R83</f>
        <v>0.10091018229577783</v>
      </c>
      <c r="T83" s="8">
        <f>'Korrigált adatok'!T83/'Korrigált adatok'!R83</f>
        <v>0.21189319422092001</v>
      </c>
      <c r="U83" s="8">
        <f>'Korrigált adatok'!U83/'Korrigált adatok'!R83</f>
        <v>0.71072228834184303</v>
      </c>
      <c r="W83" s="8">
        <f t="shared" si="54"/>
        <v>1.0147609503289621</v>
      </c>
      <c r="X83" s="8">
        <f>'Korrigált adatok'!X83/'Korrigált adatok'!W83</f>
        <v>6.5764927462816189E-2</v>
      </c>
      <c r="Y83" s="8">
        <f>'Korrigált adatok'!Y83/'Korrigált adatok'!W83</f>
        <v>0.36526098125866652</v>
      </c>
      <c r="Z83" s="8">
        <f>'Korrigált adatok'!Z83/'Korrigált adatok'!W83</f>
        <v>0.58373504160747935</v>
      </c>
      <c r="AB83" s="8">
        <f t="shared" si="55"/>
        <v>0.99608218266091719</v>
      </c>
      <c r="AC83" s="8">
        <f>'Korrigált adatok'!AC83/'Korrigált adatok'!AB83</f>
        <v>4.2265553700044228E-2</v>
      </c>
      <c r="AD83" s="8">
        <f>'Korrigált adatok'!AD83/'Korrigált adatok'!AB83</f>
        <v>0.52873972316179474</v>
      </c>
      <c r="AE83" s="8">
        <f>'Korrigált adatok'!AE83/'Korrigált adatok'!AB83</f>
        <v>0.4250769057990782</v>
      </c>
      <c r="AG83" s="8">
        <f t="shared" si="56"/>
        <v>0.97414577755700715</v>
      </c>
      <c r="AH83" s="8">
        <f>'Korrigált adatok'!AH83/'Korrigált adatok'!AG83</f>
        <v>4.633647022201158E-2</v>
      </c>
      <c r="AI83" s="8">
        <f>'Korrigált adatok'!AI83/'Korrigált adatok'!AG83</f>
        <v>0.62656819315598311</v>
      </c>
      <c r="AJ83" s="8">
        <f>'Korrigált adatok'!AJ83/'Korrigált adatok'!AG83</f>
        <v>0.30124111417901245</v>
      </c>
      <c r="AL83" s="8">
        <f t="shared" si="57"/>
        <v>0.95416587483620585</v>
      </c>
      <c r="AM83" s="8">
        <f>'Korrigált adatok'!AM83/'Korrigált adatok'!AL83</f>
        <v>0.12795734615392787</v>
      </c>
      <c r="AN83" s="8">
        <f>'Korrigált adatok'!AN83/'Korrigált adatok'!AL83</f>
        <v>0.38419777155528773</v>
      </c>
      <c r="AO83" s="8">
        <f>'Korrigált adatok'!AO83/'Korrigált adatok'!AL83</f>
        <v>0.44201075712699017</v>
      </c>
      <c r="AQ83" s="8">
        <f t="shared" si="58"/>
        <v>0.95658571006381155</v>
      </c>
      <c r="AR83" s="8">
        <f>'Korrigált adatok'!AR83/'Korrigált adatok'!AQ83</f>
        <v>0.13320896301686594</v>
      </c>
      <c r="AS83" s="8">
        <f>'Korrigált adatok'!AS83/'Korrigált adatok'!AQ83</f>
        <v>0.37790072329110436</v>
      </c>
      <c r="AT83" s="8">
        <f>'Korrigált adatok'!AT83/'Korrigált adatok'!AQ83</f>
        <v>0.44547602375584128</v>
      </c>
      <c r="AV83" s="8">
        <f t="shared" si="59"/>
        <v>0.98149464715272594</v>
      </c>
      <c r="AW83" s="8">
        <f>'Korrigált adatok'!AW83/'Korrigált adatok'!AV83</f>
        <v>7.6219468269702689E-2</v>
      </c>
      <c r="AX83" s="8">
        <f>'Korrigált adatok'!AX83/'Korrigált adatok'!AV83</f>
        <v>0.14918358652980693</v>
      </c>
      <c r="AY83" s="8">
        <f>'Korrigált adatok'!AY83/'Korrigált adatok'!AV83</f>
        <v>0.75609159235321632</v>
      </c>
      <c r="BA83" s="8">
        <f t="shared" si="60"/>
        <v>0.9416952206628213</v>
      </c>
      <c r="BB83" s="8">
        <f>'Korrigált adatok'!BB83/'Korrigált adatok'!BA83</f>
        <v>0.1305422924849349</v>
      </c>
      <c r="BC83" s="8">
        <f>'Korrigált adatok'!BC83/'Korrigált adatok'!BA83</f>
        <v>0.36252505325155882</v>
      </c>
      <c r="BD83" s="8">
        <f>'Korrigált adatok'!BD83/'Korrigált adatok'!BA83</f>
        <v>0.44862787492632761</v>
      </c>
    </row>
    <row r="84" spans="1:56" x14ac:dyDescent="0.3">
      <c r="A84">
        <v>8000</v>
      </c>
      <c r="H84" s="8">
        <f t="shared" si="51"/>
        <v>0.97958850091121574</v>
      </c>
      <c r="I84" s="8">
        <f>'Korrigált adatok'!I84/'Korrigált adatok'!H84</f>
        <v>8.581910848169734E-2</v>
      </c>
      <c r="J84" s="8">
        <f>'Korrigált adatok'!J84/'Korrigált adatok'!H84</f>
        <v>8.7528576318981699E-2</v>
      </c>
      <c r="K84" s="8">
        <f>'Korrigált adatok'!K84/'Korrigált adatok'!H84</f>
        <v>0.80624081611053666</v>
      </c>
      <c r="M84" s="8">
        <f t="shared" si="52"/>
        <v>0.97444093427125267</v>
      </c>
      <c r="N84" s="8">
        <f>'Korrigált adatok'!N84/'Korrigált adatok'!M84</f>
        <v>8.9441889064994742E-2</v>
      </c>
      <c r="O84" s="8">
        <f>'Korrigált adatok'!O84/'Korrigált adatok'!M84</f>
        <v>0.12237931843312423</v>
      </c>
      <c r="P84" s="8">
        <f>'Korrigált adatok'!P84/'Korrigált adatok'!M84</f>
        <v>0.76261972677313372</v>
      </c>
      <c r="R84" s="8">
        <f t="shared" si="53"/>
        <v>1.0017248735492432</v>
      </c>
      <c r="S84" s="8">
        <f>'Korrigált adatok'!S84/'Korrigált adatok'!R84</f>
        <v>9.2106135759092059E-2</v>
      </c>
      <c r="T84" s="8">
        <f>'Korrigált adatok'!T84/'Korrigált adatok'!R84</f>
        <v>0.20921297752161441</v>
      </c>
      <c r="U84" s="8">
        <f>'Korrigált adatok'!U84/'Korrigált adatok'!R84</f>
        <v>0.70040576026853674</v>
      </c>
      <c r="W84" s="8">
        <f t="shared" si="54"/>
        <v>0.97432346301355777</v>
      </c>
      <c r="X84" s="8">
        <f>'Korrigált adatok'!X84/'Korrigált adatok'!W84</f>
        <v>5.4994762954242257E-2</v>
      </c>
      <c r="Y84" s="8">
        <f>'Korrigált adatok'!Y84/'Korrigált adatok'!W84</f>
        <v>0.35584542319915191</v>
      </c>
      <c r="Z84" s="8">
        <f>'Korrigált adatok'!Z84/'Korrigált adatok'!W84</f>
        <v>0.56348327686016364</v>
      </c>
      <c r="AB84" s="8">
        <f t="shared" si="55"/>
        <v>0.98229892283793818</v>
      </c>
      <c r="AC84" s="8">
        <f>'Korrigált adatok'!AC84/'Korrigált adatok'!AB84</f>
        <v>3.7790861909990203E-2</v>
      </c>
      <c r="AD84" s="8">
        <f>'Korrigált adatok'!AD84/'Korrigált adatok'!AB84</f>
        <v>0.51787268823239541</v>
      </c>
      <c r="AE84" s="8">
        <f>'Korrigált adatok'!AE84/'Korrigált adatok'!AB84</f>
        <v>0.42663537269555246</v>
      </c>
      <c r="AG84" s="8">
        <f t="shared" si="56"/>
        <v>0.97797313357750093</v>
      </c>
      <c r="AH84" s="8">
        <f>'Korrigált adatok'!AH84/'Korrigált adatok'!AG84</f>
        <v>4.2932958326524086E-2</v>
      </c>
      <c r="AI84" s="8">
        <f>'Korrigált adatok'!AI84/'Korrigált adatok'!AG84</f>
        <v>0.61838510232050004</v>
      </c>
      <c r="AJ84" s="8">
        <f>'Korrigált adatok'!AJ84/'Korrigált adatok'!AG84</f>
        <v>0.31665507293047679</v>
      </c>
      <c r="AL84" s="8">
        <f t="shared" si="57"/>
        <v>0.99574851120830754</v>
      </c>
      <c r="AM84" s="8">
        <f>'Korrigált adatok'!AM84/'Korrigált adatok'!AL84</f>
        <v>0.11701597619669429</v>
      </c>
      <c r="AN84" s="8">
        <f>'Korrigált adatok'!AN84/'Korrigált adatok'!AL84</f>
        <v>0.40241012708396406</v>
      </c>
      <c r="AO84" s="8">
        <f>'Korrigált adatok'!AO84/'Korrigált adatok'!AL84</f>
        <v>0.47632240792764913</v>
      </c>
      <c r="AQ84" s="8">
        <f t="shared" si="58"/>
        <v>0.96144491852370129</v>
      </c>
      <c r="AR84" s="8">
        <f>'Korrigált adatok'!AR84/'Korrigált adatok'!AQ84</f>
        <v>0.11786685918461091</v>
      </c>
      <c r="AS84" s="8">
        <f>'Korrigált adatok'!AS84/'Korrigált adatok'!AQ84</f>
        <v>0.39548538485120738</v>
      </c>
      <c r="AT84" s="8">
        <f>'Korrigált adatok'!AT84/'Korrigált adatok'!AQ84</f>
        <v>0.44809267448788298</v>
      </c>
      <c r="AV84" s="8">
        <f t="shared" si="59"/>
        <v>0.97961358540699117</v>
      </c>
      <c r="AW84" s="8">
        <f>'Korrigált adatok'!AW84/'Korrigált adatok'!AV84</f>
        <v>7.8418424444324439E-2</v>
      </c>
      <c r="AX84" s="8">
        <f>'Korrigált adatok'!AX84/'Korrigált adatok'!AV84</f>
        <v>0.15103461231498713</v>
      </c>
      <c r="AY84" s="8">
        <f>'Korrigált adatok'!AY84/'Korrigált adatok'!AV84</f>
        <v>0.75016054864767956</v>
      </c>
      <c r="BA84" s="8">
        <f t="shared" si="60"/>
        <v>0.94339103804416213</v>
      </c>
      <c r="BB84" s="8">
        <f>'Korrigált adatok'!BB84/'Korrigált adatok'!BA84</f>
        <v>0.11793779382295125</v>
      </c>
      <c r="BC84" s="8">
        <f>'Korrigált adatok'!BC84/'Korrigált adatok'!BA84</f>
        <v>0.37130275225302861</v>
      </c>
      <c r="BD84" s="8">
        <f>'Korrigált adatok'!BD84/'Korrigált adatok'!BA84</f>
        <v>0.45415049196818219</v>
      </c>
    </row>
    <row r="85" spans="1:56" x14ac:dyDescent="0.3">
      <c r="A85">
        <v>10000</v>
      </c>
      <c r="H85" s="8">
        <f t="shared" si="51"/>
        <v>0.98248217706235919</v>
      </c>
      <c r="I85" s="8">
        <f>'Korrigált adatok'!I85/'Korrigált adatok'!H85</f>
        <v>8.120370947923515E-2</v>
      </c>
      <c r="J85" s="8">
        <f>'Korrigált adatok'!J85/'Korrigált adatok'!H85</f>
        <v>8.9442176519619276E-2</v>
      </c>
      <c r="K85" s="8">
        <f>'Korrigált adatok'!K85/'Korrigált adatok'!H85</f>
        <v>0.81183629106350474</v>
      </c>
      <c r="M85" s="8">
        <f t="shared" si="52"/>
        <v>0.97175331369187223</v>
      </c>
      <c r="N85" s="8">
        <f>'Korrigált adatok'!N85/'Korrigált adatok'!M85</f>
        <v>9.536844242683637E-2</v>
      </c>
      <c r="O85" s="8">
        <f>'Korrigált adatok'!O85/'Korrigált adatok'!M85</f>
        <v>0.11571351565842451</v>
      </c>
      <c r="P85" s="8">
        <f>'Korrigált adatok'!P85/'Korrigált adatok'!M85</f>
        <v>0.76067135560661137</v>
      </c>
      <c r="R85" s="8">
        <f t="shared" si="53"/>
        <v>1.006260023942511</v>
      </c>
      <c r="S85" s="8">
        <f>'Korrigált adatok'!S85/'Korrigált adatok'!R85</f>
        <v>9.3117017567023883E-2</v>
      </c>
      <c r="T85" s="8">
        <f>'Korrigált adatok'!T85/'Korrigált adatok'!R85</f>
        <v>0.22036616506951723</v>
      </c>
      <c r="U85" s="8">
        <f>'Korrigált adatok'!U85/'Korrigált adatok'!R85</f>
        <v>0.69277684130596995</v>
      </c>
      <c r="W85" s="8">
        <f t="shared" si="54"/>
        <v>0.99051465405047412</v>
      </c>
      <c r="X85" s="8">
        <f>'Korrigált adatok'!X85/'Korrigált adatok'!W85</f>
        <v>6.6053771273033038E-2</v>
      </c>
      <c r="Y85" s="8">
        <f>'Korrigált adatok'!Y85/'Korrigált adatok'!W85</f>
        <v>0.35873837689888749</v>
      </c>
      <c r="Z85" s="8">
        <f>'Korrigált adatok'!Z85/'Korrigált adatok'!W85</f>
        <v>0.56572250587855366</v>
      </c>
      <c r="AB85" s="8">
        <f t="shared" si="55"/>
        <v>0.99770762882973063</v>
      </c>
      <c r="AC85" s="8">
        <f>'Korrigált adatok'!AC85/'Korrigált adatok'!AB85</f>
        <v>4.423108497898047E-2</v>
      </c>
      <c r="AD85" s="8">
        <f>'Korrigált adatok'!AD85/'Korrigált adatok'!AB85</f>
        <v>0.52584820659731968</v>
      </c>
      <c r="AE85" s="8">
        <f>'Korrigált adatok'!AE85/'Korrigált adatok'!AB85</f>
        <v>0.42762833725343052</v>
      </c>
      <c r="AG85" s="8">
        <f t="shared" si="56"/>
        <v>0.97931923136509957</v>
      </c>
      <c r="AH85" s="8">
        <f>'Korrigált adatok'!AH85/'Korrigált adatok'!AG85</f>
        <v>4.8809928065050745E-2</v>
      </c>
      <c r="AI85" s="8">
        <f>'Korrigált adatok'!AI85/'Korrigált adatok'!AG85</f>
        <v>0.61324759824278141</v>
      </c>
      <c r="AJ85" s="8">
        <f>'Korrigált adatok'!AJ85/'Korrigált adatok'!AG85</f>
        <v>0.31726170505726742</v>
      </c>
      <c r="AL85" s="8">
        <f t="shared" si="57"/>
        <v>0.98293095073022319</v>
      </c>
      <c r="AM85" s="8">
        <f>'Korrigált adatok'!AM85/'Korrigált adatok'!AL85</f>
        <v>0.12387567244913313</v>
      </c>
      <c r="AN85" s="8">
        <f>'Korrigált adatok'!AN85/'Korrigált adatok'!AL85</f>
        <v>0.3837835727453382</v>
      </c>
      <c r="AO85" s="8">
        <f>'Korrigált adatok'!AO85/'Korrigált adatok'!AL85</f>
        <v>0.47527170553575182</v>
      </c>
      <c r="AQ85" s="8">
        <f t="shared" si="58"/>
        <v>0.97688141110230031</v>
      </c>
      <c r="AR85" s="8">
        <f>'Korrigált adatok'!AR85/'Korrigált adatok'!AQ85</f>
        <v>0.12768552953271314</v>
      </c>
      <c r="AS85" s="8">
        <f>'Korrigált adatok'!AS85/'Korrigált adatok'!AQ85</f>
        <v>0.38725597754898572</v>
      </c>
      <c r="AT85" s="8">
        <f>'Korrigált adatok'!AT85/'Korrigált adatok'!AQ85</f>
        <v>0.46193990402060142</v>
      </c>
      <c r="AV85" s="8">
        <f t="shared" si="59"/>
        <v>0.9743943175300549</v>
      </c>
      <c r="AW85" s="8">
        <f>'Korrigált adatok'!AW85/'Korrigált adatok'!AV85</f>
        <v>7.3117099591800364E-2</v>
      </c>
      <c r="AX85" s="8">
        <f>'Korrigált adatok'!AX85/'Korrigált adatok'!AV85</f>
        <v>0.17672154779277266</v>
      </c>
      <c r="AY85" s="8">
        <f>'Korrigált adatok'!AY85/'Korrigált adatok'!AV85</f>
        <v>0.72455567014548194</v>
      </c>
      <c r="BA85" s="8">
        <f t="shared" si="60"/>
        <v>0.96520074998496441</v>
      </c>
      <c r="BB85" s="8">
        <f>'Korrigált adatok'!BB85/'Korrigált adatok'!BA85</f>
        <v>0.11804741087436481</v>
      </c>
      <c r="BC85" s="8">
        <f>'Korrigált adatok'!BC85/'Korrigált adatok'!BA85</f>
        <v>0.36486451586492241</v>
      </c>
      <c r="BD85" s="8">
        <f>'Korrigált adatok'!BD85/'Korrigált adatok'!BA85</f>
        <v>0.48228882324567718</v>
      </c>
    </row>
    <row r="86" spans="1:56" x14ac:dyDescent="0.3">
      <c r="A86">
        <v>20000</v>
      </c>
      <c r="H86" s="8">
        <f t="shared" si="51"/>
        <v>0.97709697831907383</v>
      </c>
      <c r="I86" s="8">
        <f>'Korrigált adatok'!I86/'Korrigált adatok'!H86</f>
        <v>7.4808224501217047E-2</v>
      </c>
      <c r="J86" s="8">
        <f>'Korrigált adatok'!J86/'Korrigált adatok'!H86</f>
        <v>8.4524369551598061E-2</v>
      </c>
      <c r="K86" s="8">
        <f>'Korrigált adatok'!K86/'Korrigált adatok'!H86</f>
        <v>0.81776438426625875</v>
      </c>
      <c r="M86" s="8">
        <f t="shared" si="52"/>
        <v>0.96772171100527271</v>
      </c>
      <c r="N86" s="8">
        <f>'Korrigált adatok'!N86/'Korrigált adatok'!M86</f>
        <v>8.0898302224601065E-2</v>
      </c>
      <c r="O86" s="8">
        <f>'Korrigált adatok'!O86/'Korrigált adatok'!M86</f>
        <v>0.11713798787553995</v>
      </c>
      <c r="P86" s="8">
        <f>'Korrigált adatok'!P86/'Korrigált adatok'!M86</f>
        <v>0.7696854209051317</v>
      </c>
      <c r="R86" s="8">
        <f t="shared" si="53"/>
        <v>1.001737317704821</v>
      </c>
      <c r="S86" s="8">
        <f>'Korrigált adatok'!S86/'Korrigált adatok'!R86</f>
        <v>8.4971103536044978E-2</v>
      </c>
      <c r="T86" s="8">
        <f>'Korrigált adatok'!T86/'Korrigált adatok'!R86</f>
        <v>0.22299606952658529</v>
      </c>
      <c r="U86" s="8">
        <f>'Korrigált adatok'!U86/'Korrigált adatok'!R86</f>
        <v>0.69377014464219078</v>
      </c>
      <c r="W86" s="8">
        <f t="shared" si="54"/>
        <v>0.99262565417968418</v>
      </c>
      <c r="X86" s="8">
        <f>'Korrigált adatok'!X86/'Korrigált adatok'!W86</f>
        <v>5.9907686477225101E-2</v>
      </c>
      <c r="Y86" s="8">
        <f>'Korrigált adatok'!Y86/'Korrigált adatok'!W86</f>
        <v>0.36111088905141175</v>
      </c>
      <c r="Z86" s="8">
        <f>'Korrigált adatok'!Z86/'Korrigált adatok'!W86</f>
        <v>0.57160707865104732</v>
      </c>
      <c r="AB86" s="8">
        <f t="shared" si="55"/>
        <v>0.9935282316143802</v>
      </c>
      <c r="AC86" s="8">
        <f>'Korrigált adatok'!AC86/'Korrigált adatok'!AB86</f>
        <v>3.9954698822877568E-2</v>
      </c>
      <c r="AD86" s="8">
        <f>'Korrigált adatok'!AD86/'Korrigált adatok'!AB86</f>
        <v>0.52276455209593298</v>
      </c>
      <c r="AE86" s="8">
        <f>'Korrigált adatok'!AE86/'Korrigált adatok'!AB86</f>
        <v>0.43080898069556961</v>
      </c>
      <c r="AG86" s="8">
        <f t="shared" si="56"/>
        <v>0.97839858540200386</v>
      </c>
      <c r="AH86" s="8">
        <f>'Korrigált adatok'!AH86/'Korrigált adatok'!AG86</f>
        <v>4.6273814557510506E-2</v>
      </c>
      <c r="AI86" s="8">
        <f>'Korrigált adatok'!AI86/'Korrigált adatok'!AG86</f>
        <v>0.59022403565554626</v>
      </c>
      <c r="AJ86" s="8">
        <f>'Korrigált adatok'!AJ86/'Korrigált adatok'!AG86</f>
        <v>0.34190073518894715</v>
      </c>
      <c r="AL86" s="8">
        <f t="shared" si="57"/>
        <v>0.98174747436069598</v>
      </c>
      <c r="AM86" s="8">
        <f>'Korrigált adatok'!AM86/'Korrigált adatok'!AL86</f>
        <v>0.1243675244750852</v>
      </c>
      <c r="AN86" s="8">
        <f>'Korrigált adatok'!AN86/'Korrigált adatok'!AL86</f>
        <v>0.37559779809716609</v>
      </c>
      <c r="AO86" s="8">
        <f>'Korrigált adatok'!AO86/'Korrigált adatok'!AL86</f>
        <v>0.48178215178844469</v>
      </c>
      <c r="AQ86" s="8">
        <f t="shared" si="58"/>
        <v>0.97622565367364622</v>
      </c>
      <c r="AR86" s="8">
        <f>'Korrigált adatok'!AR86/'Korrigált adatok'!AQ86</f>
        <v>0.1186860711214664</v>
      </c>
      <c r="AS86" s="8">
        <f>'Korrigált adatok'!AS86/'Korrigált adatok'!AQ86</f>
        <v>0.37806429588529067</v>
      </c>
      <c r="AT86" s="8">
        <f>'Korrigált adatok'!AT86/'Korrigált adatok'!AQ86</f>
        <v>0.47947528666688921</v>
      </c>
      <c r="AV86" s="8">
        <f t="shared" si="59"/>
        <v>0.9738169295991117</v>
      </c>
      <c r="AW86" s="8">
        <f>'Korrigált adatok'!AW86/'Korrigált adatok'!AV86</f>
        <v>7.1672586510484276E-2</v>
      </c>
      <c r="AX86" s="8">
        <f>'Korrigált adatok'!AX86/'Korrigált adatok'!AV86</f>
        <v>0.15782585623287795</v>
      </c>
      <c r="AY86" s="8">
        <f>'Korrigált adatok'!AY86/'Korrigált adatok'!AV86</f>
        <v>0.74431848685574953</v>
      </c>
      <c r="BA86" s="8">
        <f t="shared" si="60"/>
        <v>0.96186111170700239</v>
      </c>
      <c r="BB86" s="8">
        <f>'Korrigált adatok'!BB86/'Korrigált adatok'!BA86</f>
        <v>0.11829021303863173</v>
      </c>
      <c r="BC86" s="8">
        <f>'Korrigált adatok'!BC86/'Korrigált adatok'!BA86</f>
        <v>0.35033230823493589</v>
      </c>
      <c r="BD86" s="8">
        <f>'Korrigált adatok'!BD86/'Korrigált adatok'!BA86</f>
        <v>0.49323859043343476</v>
      </c>
    </row>
    <row r="87" spans="1:56" x14ac:dyDescent="0.3">
      <c r="A87">
        <v>40000</v>
      </c>
      <c r="H87" s="8">
        <f t="shared" si="51"/>
        <v>0.98778550407089449</v>
      </c>
      <c r="I87" s="8">
        <f>'Korrigált adatok'!I87/'Korrigált adatok'!H87</f>
        <v>6.7829925763683421E-2</v>
      </c>
      <c r="J87" s="8">
        <f>'Korrigált adatok'!J87/'Korrigált adatok'!H87</f>
        <v>7.9910113564417976E-2</v>
      </c>
      <c r="K87" s="8">
        <f>'Korrigált adatok'!K87/'Korrigált adatok'!H87</f>
        <v>0.84004546474279307</v>
      </c>
      <c r="M87" s="8">
        <f t="shared" si="52"/>
        <v>0.97118922381602713</v>
      </c>
      <c r="N87" s="8">
        <f>'Korrigált adatok'!N87/'Korrigált adatok'!M87</f>
        <v>7.6498260297388099E-2</v>
      </c>
      <c r="O87" s="8">
        <f>'Korrigált adatok'!O87/'Korrigált adatok'!M87</f>
        <v>0.10822950610484799</v>
      </c>
      <c r="P87" s="8">
        <f>'Korrigált adatok'!P87/'Korrigált adatok'!M87</f>
        <v>0.78646145741379103</v>
      </c>
      <c r="R87" s="8">
        <f t="shared" si="53"/>
        <v>0.99958130405879353</v>
      </c>
      <c r="S87" s="8">
        <f>'Korrigált adatok'!S87/'Korrigált adatok'!R87</f>
        <v>7.7907256980275105E-2</v>
      </c>
      <c r="T87" s="8">
        <f>'Korrigált adatok'!T87/'Korrigált adatok'!R87</f>
        <v>0.22430738573262846</v>
      </c>
      <c r="U87" s="8">
        <f>'Korrigált adatok'!U87/'Korrigált adatok'!R87</f>
        <v>0.69736666134588998</v>
      </c>
      <c r="W87" s="8">
        <f t="shared" si="54"/>
        <v>0.99256286346471068</v>
      </c>
      <c r="X87" s="8">
        <f>'Korrigált adatok'!X87/'Korrigált adatok'!W87</f>
        <v>5.5056634637238706E-2</v>
      </c>
      <c r="Y87" s="8">
        <f>'Korrigált adatok'!Y87/'Korrigált adatok'!W87</f>
        <v>0.35434115267047378</v>
      </c>
      <c r="Z87" s="8">
        <f>'Korrigált adatok'!Z87/'Korrigált adatok'!W87</f>
        <v>0.5831650761569982</v>
      </c>
      <c r="AB87" s="8">
        <f t="shared" si="55"/>
        <v>0.99212209948122965</v>
      </c>
      <c r="AC87" s="8">
        <f>'Korrigált adatok'!AC87/'Korrigált adatok'!AB87</f>
        <v>4.007994466289487E-2</v>
      </c>
      <c r="AD87" s="8">
        <f>'Korrigált adatok'!AD87/'Korrigált adatok'!AB87</f>
        <v>0.51595607515731734</v>
      </c>
      <c r="AE87" s="8">
        <f>'Korrigált adatok'!AE87/'Korrigált adatok'!AB87</f>
        <v>0.43608607966101748</v>
      </c>
      <c r="AG87" s="8">
        <f t="shared" si="56"/>
        <v>0.98132357661506453</v>
      </c>
      <c r="AH87" s="8">
        <f>'Korrigált adatok'!AH87/'Korrigált adatok'!AG87</f>
        <v>4.5703488900507148E-2</v>
      </c>
      <c r="AI87" s="8">
        <f>'Korrigált adatok'!AI87/'Korrigált adatok'!AG87</f>
        <v>0.58036240806244388</v>
      </c>
      <c r="AJ87" s="8">
        <f>'Korrigált adatok'!AJ87/'Korrigált adatok'!AG87</f>
        <v>0.35525767965211352</v>
      </c>
      <c r="AL87" s="8">
        <f t="shared" si="57"/>
        <v>0.97988652272408172</v>
      </c>
      <c r="AM87" s="8">
        <f>'Korrigált adatok'!AM87/'Korrigált adatok'!AL87</f>
        <v>0.11120277935488676</v>
      </c>
      <c r="AN87" s="8">
        <f>'Korrigált adatok'!AN87/'Korrigált adatok'!AL87</f>
        <v>0.37679408869253628</v>
      </c>
      <c r="AO87" s="8">
        <f>'Korrigált adatok'!AO87/'Korrigált adatok'!AL87</f>
        <v>0.49188965467665868</v>
      </c>
      <c r="AQ87" s="8">
        <f t="shared" si="58"/>
        <v>0.99169688037931614</v>
      </c>
      <c r="AR87" s="8">
        <f>'Korrigált adatok'!AR87/'Korrigált adatok'!AQ87</f>
        <v>0.11382110133011623</v>
      </c>
      <c r="AS87" s="8">
        <f>'Korrigált adatok'!AS87/'Korrigált adatok'!AQ87</f>
        <v>0.37893723258542183</v>
      </c>
      <c r="AT87" s="8">
        <f>'Korrigált adatok'!AT87/'Korrigált adatok'!AQ87</f>
        <v>0.49893854646377805</v>
      </c>
      <c r="AV87" s="8">
        <f t="shared" si="59"/>
        <v>0.96455282878235438</v>
      </c>
      <c r="AW87" s="8">
        <f>'Korrigált adatok'!AW87/'Korrigált adatok'!AV87</f>
        <v>6.6896698514286146E-2</v>
      </c>
      <c r="AX87" s="8">
        <f>'Korrigált adatok'!AX87/'Korrigált adatok'!AV87</f>
        <v>0.14910637517467662</v>
      </c>
      <c r="AY87" s="8">
        <f>'Korrigált adatok'!AY87/'Korrigált adatok'!AV87</f>
        <v>0.74854975509339161</v>
      </c>
      <c r="BA87" s="8">
        <f t="shared" si="60"/>
        <v>0.95304824122748699</v>
      </c>
      <c r="BB87" s="8">
        <f>'Korrigált adatok'!BB87/'Korrigált adatok'!BA87</f>
        <v>0.10999233957760873</v>
      </c>
      <c r="BC87" s="8">
        <f>'Korrigált adatok'!BC87/'Korrigált adatok'!BA87</f>
        <v>0.3401910945781228</v>
      </c>
      <c r="BD87" s="8">
        <f>'Korrigált adatok'!BD87/'Korrigált adatok'!BA87</f>
        <v>0.50286480707175552</v>
      </c>
    </row>
    <row r="88" spans="1:56" x14ac:dyDescent="0.3">
      <c r="A88">
        <v>60000</v>
      </c>
      <c r="H88" s="8">
        <f t="shared" si="51"/>
        <v>0.97472703092414481</v>
      </c>
      <c r="I88" s="8">
        <f>'Korrigált adatok'!I88/'Korrigált adatok'!H88</f>
        <v>6.3077381622930959E-2</v>
      </c>
      <c r="J88" s="8">
        <f>'Korrigált adatok'!J88/'Korrigált adatok'!H88</f>
        <v>7.2622721217322175E-2</v>
      </c>
      <c r="K88" s="8">
        <f>'Korrigált adatok'!K88/'Korrigált adatok'!H88</f>
        <v>0.83902692808389168</v>
      </c>
      <c r="M88" s="8">
        <f t="shared" si="52"/>
        <v>0.96540130173348104</v>
      </c>
      <c r="N88" s="8">
        <f>'Korrigált adatok'!N88/'Korrigált adatok'!M88</f>
        <v>7.3316402771412645E-2</v>
      </c>
      <c r="O88" s="8">
        <f>'Korrigált adatok'!O88/'Korrigált adatok'!M88</f>
        <v>0.10163783506078844</v>
      </c>
      <c r="P88" s="8">
        <f>'Korrigált adatok'!P88/'Korrigált adatok'!M88</f>
        <v>0.79044706390127994</v>
      </c>
      <c r="R88" s="8">
        <f t="shared" si="53"/>
        <v>0.99462240014814551</v>
      </c>
      <c r="S88" s="8">
        <f>'Korrigált adatok'!S88/'Korrigált adatok'!R88</f>
        <v>7.0160999375572963E-2</v>
      </c>
      <c r="T88" s="8">
        <f>'Korrigált adatok'!T88/'Korrigált adatok'!R88</f>
        <v>0.21295440752176906</v>
      </c>
      <c r="U88" s="8">
        <f>'Korrigált adatok'!U88/'Korrigált adatok'!R88</f>
        <v>0.71150699325080347</v>
      </c>
      <c r="W88" s="8">
        <f t="shared" si="54"/>
        <v>1.0000251093280803</v>
      </c>
      <c r="X88" s="8">
        <f>'Korrigált adatok'!X88/'Korrigált adatok'!W88</f>
        <v>4.5974394399883337E-2</v>
      </c>
      <c r="Y88" s="8">
        <f>'Korrigált adatok'!Y88/'Korrigált adatok'!W88</f>
        <v>0.35850396333173595</v>
      </c>
      <c r="Z88" s="8">
        <f>'Korrigált adatok'!Z88/'Korrigált adatok'!W88</f>
        <v>0.59554675159646098</v>
      </c>
      <c r="AB88" s="8">
        <f t="shared" si="55"/>
        <v>0.99409848558478742</v>
      </c>
      <c r="AC88" s="8">
        <f>'Korrigált adatok'!AC88/'Korrigált adatok'!AB88</f>
        <v>3.1669119740559519E-2</v>
      </c>
      <c r="AD88" s="8">
        <f>'Korrigált adatok'!AD88/'Korrigált adatok'!AB88</f>
        <v>0.52545137495721295</v>
      </c>
      <c r="AE88" s="8">
        <f>'Korrigált adatok'!AE88/'Korrigált adatok'!AB88</f>
        <v>0.43697799088701489</v>
      </c>
      <c r="AG88" s="8">
        <f t="shared" si="56"/>
        <v>0.98435018667518759</v>
      </c>
      <c r="AH88" s="8">
        <f>'Korrigált adatok'!AH88/'Korrigált adatok'!AG88</f>
        <v>3.9132778245325718E-2</v>
      </c>
      <c r="AI88" s="8">
        <f>'Korrigált adatok'!AI88/'Korrigált adatok'!AG88</f>
        <v>0.57345156778853423</v>
      </c>
      <c r="AJ88" s="8">
        <f>'Korrigált adatok'!AJ88/'Korrigált adatok'!AG88</f>
        <v>0.37176584064132767</v>
      </c>
      <c r="AL88" s="8">
        <f t="shared" si="57"/>
        <v>0.97431041611834357</v>
      </c>
      <c r="AM88" s="8">
        <f>'Korrigált adatok'!AM88/'Korrigált adatok'!AL88</f>
        <v>0.11040216502544054</v>
      </c>
      <c r="AN88" s="8">
        <f>'Korrigált adatok'!AN88/'Korrigált adatok'!AL88</f>
        <v>0.3734036332644865</v>
      </c>
      <c r="AO88" s="8">
        <f>'Korrigált adatok'!AO88/'Korrigált adatok'!AL88</f>
        <v>0.49050461782841653</v>
      </c>
      <c r="AQ88" s="8">
        <f t="shared" si="58"/>
        <v>0.981345733602347</v>
      </c>
      <c r="AR88" s="8">
        <f>'Korrigált adatok'!AR88/'Korrigált adatok'!AQ88</f>
        <v>0.10905067343790059</v>
      </c>
      <c r="AS88" s="8">
        <f>'Korrigált adatok'!AS88/'Korrigált adatok'!AQ88</f>
        <v>0.38365879618293697</v>
      </c>
      <c r="AT88" s="8">
        <f>'Korrigált adatok'!AT88/'Korrigált adatok'!AQ88</f>
        <v>0.4886362639815095</v>
      </c>
      <c r="AV88" s="8">
        <f t="shared" si="59"/>
        <v>0.9774927869977138</v>
      </c>
      <c r="AW88" s="8">
        <f>'Korrigált adatok'!AW88/'Korrigált adatok'!AV88</f>
        <v>5.631698346213538E-2</v>
      </c>
      <c r="AX88" s="8">
        <f>'Korrigált adatok'!AX88/'Korrigált adatok'!AV88</f>
        <v>0.13765301192232246</v>
      </c>
      <c r="AY88" s="8">
        <f>'Korrigált adatok'!AY88/'Korrigált adatok'!AV88</f>
        <v>0.783522791613256</v>
      </c>
      <c r="BA88" s="8">
        <f t="shared" si="60"/>
        <v>0.95392482842554327</v>
      </c>
      <c r="BB88" s="8">
        <f>'Korrigált adatok'!BB88/'Korrigált adatok'!BA88</f>
        <v>0.1090458957912817</v>
      </c>
      <c r="BC88" s="8">
        <f>'Korrigált adatok'!BC88/'Korrigált adatok'!BA88</f>
        <v>0.35180889161901641</v>
      </c>
      <c r="BD88" s="8">
        <f>'Korrigált adatok'!BD88/'Korrigált adatok'!BA88</f>
        <v>0.4930700410152451</v>
      </c>
    </row>
    <row r="89" spans="1:56" x14ac:dyDescent="0.3">
      <c r="A89">
        <v>80000</v>
      </c>
      <c r="H89" s="8">
        <f t="shared" si="51"/>
        <v>0.98768050503121296</v>
      </c>
      <c r="I89" s="8">
        <f>'Korrigált adatok'!I89/'Korrigált adatok'!H89</f>
        <v>6.3374864179891188E-2</v>
      </c>
      <c r="J89" s="8">
        <f>'Korrigált adatok'!J89/'Korrigált adatok'!H89</f>
        <v>7.5241605983598192E-2</v>
      </c>
      <c r="K89" s="8">
        <f>'Korrigált adatok'!K89/'Korrigált adatok'!H89</f>
        <v>0.84906403486772353</v>
      </c>
      <c r="M89" s="8">
        <f t="shared" si="52"/>
        <v>0.96805499551543828</v>
      </c>
      <c r="N89" s="8">
        <f>'Korrigált adatok'!N89/'Korrigált adatok'!M89</f>
        <v>6.9964096653323593E-2</v>
      </c>
      <c r="O89" s="8">
        <f>'Korrigált adatok'!O89/'Korrigált adatok'!M89</f>
        <v>0.10463241331255145</v>
      </c>
      <c r="P89" s="8">
        <f>'Korrigált adatok'!P89/'Korrigált adatok'!M89</f>
        <v>0.79345848554956322</v>
      </c>
      <c r="R89" s="8">
        <f t="shared" si="53"/>
        <v>0.97952117441825237</v>
      </c>
      <c r="S89" s="8">
        <f>'Korrigált adatok'!S89/'Korrigált adatok'!R89</f>
        <v>7.39517214601461E-2</v>
      </c>
      <c r="T89" s="8">
        <f>'Korrigált adatok'!T89/'Korrigált adatok'!R89</f>
        <v>0.21363233550126828</v>
      </c>
      <c r="U89" s="8">
        <f>'Korrigált adatok'!U89/'Korrigált adatok'!R89</f>
        <v>0.69193711745683795</v>
      </c>
      <c r="W89" s="8">
        <f t="shared" si="54"/>
        <v>0.9878209698077457</v>
      </c>
      <c r="X89" s="8">
        <f>'Korrigált adatok'!X89/'Korrigált adatok'!W89</f>
        <v>5.3662199284558357E-2</v>
      </c>
      <c r="Y89" s="8">
        <f>'Korrigált adatok'!Y89/'Korrigált adatok'!W89</f>
        <v>0.35367664717398711</v>
      </c>
      <c r="Z89" s="8">
        <f>'Korrigált adatok'!Z89/'Korrigált adatok'!W89</f>
        <v>0.58048212334920024</v>
      </c>
      <c r="AB89" s="8">
        <f t="shared" si="55"/>
        <v>0.98288592437373712</v>
      </c>
      <c r="AC89" s="8">
        <f>'Korrigált adatok'!AC89/'Korrigált adatok'!AB89</f>
        <v>3.5249550474789455E-2</v>
      </c>
      <c r="AD89" s="8">
        <f>'Korrigált adatok'!AD89/'Korrigált adatok'!AB89</f>
        <v>0.51078589347761061</v>
      </c>
      <c r="AE89" s="8">
        <f>'Korrigált adatok'!AE89/'Korrigált adatok'!AB89</f>
        <v>0.43685048042133701</v>
      </c>
      <c r="AG89" s="8">
        <f t="shared" si="56"/>
        <v>0.96988993458765793</v>
      </c>
      <c r="AH89" s="8">
        <f>'Korrigált adatok'!AH89/'Korrigált adatok'!AG89</f>
        <v>4.4024555755733163E-2</v>
      </c>
      <c r="AI89" s="8">
        <f>'Korrigált adatok'!AI89/'Korrigált adatok'!AG89</f>
        <v>0.55945515480700359</v>
      </c>
      <c r="AJ89" s="8">
        <f>'Korrigált adatok'!AJ89/'Korrigált adatok'!AG89</f>
        <v>0.36641022402492124</v>
      </c>
      <c r="AL89" s="8">
        <f t="shared" si="57"/>
        <v>0.97740459537300484</v>
      </c>
      <c r="AM89" s="8">
        <f>'Korrigált adatok'!AM89/'Korrigált adatok'!AL89</f>
        <v>0.10807968106473924</v>
      </c>
      <c r="AN89" s="8">
        <f>'Korrigált adatok'!AN89/'Korrigált adatok'!AL89</f>
        <v>0.3605988576001638</v>
      </c>
      <c r="AO89" s="8">
        <f>'Korrigált adatok'!AO89/'Korrigált adatok'!AL89</f>
        <v>0.50872605670810178</v>
      </c>
      <c r="AQ89" s="8">
        <f t="shared" si="58"/>
        <v>0.9820144163943747</v>
      </c>
      <c r="AR89" s="8">
        <f>'Korrigált adatok'!AR89/'Korrigált adatok'!AQ89</f>
        <v>0.11162122472793676</v>
      </c>
      <c r="AS89" s="8">
        <f>'Korrigált adatok'!AS89/'Korrigált adatok'!AQ89</f>
        <v>0.36440160724622883</v>
      </c>
      <c r="AT89" s="8">
        <f>'Korrigált adatok'!AT89/'Korrigált adatok'!AQ89</f>
        <v>0.50599158442020908</v>
      </c>
      <c r="AV89" s="8">
        <f t="shared" si="59"/>
        <v>0.9706905961871034</v>
      </c>
      <c r="AW89" s="8">
        <f>'Korrigált adatok'!AW89/'Korrigált adatok'!AV89</f>
        <v>6.3168645018765235E-2</v>
      </c>
      <c r="AX89" s="8">
        <f>'Korrigált adatok'!AX89/'Korrigált adatok'!AV89</f>
        <v>0.14127030034197988</v>
      </c>
      <c r="AY89" s="8">
        <f>'Korrigált adatok'!AY89/'Korrigált adatok'!AV89</f>
        <v>0.76625165082635827</v>
      </c>
      <c r="BA89" s="8">
        <f t="shared" si="60"/>
        <v>0.95735852846685576</v>
      </c>
      <c r="BB89" s="8">
        <f>'Korrigált adatok'!BB89/'Korrigált adatok'!BA89</f>
        <v>0.11007693828227806</v>
      </c>
      <c r="BC89" s="8">
        <f>'Korrigált adatok'!BC89/'Korrigált adatok'!BA89</f>
        <v>0.33738537260108808</v>
      </c>
      <c r="BD89" s="8">
        <f>'Korrigált adatok'!BD89/'Korrigált adatok'!BA89</f>
        <v>0.50989621758348969</v>
      </c>
    </row>
    <row r="90" spans="1:56" x14ac:dyDescent="0.3">
      <c r="A90">
        <v>100000</v>
      </c>
      <c r="H90" s="8">
        <f t="shared" si="51"/>
        <v>0.98271239386471243</v>
      </c>
      <c r="I90" s="8">
        <f>'Korrigált adatok'!I90/'Korrigált adatok'!H90</f>
        <v>6.5174516181615474E-2</v>
      </c>
      <c r="J90" s="8">
        <f>'Korrigált adatok'!J90/'Korrigált adatok'!H90</f>
        <v>7.2812567118758567E-2</v>
      </c>
      <c r="K90" s="8">
        <f>'Korrigált adatok'!K90/'Korrigált adatok'!H90</f>
        <v>0.84472531056433842</v>
      </c>
      <c r="M90" s="8">
        <f t="shared" si="52"/>
        <v>0.97938483415854316</v>
      </c>
      <c r="N90" s="8">
        <f>'Korrigált adatok'!N90/'Korrigált adatok'!M90</f>
        <v>6.7545159848753783E-2</v>
      </c>
      <c r="O90" s="8">
        <f>'Korrigált adatok'!O90/'Korrigált adatok'!M90</f>
        <v>0.10663723711736375</v>
      </c>
      <c r="P90" s="8">
        <f>'Korrigált adatok'!P90/'Korrigált adatok'!M90</f>
        <v>0.80520243719242568</v>
      </c>
      <c r="R90" s="8">
        <f t="shared" si="53"/>
        <v>0.97905088912490945</v>
      </c>
      <c r="S90" s="8">
        <f>'Korrigált adatok'!S90/'Korrigált adatok'!R90</f>
        <v>6.7383457064115249E-2</v>
      </c>
      <c r="T90" s="8">
        <f>'Korrigált adatok'!T90/'Korrigált adatok'!R90</f>
        <v>0.20839095922784126</v>
      </c>
      <c r="U90" s="8">
        <f>'Korrigált adatok'!U90/'Korrigált adatok'!R90</f>
        <v>0.70327647283295291</v>
      </c>
      <c r="W90" s="8">
        <f t="shared" si="54"/>
        <v>1.005031112439875</v>
      </c>
      <c r="X90" s="8">
        <f>'Korrigált adatok'!X90/'Korrigált adatok'!W90</f>
        <v>4.6553894540373765E-2</v>
      </c>
      <c r="Y90" s="8">
        <f>'Korrigált adatok'!Y90/'Korrigált adatok'!W90</f>
        <v>0.36289380488810996</v>
      </c>
      <c r="Z90" s="8">
        <f>'Korrigált adatok'!Z90/'Korrigált adatok'!W90</f>
        <v>0.59558341301139117</v>
      </c>
      <c r="AB90" s="8">
        <f t="shared" si="55"/>
        <v>1.0008308889540181</v>
      </c>
      <c r="AC90" s="8">
        <f>'Korrigált adatok'!AC90/'Korrigált adatok'!AB90</f>
        <v>3.2946486181097807E-2</v>
      </c>
      <c r="AD90" s="8">
        <f>'Korrigált adatok'!AD90/'Korrigált adatok'!AB90</f>
        <v>0.52372970817221232</v>
      </c>
      <c r="AE90" s="8">
        <f>'Korrigált adatok'!AE90/'Korrigált adatok'!AB90</f>
        <v>0.44415469460070778</v>
      </c>
      <c r="AG90" s="8">
        <f t="shared" si="56"/>
        <v>0.96941398925124656</v>
      </c>
      <c r="AH90" s="8">
        <f>'Korrigált adatok'!AH90/'Korrigált adatok'!AG90</f>
        <v>4.1373188131198696E-2</v>
      </c>
      <c r="AI90" s="8">
        <f>'Korrigált adatok'!AI90/'Korrigált adatok'!AG90</f>
        <v>0.55598908925598112</v>
      </c>
      <c r="AJ90" s="8">
        <f>'Korrigált adatok'!AJ90/'Korrigált adatok'!AG90</f>
        <v>0.37205171186406677</v>
      </c>
      <c r="AL90" s="8">
        <f t="shared" si="57"/>
        <v>0.96017204257729194</v>
      </c>
      <c r="AM90" s="8">
        <f>'Korrigált adatok'!AM90/'Korrigált adatok'!AL90</f>
        <v>0.10618193273324057</v>
      </c>
      <c r="AN90" s="8">
        <f>'Korrigált adatok'!AN90/'Korrigált adatok'!AL90</f>
        <v>0.35055296044053552</v>
      </c>
      <c r="AO90" s="8">
        <f>'Korrigált adatok'!AO90/'Korrigált adatok'!AL90</f>
        <v>0.5034371494035158</v>
      </c>
      <c r="AQ90" s="8">
        <f t="shared" si="58"/>
        <v>0.97358141008318855</v>
      </c>
      <c r="AR90" s="8">
        <f>'Korrigált adatok'!AR90/'Korrigált adatok'!AQ90</f>
        <v>0.11293279169377674</v>
      </c>
      <c r="AS90" s="8">
        <f>'Korrigált adatok'!AS90/'Korrigált adatok'!AQ90</f>
        <v>0.35589932888048065</v>
      </c>
      <c r="AT90" s="8">
        <f>'Korrigált adatok'!AT90/'Korrigált adatok'!AQ90</f>
        <v>0.50474928950893116</v>
      </c>
      <c r="AV90" s="8">
        <f t="shared" si="59"/>
        <v>0.97357467905954065</v>
      </c>
      <c r="AW90" s="8">
        <f>'Korrigált adatok'!AW90/'Korrigált adatok'!AV90</f>
        <v>5.7963171265055888E-2</v>
      </c>
      <c r="AX90" s="8">
        <f>'Korrigált adatok'!AX90/'Korrigált adatok'!AV90</f>
        <v>0.11761758840792727</v>
      </c>
      <c r="AY90" s="8">
        <f>'Korrigált adatok'!AY90/'Korrigált adatok'!AV90</f>
        <v>0.7979939193865575</v>
      </c>
      <c r="BA90" s="8">
        <f t="shared" si="60"/>
        <v>1.0088911580312041</v>
      </c>
      <c r="BB90" s="8">
        <f>'Korrigált adatok'!BB90/'Korrigált adatok'!BA90</f>
        <v>0.1183233719392468</v>
      </c>
      <c r="BC90" s="8">
        <f>'Korrigált adatok'!BC90/'Korrigált adatok'!BA90</f>
        <v>0.3340808265822805</v>
      </c>
      <c r="BD90" s="8">
        <f>'Korrigált adatok'!BD90/'Korrigált adatok'!BA90</f>
        <v>0.55648695950967675</v>
      </c>
    </row>
    <row r="92" spans="1:56" x14ac:dyDescent="0.3">
      <c r="A92" t="str">
        <f>'nyers adatok'!A92</f>
        <v>worst m=n32 c=100</v>
      </c>
      <c r="H92" s="4" t="s">
        <v>10</v>
      </c>
      <c r="I92" s="4"/>
      <c r="J92" s="4"/>
      <c r="K92" s="4"/>
      <c r="M92" s="4" t="s">
        <v>11</v>
      </c>
      <c r="N92" s="4"/>
      <c r="O92" s="4"/>
      <c r="P92" s="4"/>
      <c r="R92" s="4" t="s">
        <v>12</v>
      </c>
      <c r="S92" s="4"/>
      <c r="T92" s="4"/>
      <c r="U92" s="4"/>
      <c r="W92" s="4" t="s">
        <v>21</v>
      </c>
      <c r="X92" s="4"/>
      <c r="Y92" s="4"/>
      <c r="Z92" s="4"/>
      <c r="AB92" s="4" t="s">
        <v>22</v>
      </c>
      <c r="AC92" s="4"/>
      <c r="AD92" s="4"/>
      <c r="AE92" s="4"/>
      <c r="AG92" s="4" t="s">
        <v>23</v>
      </c>
      <c r="AH92" s="4"/>
      <c r="AI92" s="4"/>
      <c r="AJ92" s="4"/>
      <c r="AL92" s="4" t="s">
        <v>24</v>
      </c>
      <c r="AM92" s="4"/>
      <c r="AN92" s="4"/>
      <c r="AO92" s="4"/>
      <c r="AQ92" s="4" t="s">
        <v>25</v>
      </c>
      <c r="AR92" s="4"/>
      <c r="AS92" s="4"/>
      <c r="AT92" s="4"/>
      <c r="AV92" s="4" t="s">
        <v>26</v>
      </c>
      <c r="AW92" s="4"/>
      <c r="AX92" s="4"/>
      <c r="AY92" s="4"/>
      <c r="BA92" s="4" t="s">
        <v>27</v>
      </c>
      <c r="BB92" s="4"/>
      <c r="BC92" s="4"/>
      <c r="BD92" s="4"/>
    </row>
    <row r="93" spans="1:56" x14ac:dyDescent="0.3">
      <c r="A93" t="s">
        <v>8</v>
      </c>
      <c r="H93" t="s">
        <v>34</v>
      </c>
      <c r="I93" t="s">
        <v>5</v>
      </c>
      <c r="J93" t="s">
        <v>6</v>
      </c>
      <c r="K93" t="s">
        <v>7</v>
      </c>
      <c r="M93" t="s">
        <v>34</v>
      </c>
      <c r="N93" t="s">
        <v>5</v>
      </c>
      <c r="O93" t="s">
        <v>6</v>
      </c>
      <c r="P93" t="s">
        <v>7</v>
      </c>
      <c r="R93" t="s">
        <v>34</v>
      </c>
      <c r="S93" t="s">
        <v>5</v>
      </c>
      <c r="T93" t="s">
        <v>6</v>
      </c>
      <c r="U93" t="s">
        <v>7</v>
      </c>
      <c r="W93" t="s">
        <v>34</v>
      </c>
      <c r="X93" t="s">
        <v>5</v>
      </c>
      <c r="Y93" t="s">
        <v>6</v>
      </c>
      <c r="Z93" t="s">
        <v>7</v>
      </c>
      <c r="AB93" t="s">
        <v>34</v>
      </c>
      <c r="AC93" t="s">
        <v>5</v>
      </c>
      <c r="AD93" t="s">
        <v>6</v>
      </c>
      <c r="AE93" t="s">
        <v>7</v>
      </c>
      <c r="AG93" t="s">
        <v>34</v>
      </c>
      <c r="AH93" t="s">
        <v>5</v>
      </c>
      <c r="AI93" t="s">
        <v>6</v>
      </c>
      <c r="AJ93" t="s">
        <v>7</v>
      </c>
      <c r="AL93" t="s">
        <v>34</v>
      </c>
      <c r="AM93" t="s">
        <v>5</v>
      </c>
      <c r="AN93" t="s">
        <v>6</v>
      </c>
      <c r="AO93" t="s">
        <v>7</v>
      </c>
      <c r="AQ93" t="s">
        <v>34</v>
      </c>
      <c r="AR93" t="s">
        <v>5</v>
      </c>
      <c r="AS93" t="s">
        <v>6</v>
      </c>
      <c r="AT93" t="s">
        <v>7</v>
      </c>
      <c r="AV93" t="s">
        <v>34</v>
      </c>
      <c r="AW93" t="s">
        <v>5</v>
      </c>
      <c r="AX93" t="s">
        <v>6</v>
      </c>
      <c r="AY93" t="s">
        <v>7</v>
      </c>
      <c r="BA93" t="s">
        <v>34</v>
      </c>
      <c r="BB93" t="s">
        <v>5</v>
      </c>
      <c r="BC93" t="s">
        <v>6</v>
      </c>
      <c r="BD93" t="s">
        <v>7</v>
      </c>
    </row>
    <row r="94" spans="1:56" x14ac:dyDescent="0.3">
      <c r="A94">
        <v>2000</v>
      </c>
      <c r="H94" s="8">
        <f>I94+J94+K94</f>
        <v>0.97412912492257953</v>
      </c>
      <c r="I94" s="8">
        <f>'Korrigált adatok'!I94/'Korrigált adatok'!H94</f>
        <v>2.5802614408609859E-2</v>
      </c>
      <c r="J94" s="8">
        <f>'Korrigált adatok'!J94/'Korrigált adatok'!H94</f>
        <v>2.6854980922408008E-2</v>
      </c>
      <c r="K94" s="8">
        <f>'Korrigált adatok'!K94/'Korrigált adatok'!H94</f>
        <v>0.92147152959156164</v>
      </c>
      <c r="M94" s="8">
        <f>N94+O94+P94</f>
        <v>0.96124936495113955</v>
      </c>
      <c r="N94" s="8">
        <f>'Korrigált adatok'!N94/'Korrigált adatok'!M94</f>
        <v>3.1309081308648214E-2</v>
      </c>
      <c r="O94" s="8">
        <f>'Korrigált adatok'!O94/'Korrigált adatok'!M94</f>
        <v>3.7544807762627842E-2</v>
      </c>
      <c r="P94" s="8">
        <f>'Korrigált adatok'!P94/'Korrigált adatok'!M94</f>
        <v>0.89239547587986345</v>
      </c>
      <c r="R94" s="8">
        <f>S94+T94+U94</f>
        <v>1.0096039977501114</v>
      </c>
      <c r="S94" s="8">
        <f>'Korrigált adatok'!S94/'Korrigált adatok'!R94</f>
        <v>3.3339293976088862E-2</v>
      </c>
      <c r="T94" s="8">
        <f>'Korrigált adatok'!T94/'Korrigált adatok'!R94</f>
        <v>0.14606191471621263</v>
      </c>
      <c r="U94" s="8">
        <f>'Korrigált adatok'!U94/'Korrigált adatok'!R94</f>
        <v>0.83020278905780998</v>
      </c>
      <c r="W94" s="8">
        <f>X94+Y94+Z94</f>
        <v>0.95958280224350512</v>
      </c>
      <c r="X94" s="8">
        <f>'Korrigált adatok'!X94/'Korrigált adatok'!W94</f>
        <v>1.8885344803021144E-2</v>
      </c>
      <c r="Y94" s="8">
        <f>'Korrigált adatok'!Y94/'Korrigált adatok'!W94</f>
        <v>0.34384205207299989</v>
      </c>
      <c r="Z94" s="8">
        <f>'Korrigált adatok'!Z94/'Korrigált adatok'!W94</f>
        <v>0.59685540536748416</v>
      </c>
      <c r="AB94" s="8">
        <f>AC94+AD94+AE94</f>
        <v>0.980416633276608</v>
      </c>
      <c r="AC94" s="8">
        <f>'Korrigált adatok'!AC94/'Korrigált adatok'!AB94</f>
        <v>1.2996359644461948E-2</v>
      </c>
      <c r="AD94" s="8">
        <f>'Korrigált adatok'!AD94/'Korrigált adatok'!AB94</f>
        <v>0.46751893752970008</v>
      </c>
      <c r="AE94" s="8">
        <f>'Korrigált adatok'!AE94/'Korrigált adatok'!AB94</f>
        <v>0.49990133610244597</v>
      </c>
      <c r="AG94" s="8">
        <f>AH94+AI94+AJ94</f>
        <v>0.964751979630458</v>
      </c>
      <c r="AH94" s="8">
        <f>'Korrigált adatok'!AH94/'Korrigált adatok'!AG94</f>
        <v>2.3335234263754581E-2</v>
      </c>
      <c r="AI94" s="8">
        <f>'Korrigált adatok'!AI94/'Korrigált adatok'!AG94</f>
        <v>0.3409173369293852</v>
      </c>
      <c r="AJ94" s="8">
        <f>'Korrigált adatok'!AJ94/'Korrigált adatok'!AG94</f>
        <v>0.60049940843731819</v>
      </c>
      <c r="AL94" s="8">
        <f>AM94+AN94+AO94</f>
        <v>0.9030299892697502</v>
      </c>
      <c r="AM94" s="8">
        <f>'Korrigált adatok'!AM94/'Korrigált adatok'!AL94</f>
        <v>5.5801589408623724E-2</v>
      </c>
      <c r="AN94" s="8">
        <f>'Korrigált adatok'!AN94/'Korrigált adatok'!AL94</f>
        <v>0.17665309258452969</v>
      </c>
      <c r="AO94" s="8">
        <f>'Korrigált adatok'!AO94/'Korrigált adatok'!AL94</f>
        <v>0.67057530727659675</v>
      </c>
      <c r="AQ94" s="8">
        <f>AR94+AS94+AT94</f>
        <v>0.89680098265516206</v>
      </c>
      <c r="AR94" s="8">
        <f>'Korrigált adatok'!AR94/'Korrigált adatok'!AQ94</f>
        <v>5.5228590912294019E-2</v>
      </c>
      <c r="AS94" s="8">
        <f>'Korrigált adatok'!AS94/'Korrigált adatok'!AQ94</f>
        <v>0.18348008757536949</v>
      </c>
      <c r="AT94" s="8">
        <f>'Korrigált adatok'!AT94/'Korrigált adatok'!AQ94</f>
        <v>0.65809230416749853</v>
      </c>
      <c r="AV94" s="8">
        <f>AW94+AX94+AY94</f>
        <v>0.97683711559339137</v>
      </c>
      <c r="AW94" s="8">
        <f>'Korrigált adatok'!AW94/'Korrigált adatok'!AV94</f>
        <v>2.2646096715114517E-2</v>
      </c>
      <c r="AX94" s="8">
        <f>'Korrigált adatok'!AX94/'Korrigált adatok'!AV94</f>
        <v>5.577588708490612E-2</v>
      </c>
      <c r="AY94" s="8">
        <f>'Korrigált adatok'!AY94/'Korrigált adatok'!AV94</f>
        <v>0.89841513179337074</v>
      </c>
      <c r="BA94" s="8">
        <f>BB94+BC94+BD94</f>
        <v>0.92658689791141557</v>
      </c>
      <c r="BB94" s="8">
        <f>'Korrigált adatok'!BB94/'Korrigált adatok'!BA94</f>
        <v>5.563360568455291E-2</v>
      </c>
      <c r="BC94" s="8">
        <f>'Korrigált adatok'!BC94/'Korrigált adatok'!BA94</f>
        <v>0.18013817322816353</v>
      </c>
      <c r="BD94" s="8">
        <f>'Korrigált adatok'!BD94/'Korrigált adatok'!BA94</f>
        <v>0.69081511899869918</v>
      </c>
    </row>
    <row r="95" spans="1:56" x14ac:dyDescent="0.3">
      <c r="A95">
        <v>4000</v>
      </c>
      <c r="H95" s="8">
        <f t="shared" ref="H95:H103" si="61">I95+J95+K95</f>
        <v>0.97040767698179931</v>
      </c>
      <c r="I95" s="8">
        <f>'Korrigált adatok'!I95/'Korrigált adatok'!H95</f>
        <v>1.7798102811379515E-2</v>
      </c>
      <c r="J95" s="8">
        <f>'Korrigált adatok'!J95/'Korrigált adatok'!H95</f>
        <v>1.9060380030793415E-2</v>
      </c>
      <c r="K95" s="8">
        <f>'Korrigált adatok'!K95/'Korrigált adatok'!H95</f>
        <v>0.93354919413962634</v>
      </c>
      <c r="M95" s="8">
        <f t="shared" ref="M95:M103" si="62">N95+O95+P95</f>
        <v>0.9682140843583884</v>
      </c>
      <c r="N95" s="8">
        <f>'Korrigált adatok'!N95/'Korrigált adatok'!M95</f>
        <v>2.1853738651344552E-2</v>
      </c>
      <c r="O95" s="8">
        <f>'Korrigált adatok'!O95/'Korrigált adatok'!M95</f>
        <v>2.8480970218322486E-2</v>
      </c>
      <c r="P95" s="8">
        <f>'Korrigált adatok'!P95/'Korrigált adatok'!M95</f>
        <v>0.91787937548872134</v>
      </c>
      <c r="R95" s="8">
        <f t="shared" ref="R95:R103" si="63">S95+T95+U95</f>
        <v>0.99936557480943555</v>
      </c>
      <c r="S95" s="8">
        <f>'Korrigált adatok'!S95/'Korrigált adatok'!R95</f>
        <v>2.4522998913120264E-2</v>
      </c>
      <c r="T95" s="8">
        <f>'Korrigált adatok'!T95/'Korrigált adatok'!R95</f>
        <v>0.13598537432315752</v>
      </c>
      <c r="U95" s="8">
        <f>'Korrigált adatok'!U95/'Korrigált adatok'!R95</f>
        <v>0.8388572015731578</v>
      </c>
      <c r="W95" s="8">
        <f t="shared" ref="W95:W103" si="64">X95+Y95+Z95</f>
        <v>0.95271063906235987</v>
      </c>
      <c r="X95" s="8">
        <f>'Korrigált adatok'!X95/'Korrigált adatok'!W95</f>
        <v>1.2256260814528566E-2</v>
      </c>
      <c r="Y95" s="8">
        <f>'Korrigált adatok'!Y95/'Korrigált adatok'!W95</f>
        <v>0.34031160005915378</v>
      </c>
      <c r="Z95" s="8">
        <f>'Korrigált adatok'!Z95/'Korrigált adatok'!W95</f>
        <v>0.60014277818867745</v>
      </c>
      <c r="AB95" s="8">
        <f t="shared" ref="AB95:AB103" si="65">AC95+AD95+AE95</f>
        <v>0.99503312142708777</v>
      </c>
      <c r="AC95" s="8">
        <f>'Korrigált adatok'!AC95/'Korrigált adatok'!AB95</f>
        <v>8.7004099073251743E-3</v>
      </c>
      <c r="AD95" s="8">
        <f>'Korrigált adatok'!AD95/'Korrigált adatok'!AB95</f>
        <v>0.47494027709127284</v>
      </c>
      <c r="AE95" s="8">
        <f>'Korrigált adatok'!AE95/'Korrigált adatok'!AB95</f>
        <v>0.5113924344284897</v>
      </c>
      <c r="AG95" s="8">
        <f t="shared" ref="AG95:AG103" si="66">AH95+AI95+AJ95</f>
        <v>0.93031207418600403</v>
      </c>
      <c r="AH95" s="8">
        <f>'Korrigált adatok'!AH95/'Korrigált adatok'!AG95</f>
        <v>1.7877756675262344E-2</v>
      </c>
      <c r="AI95" s="8">
        <f>'Korrigált adatok'!AI95/'Korrigált adatok'!AG95</f>
        <v>0.2548726750834015</v>
      </c>
      <c r="AJ95" s="8">
        <f>'Korrigált adatok'!AJ95/'Korrigált adatok'!AG95</f>
        <v>0.65756164242734017</v>
      </c>
      <c r="AL95" s="8">
        <f t="shared" ref="AL95:AL103" si="67">AM95+AN95+AO95</f>
        <v>0.8973900122390035</v>
      </c>
      <c r="AM95" s="8">
        <f>'Korrigált adatok'!AM95/'Korrigált adatok'!AL95</f>
        <v>4.3085749449796908E-2</v>
      </c>
      <c r="AN95" s="8">
        <f>'Korrigált adatok'!AN95/'Korrigált adatok'!AL95</f>
        <v>0.14616547216081319</v>
      </c>
      <c r="AO95" s="8">
        <f>'Korrigált adatok'!AO95/'Korrigált adatok'!AL95</f>
        <v>0.70813879062839336</v>
      </c>
      <c r="AQ95" s="8">
        <f t="shared" ref="AQ95:AQ103" si="68">AR95+AS95+AT95</f>
        <v>0.94216276731162285</v>
      </c>
      <c r="AR95" s="8">
        <f>'Korrigált adatok'!AR95/'Korrigált adatok'!AQ95</f>
        <v>4.1151271925467081E-2</v>
      </c>
      <c r="AS95" s="8">
        <f>'Korrigált adatok'!AS95/'Korrigált adatok'!AQ95</f>
        <v>0.15466871566039</v>
      </c>
      <c r="AT95" s="8">
        <f>'Korrigált adatok'!AT95/'Korrigált adatok'!AQ95</f>
        <v>0.74634277972576579</v>
      </c>
      <c r="AV95" s="8">
        <f t="shared" ref="AV95:AV103" si="69">AW95+AX95+AY95</f>
        <v>0.98701974929042258</v>
      </c>
      <c r="AW95" s="8">
        <f>'Korrigált adatok'!AW95/'Korrigált adatok'!AV95</f>
        <v>1.6086057480114435E-2</v>
      </c>
      <c r="AX95" s="8">
        <f>'Korrigált adatok'!AX95/'Korrigált adatok'!AV95</f>
        <v>3.7428396016446E-2</v>
      </c>
      <c r="AY95" s="8">
        <f>'Korrigált adatok'!AY95/'Korrigált adatok'!AV95</f>
        <v>0.9335052957938621</v>
      </c>
      <c r="BA95" s="8">
        <f t="shared" ref="BA95:BA103" si="70">BB95+BC95+BD95</f>
        <v>0.94510466294036377</v>
      </c>
      <c r="BB95" s="8">
        <f>'Korrigált adatok'!BB95/'Korrigált adatok'!BA95</f>
        <v>4.5132420926260783E-2</v>
      </c>
      <c r="BC95" s="8">
        <f>'Korrigált adatok'!BC95/'Korrigált adatok'!BA95</f>
        <v>0.14506186318095995</v>
      </c>
      <c r="BD95" s="8">
        <f>'Korrigált adatok'!BD95/'Korrigált adatok'!BA95</f>
        <v>0.75491037883314305</v>
      </c>
    </row>
    <row r="96" spans="1:56" x14ac:dyDescent="0.3">
      <c r="A96">
        <v>6000</v>
      </c>
      <c r="H96" s="8">
        <f t="shared" si="61"/>
        <v>0.97490094803398453</v>
      </c>
      <c r="I96" s="8">
        <f>'Korrigált adatok'!I96/'Korrigált adatok'!H96</f>
        <v>1.5417814608591793E-2</v>
      </c>
      <c r="J96" s="8">
        <f>'Korrigált adatok'!J96/'Korrigált adatok'!H96</f>
        <v>1.5930083511551608E-2</v>
      </c>
      <c r="K96" s="8">
        <f>'Korrigált adatok'!K96/'Korrigált adatok'!H96</f>
        <v>0.94355304991384115</v>
      </c>
      <c r="M96" s="8">
        <f t="shared" si="62"/>
        <v>0.96406075755270526</v>
      </c>
      <c r="N96" s="8">
        <f>'Korrigált adatok'!N96/'Korrigált adatok'!M96</f>
        <v>1.7172095680624586E-2</v>
      </c>
      <c r="O96" s="8">
        <f>'Korrigált adatok'!O96/'Korrigált adatok'!M96</f>
        <v>2.3718511763653524E-2</v>
      </c>
      <c r="P96" s="8">
        <f>'Korrigált adatok'!P96/'Korrigált adatok'!M96</f>
        <v>0.92317015010842718</v>
      </c>
      <c r="R96" s="8">
        <f t="shared" si="63"/>
        <v>1.0293167401291565</v>
      </c>
      <c r="S96" s="8">
        <f>'Korrigált adatok'!S96/'Korrigált adatok'!R96</f>
        <v>2.1164136736311321E-2</v>
      </c>
      <c r="T96" s="8">
        <f>'Korrigált adatok'!T96/'Korrigált adatok'!R96</f>
        <v>0.13656787244769436</v>
      </c>
      <c r="U96" s="8">
        <f>'Korrigált adatok'!U96/'Korrigált adatok'!R96</f>
        <v>0.87158473094515077</v>
      </c>
      <c r="W96" s="8">
        <f t="shared" si="64"/>
        <v>0.95048660109938266</v>
      </c>
      <c r="X96" s="8">
        <f>'Korrigált adatok'!X96/'Korrigált adatok'!W96</f>
        <v>1.0332815602692447E-2</v>
      </c>
      <c r="Y96" s="8">
        <f>'Korrigált adatok'!Y96/'Korrigált adatok'!W96</f>
        <v>0.33674746616732387</v>
      </c>
      <c r="Z96" s="8">
        <f>'Korrigált adatok'!Z96/'Korrigált adatok'!W96</f>
        <v>0.60340631932936628</v>
      </c>
      <c r="AB96" s="8">
        <f t="shared" si="65"/>
        <v>0.99553707547960446</v>
      </c>
      <c r="AC96" s="8">
        <f>'Korrigált adatok'!AC96/'Korrigált adatok'!AB96</f>
        <v>8.2144026763601909E-3</v>
      </c>
      <c r="AD96" s="8">
        <f>'Korrigált adatok'!AD96/'Korrigált adatok'!AB96</f>
        <v>0.46792722536501069</v>
      </c>
      <c r="AE96" s="8">
        <f>'Korrigált adatok'!AE96/'Korrigált adatok'!AB96</f>
        <v>0.51939544743823363</v>
      </c>
      <c r="AG96" s="8">
        <f t="shared" si="66"/>
        <v>0.94099594849954638</v>
      </c>
      <c r="AH96" s="8">
        <f>'Korrigált adatok'!AH96/'Korrigált adatok'!AG96</f>
        <v>1.6512548645687079E-2</v>
      </c>
      <c r="AI96" s="8">
        <f>'Korrigált adatok'!AI96/'Korrigált adatok'!AG96</f>
        <v>0.22442147936719689</v>
      </c>
      <c r="AJ96" s="8">
        <f>'Korrigált adatok'!AJ96/'Korrigált adatok'!AG96</f>
        <v>0.70006192048666238</v>
      </c>
      <c r="AL96" s="8">
        <f t="shared" si="67"/>
        <v>0.91592178538282587</v>
      </c>
      <c r="AM96" s="8">
        <f>'Korrigált adatok'!AM96/'Korrigált adatok'!AL96</f>
        <v>3.9694700905769535E-2</v>
      </c>
      <c r="AN96" s="8">
        <f>'Korrigált adatok'!AN96/'Korrigált adatok'!AL96</f>
        <v>0.11725336735822915</v>
      </c>
      <c r="AO96" s="8">
        <f>'Korrigált adatok'!AO96/'Korrigált adatok'!AL96</f>
        <v>0.75897371711882722</v>
      </c>
      <c r="AQ96" s="8">
        <f t="shared" si="68"/>
        <v>0.95550589471036429</v>
      </c>
      <c r="AR96" s="8">
        <f>'Korrigált adatok'!AR96/'Korrigált adatok'!AQ96</f>
        <v>4.1347193414818316E-2</v>
      </c>
      <c r="AS96" s="8">
        <f>'Korrigált adatok'!AS96/'Korrigált adatok'!AQ96</f>
        <v>0.1277940563453204</v>
      </c>
      <c r="AT96" s="8">
        <f>'Korrigált adatok'!AT96/'Korrigált adatok'!AQ96</f>
        <v>0.78636464495022562</v>
      </c>
      <c r="AV96" s="8">
        <f t="shared" si="69"/>
        <v>0.97871847787050259</v>
      </c>
      <c r="AW96" s="8">
        <f>'Korrigált adatok'!AW96/'Korrigált adatok'!AV96</f>
        <v>1.6224579876840374E-2</v>
      </c>
      <c r="AX96" s="8">
        <f>'Korrigált adatok'!AX96/'Korrigált adatok'!AV96</f>
        <v>2.9124224874553659E-2</v>
      </c>
      <c r="AY96" s="8">
        <f>'Korrigált adatok'!AY96/'Korrigált adatok'!AV96</f>
        <v>0.93336967311910857</v>
      </c>
      <c r="BA96" s="8">
        <f t="shared" si="70"/>
        <v>0.91468586456164613</v>
      </c>
      <c r="BB96" s="8">
        <f>'Korrigált adatok'!BB96/'Korrigált adatok'!BA96</f>
        <v>4.0702990869842276E-2</v>
      </c>
      <c r="BC96" s="8">
        <f>'Korrigált adatok'!BC96/'Korrigált adatok'!BA96</f>
        <v>0.11560252974050969</v>
      </c>
      <c r="BD96" s="8">
        <f>'Korrigált adatok'!BD96/'Korrigált adatok'!BA96</f>
        <v>0.75838034395129417</v>
      </c>
    </row>
    <row r="97" spans="1:56" x14ac:dyDescent="0.3">
      <c r="A97">
        <v>8000</v>
      </c>
      <c r="H97" s="8">
        <f t="shared" si="61"/>
        <v>0.98355136010289024</v>
      </c>
      <c r="I97" s="8">
        <f>'Korrigált adatok'!I97/'Korrigált adatok'!H97</f>
        <v>1.2972074132228402E-2</v>
      </c>
      <c r="J97" s="8">
        <f>'Korrigált adatok'!J97/'Korrigált adatok'!H97</f>
        <v>1.436507269272444E-2</v>
      </c>
      <c r="K97" s="8">
        <f>'Korrigált adatok'!K97/'Korrigált adatok'!H97</f>
        <v>0.95621421327793743</v>
      </c>
      <c r="M97" s="8">
        <f t="shared" si="62"/>
        <v>0.95692495218622708</v>
      </c>
      <c r="N97" s="8">
        <f>'Korrigált adatok'!N97/'Korrigált adatok'!M97</f>
        <v>1.4667312011311044E-2</v>
      </c>
      <c r="O97" s="8">
        <f>'Korrigált adatok'!O97/'Korrigált adatok'!M97</f>
        <v>1.991686902021839E-2</v>
      </c>
      <c r="P97" s="8">
        <f>'Korrigált adatok'!P97/'Korrigált adatok'!M97</f>
        <v>0.9223407711546977</v>
      </c>
      <c r="R97" s="8">
        <f t="shared" si="63"/>
        <v>1.004401959204783</v>
      </c>
      <c r="S97" s="8">
        <f>'Korrigált adatok'!S97/'Korrigált adatok'!R97</f>
        <v>1.7948060743540752E-2</v>
      </c>
      <c r="T97" s="8">
        <f>'Korrigált adatok'!T97/'Korrigált adatok'!R97</f>
        <v>0.1370818495267373</v>
      </c>
      <c r="U97" s="8">
        <f>'Korrigált adatok'!U97/'Korrigált adatok'!R97</f>
        <v>0.84937204893450491</v>
      </c>
      <c r="W97" s="8">
        <f t="shared" si="64"/>
        <v>0.95576398780730709</v>
      </c>
      <c r="X97" s="8">
        <f>'Korrigált adatok'!X97/'Korrigált adatok'!W97</f>
        <v>8.009103506840403E-3</v>
      </c>
      <c r="Y97" s="8">
        <f>'Korrigált adatok'!Y97/'Korrigált adatok'!W97</f>
        <v>0.34061197417035655</v>
      </c>
      <c r="Z97" s="8">
        <f>'Korrigált adatok'!Z97/'Korrigált adatok'!W97</f>
        <v>0.60714291013011012</v>
      </c>
      <c r="AB97" s="8">
        <f t="shared" si="65"/>
        <v>0.98625874706407601</v>
      </c>
      <c r="AC97" s="8">
        <f>'Korrigált adatok'!AC97/'Korrigált adatok'!AB97</f>
        <v>6.2986597556503069E-3</v>
      </c>
      <c r="AD97" s="8">
        <f>'Korrigált adatok'!AD97/'Korrigált adatok'!AB97</f>
        <v>0.46114691206446151</v>
      </c>
      <c r="AE97" s="8">
        <f>'Korrigált adatok'!AE97/'Korrigált adatok'!AB97</f>
        <v>0.5188131752439642</v>
      </c>
      <c r="AG97" s="8">
        <f t="shared" si="66"/>
        <v>0.92489144052199268</v>
      </c>
      <c r="AH97" s="8">
        <f>'Korrigált adatok'!AH97/'Korrigált adatok'!AG97</f>
        <v>1.4271055921029353E-2</v>
      </c>
      <c r="AI97" s="8">
        <f>'Korrigált adatok'!AI97/'Korrigált adatok'!AG97</f>
        <v>0.19613323329310592</v>
      </c>
      <c r="AJ97" s="8">
        <f>'Korrigált adatok'!AJ97/'Korrigált adatok'!AG97</f>
        <v>0.71448715130785745</v>
      </c>
      <c r="AL97" s="8">
        <f t="shared" si="67"/>
        <v>0.90905876549379394</v>
      </c>
      <c r="AM97" s="8">
        <f>'Korrigált adatok'!AM97/'Korrigált adatok'!AL97</f>
        <v>3.1830217409977157E-2</v>
      </c>
      <c r="AN97" s="8">
        <f>'Korrigált adatok'!AN97/'Korrigált adatok'!AL97</f>
        <v>0.10861857158264175</v>
      </c>
      <c r="AO97" s="8">
        <f>'Korrigált adatok'!AO97/'Korrigált adatok'!AL97</f>
        <v>0.76860997650117502</v>
      </c>
      <c r="AQ97" s="8">
        <f t="shared" si="68"/>
        <v>0.95348353927431828</v>
      </c>
      <c r="AR97" s="8">
        <f>'Korrigált adatok'!AR97/'Korrigált adatok'!AQ97</f>
        <v>3.5700677037387815E-2</v>
      </c>
      <c r="AS97" s="8">
        <f>'Korrigált adatok'!AS97/'Korrigált adatok'!AQ97</f>
        <v>0.11601701290546179</v>
      </c>
      <c r="AT97" s="8">
        <f>'Korrigált adatok'!AT97/'Korrigált adatok'!AQ97</f>
        <v>0.80176584933146866</v>
      </c>
      <c r="AV97" s="8">
        <f t="shared" si="69"/>
        <v>0.98235511958356514</v>
      </c>
      <c r="AW97" s="8">
        <f>'Korrigált adatok'!AW97/'Korrigált adatok'!AV97</f>
        <v>1.258500946520243E-2</v>
      </c>
      <c r="AX97" s="8">
        <f>'Korrigált adatok'!AX97/'Korrigált adatok'!AV97</f>
        <v>2.6861034603185473E-2</v>
      </c>
      <c r="AY97" s="8">
        <f>'Korrigált adatok'!AY97/'Korrigált adatok'!AV97</f>
        <v>0.94290907551517722</v>
      </c>
      <c r="BA97" s="8">
        <f t="shared" si="70"/>
        <v>0.89639023732319378</v>
      </c>
      <c r="BB97" s="8">
        <f>'Korrigált adatok'!BB97/'Korrigált adatok'!BA97</f>
        <v>3.227129130362863E-2</v>
      </c>
      <c r="BC97" s="8">
        <f>'Korrigált adatok'!BC97/'Korrigált adatok'!BA97</f>
        <v>0.10740075834371407</v>
      </c>
      <c r="BD97" s="8">
        <f>'Korrigált adatok'!BD97/'Korrigált adatok'!BA97</f>
        <v>0.75671818767585108</v>
      </c>
    </row>
    <row r="98" spans="1:56" x14ac:dyDescent="0.3">
      <c r="A98">
        <v>10000</v>
      </c>
      <c r="H98" s="8">
        <f t="shared" si="61"/>
        <v>0.98027059966861652</v>
      </c>
      <c r="I98" s="8">
        <f>'Korrigált adatok'!I98/'Korrigált adatok'!H98</f>
        <v>1.2792201189203828E-2</v>
      </c>
      <c r="J98" s="8">
        <f>'Korrigált adatok'!J98/'Korrigált adatok'!H98</f>
        <v>1.3024294099214002E-2</v>
      </c>
      <c r="K98" s="8">
        <f>'Korrigált adatok'!K98/'Korrigált adatok'!H98</f>
        <v>0.95445410438019873</v>
      </c>
      <c r="M98" s="8">
        <f t="shared" si="62"/>
        <v>0.96142074756270668</v>
      </c>
      <c r="N98" s="8">
        <f>'Korrigált adatok'!N98/'Korrigált adatok'!M98</f>
        <v>1.3138695780924378E-2</v>
      </c>
      <c r="O98" s="8">
        <f>'Korrigált adatok'!O98/'Korrigált adatok'!M98</f>
        <v>1.8543204128541706E-2</v>
      </c>
      <c r="P98" s="8">
        <f>'Korrigált adatok'!P98/'Korrigált adatok'!M98</f>
        <v>0.92973884765324055</v>
      </c>
      <c r="R98" s="8">
        <f t="shared" si="63"/>
        <v>0.99089282860573524</v>
      </c>
      <c r="S98" s="8">
        <f>'Korrigált adatok'!S98/'Korrigált adatok'!R98</f>
        <v>1.6154757443571442E-2</v>
      </c>
      <c r="T98" s="8">
        <f>'Korrigált adatok'!T98/'Korrigált adatok'!R98</f>
        <v>0.13680734986133161</v>
      </c>
      <c r="U98" s="8">
        <f>'Korrigált adatok'!U98/'Korrigált adatok'!R98</f>
        <v>0.83793072130083213</v>
      </c>
      <c r="W98" s="8">
        <f t="shared" si="64"/>
        <v>0.94511573290182183</v>
      </c>
      <c r="X98" s="8">
        <f>'Korrigált adatok'!X98/'Korrigált adatok'!W98</f>
        <v>8.5092095802443094E-3</v>
      </c>
      <c r="Y98" s="8">
        <f>'Korrigált adatok'!Y98/'Korrigált adatok'!W98</f>
        <v>0.33217369902025951</v>
      </c>
      <c r="Z98" s="8">
        <f>'Korrigált adatok'!Z98/'Korrigált adatok'!W98</f>
        <v>0.60443282430131795</v>
      </c>
      <c r="AB98" s="8">
        <f t="shared" si="65"/>
        <v>0.98441950011400847</v>
      </c>
      <c r="AC98" s="8">
        <f>'Korrigált adatok'!AC98/'Korrigált adatok'!AB98</f>
        <v>6.4952282278691632E-3</v>
      </c>
      <c r="AD98" s="8">
        <f>'Korrigált adatok'!AD98/'Korrigált adatok'!AB98</f>
        <v>0.46037718235586389</v>
      </c>
      <c r="AE98" s="8">
        <f>'Korrigált adatok'!AE98/'Korrigált adatok'!AB98</f>
        <v>0.51754708953027539</v>
      </c>
      <c r="AG98" s="8">
        <f t="shared" si="66"/>
        <v>0.93024738214408398</v>
      </c>
      <c r="AH98" s="8">
        <f>'Korrigált adatok'!AH98/'Korrigált adatok'!AG98</f>
        <v>1.4437756898467021E-2</v>
      </c>
      <c r="AI98" s="8">
        <f>'Korrigált adatok'!AI98/'Korrigált adatok'!AG98</f>
        <v>0.1791528440748924</v>
      </c>
      <c r="AJ98" s="8">
        <f>'Korrigált adatok'!AJ98/'Korrigált adatok'!AG98</f>
        <v>0.73665678117072453</v>
      </c>
      <c r="AL98" s="8">
        <f t="shared" si="67"/>
        <v>0.92382730982074113</v>
      </c>
      <c r="AM98" s="8">
        <f>'Korrigált adatok'!AM98/'Korrigált adatok'!AL98</f>
        <v>3.3799372165511973E-2</v>
      </c>
      <c r="AN98" s="8">
        <f>'Korrigált adatok'!AN98/'Korrigált adatok'!AL98</f>
        <v>0.10978076497142641</v>
      </c>
      <c r="AO98" s="8">
        <f>'Korrigált adatok'!AO98/'Korrigált adatok'!AL98</f>
        <v>0.78024717268380273</v>
      </c>
      <c r="AQ98" s="8">
        <f t="shared" si="68"/>
        <v>0.94645132447636682</v>
      </c>
      <c r="AR98" s="8">
        <f>'Korrigált adatok'!AR98/'Korrigált adatok'!AQ98</f>
        <v>3.5964333045434664E-2</v>
      </c>
      <c r="AS98" s="8">
        <f>'Korrigált adatok'!AS98/'Korrigált adatok'!AQ98</f>
        <v>0.1139495494872635</v>
      </c>
      <c r="AT98" s="8">
        <f>'Korrigált adatok'!AT98/'Korrigált adatok'!AQ98</f>
        <v>0.79653744194366871</v>
      </c>
      <c r="AV98" s="8">
        <f t="shared" si="69"/>
        <v>0.97472165516570353</v>
      </c>
      <c r="AW98" s="8">
        <f>'Korrigált adatok'!AW98/'Korrigált adatok'!AV98</f>
        <v>1.3023963970164741E-2</v>
      </c>
      <c r="AX98" s="8">
        <f>'Korrigált adatok'!AX98/'Korrigált adatok'!AV98</f>
        <v>2.6280255691538128E-2</v>
      </c>
      <c r="AY98" s="8">
        <f>'Korrigált adatok'!AY98/'Korrigált adatok'!AV98</f>
        <v>0.93541743550400069</v>
      </c>
      <c r="BA98" s="8">
        <f t="shared" si="70"/>
        <v>0.91933872732613098</v>
      </c>
      <c r="BB98" s="8">
        <f>'Korrigált adatok'!BB98/'Korrigált adatok'!BA98</f>
        <v>3.5512516926763688E-2</v>
      </c>
      <c r="BC98" s="8">
        <f>'Korrigált adatok'!BC98/'Korrigált adatok'!BA98</f>
        <v>0.10840321416533265</v>
      </c>
      <c r="BD98" s="8">
        <f>'Korrigált adatok'!BD98/'Korrigált adatok'!BA98</f>
        <v>0.77542299623403466</v>
      </c>
    </row>
    <row r="99" spans="1:56" x14ac:dyDescent="0.3">
      <c r="A99">
        <v>20000</v>
      </c>
      <c r="H99" s="8">
        <f t="shared" si="61"/>
        <v>0.9851643100525237</v>
      </c>
      <c r="I99" s="8">
        <f>'Korrigált adatok'!I99/'Korrigált adatok'!H99</f>
        <v>8.3168092046318268E-3</v>
      </c>
      <c r="J99" s="8">
        <f>'Korrigált adatok'!J99/'Korrigált adatok'!H99</f>
        <v>8.9895240489430289E-3</v>
      </c>
      <c r="K99" s="8">
        <f>'Korrigált adatok'!K99/'Korrigált adatok'!H99</f>
        <v>0.9678579767989488</v>
      </c>
      <c r="M99" s="8">
        <f t="shared" si="62"/>
        <v>0.96099924210975651</v>
      </c>
      <c r="N99" s="8">
        <f>'Korrigált adatok'!N99/'Korrigált adatok'!M99</f>
        <v>9.3835238320600419E-3</v>
      </c>
      <c r="O99" s="8">
        <f>'Korrigált adatok'!O99/'Korrigált adatok'!M99</f>
        <v>1.3172488477330768E-2</v>
      </c>
      <c r="P99" s="8">
        <f>'Korrigált adatok'!P99/'Korrigált adatok'!M99</f>
        <v>0.93844322980036565</v>
      </c>
      <c r="R99" s="8">
        <f t="shared" si="63"/>
        <v>0.98076757425132788</v>
      </c>
      <c r="S99" s="8">
        <f>'Korrigált adatok'!S99/'Korrigált adatok'!R99</f>
        <v>1.1839210060636738E-2</v>
      </c>
      <c r="T99" s="8">
        <f>'Korrigált adatok'!T99/'Korrigált adatok'!R99</f>
        <v>0.11945775581358693</v>
      </c>
      <c r="U99" s="8">
        <f>'Korrigált adatok'!U99/'Korrigált adatok'!R99</f>
        <v>0.8494706083771042</v>
      </c>
      <c r="W99" s="8">
        <f t="shared" si="64"/>
        <v>0.94550336224286924</v>
      </c>
      <c r="X99" s="8">
        <f>'Korrigált adatok'!X99/'Korrigált adatok'!W99</f>
        <v>5.8807213091960466E-3</v>
      </c>
      <c r="Y99" s="8">
        <f>'Korrigált adatok'!Y99/'Korrigált adatok'!W99</f>
        <v>0.33166052809885899</v>
      </c>
      <c r="Z99" s="8">
        <f>'Korrigált adatok'!Z99/'Korrigált adatok'!W99</f>
        <v>0.60796211283481427</v>
      </c>
      <c r="AB99" s="8">
        <f t="shared" si="65"/>
        <v>0.99987068678108315</v>
      </c>
      <c r="AC99" s="8">
        <f>'Korrigált adatok'!AC99/'Korrigált adatok'!AB99</f>
        <v>4.8823384338195948E-3</v>
      </c>
      <c r="AD99" s="8">
        <f>'Korrigált adatok'!AD99/'Korrigált adatok'!AB99</f>
        <v>0.46125831705992149</v>
      </c>
      <c r="AE99" s="8">
        <f>'Korrigált adatok'!AE99/'Korrigált adatok'!AB99</f>
        <v>0.53373003128734209</v>
      </c>
      <c r="AG99" s="8">
        <f t="shared" si="66"/>
        <v>0.9337885599578406</v>
      </c>
      <c r="AH99" s="8">
        <f>'Korrigált adatok'!AH99/'Korrigált adatok'!AG99</f>
        <v>1.0671711478935555E-2</v>
      </c>
      <c r="AI99" s="8">
        <f>'Korrigált adatok'!AI99/'Korrigált adatok'!AG99</f>
        <v>0.13182953514536855</v>
      </c>
      <c r="AJ99" s="8">
        <f>'Korrigált adatok'!AJ99/'Korrigált adatok'!AG99</f>
        <v>0.79128731333353652</v>
      </c>
      <c r="AL99" s="8">
        <f t="shared" si="67"/>
        <v>0.9591435583614677</v>
      </c>
      <c r="AM99" s="8">
        <f>'Korrigált adatok'!AM99/'Korrigált adatok'!AL99</f>
        <v>2.5835542209556282E-2</v>
      </c>
      <c r="AN99" s="8">
        <f>'Korrigált adatok'!AN99/'Korrigált adatok'!AL99</f>
        <v>8.5136492469437025E-2</v>
      </c>
      <c r="AO99" s="8">
        <f>'Korrigált adatok'!AO99/'Korrigált adatok'!AL99</f>
        <v>0.84817152368247439</v>
      </c>
      <c r="AQ99" s="8">
        <f t="shared" si="68"/>
        <v>0.9438045031347706</v>
      </c>
      <c r="AR99" s="8">
        <f>'Korrigált adatok'!AR99/'Korrigált adatok'!AQ99</f>
        <v>2.549612150747407E-2</v>
      </c>
      <c r="AS99" s="8">
        <f>'Korrigált adatok'!AS99/'Korrigált adatok'!AQ99</f>
        <v>8.3876786778209242E-2</v>
      </c>
      <c r="AT99" s="8">
        <f>'Korrigált adatok'!AT99/'Korrigált adatok'!AQ99</f>
        <v>0.83443159484908724</v>
      </c>
      <c r="AV99" s="8">
        <f t="shared" si="69"/>
        <v>0.98128049681087048</v>
      </c>
      <c r="AW99" s="8">
        <f>'Korrigált adatok'!AW99/'Korrigált adatok'!AV99</f>
        <v>8.6874114829480018E-3</v>
      </c>
      <c r="AX99" s="8">
        <f>'Korrigált adatok'!AX99/'Korrigált adatok'!AV99</f>
        <v>1.8857624478821604E-2</v>
      </c>
      <c r="AY99" s="8">
        <f>'Korrigált adatok'!AY99/'Korrigált adatok'!AV99</f>
        <v>0.95373546084910088</v>
      </c>
      <c r="BA99" s="8">
        <f t="shared" si="70"/>
        <v>0.92337393020453573</v>
      </c>
      <c r="BB99" s="8">
        <f>'Korrigált adatok'!BB99/'Korrigált adatok'!BA99</f>
        <v>2.9646577585454446E-2</v>
      </c>
      <c r="BC99" s="8">
        <f>'Korrigált adatok'!BC99/'Korrigált adatok'!BA99</f>
        <v>7.8917640699880262E-2</v>
      </c>
      <c r="BD99" s="8">
        <f>'Korrigált adatok'!BD99/'Korrigált adatok'!BA99</f>
        <v>0.81480971191920104</v>
      </c>
    </row>
    <row r="100" spans="1:56" x14ac:dyDescent="0.3">
      <c r="A100">
        <v>40000</v>
      </c>
      <c r="H100" s="8">
        <f t="shared" si="61"/>
        <v>0.97936074989571875</v>
      </c>
      <c r="I100" s="8">
        <f>'Korrigált adatok'!I100/'Korrigált adatok'!H100</f>
        <v>5.8150034430689427E-3</v>
      </c>
      <c r="J100" s="8">
        <f>'Korrigált adatok'!J100/'Korrigált adatok'!H100</f>
        <v>6.6946395893841843E-3</v>
      </c>
      <c r="K100" s="8">
        <f>'Korrigált adatok'!K100/'Korrigált adatok'!H100</f>
        <v>0.96685110686326559</v>
      </c>
      <c r="M100" s="8">
        <f t="shared" si="62"/>
        <v>0.96557487796075447</v>
      </c>
      <c r="N100" s="8">
        <f>'Korrigált adatok'!N100/'Korrigált adatok'!M100</f>
        <v>6.6917463825443297E-3</v>
      </c>
      <c r="O100" s="8">
        <f>'Korrigált adatok'!O100/'Korrigált adatok'!M100</f>
        <v>9.4001610945506613E-3</v>
      </c>
      <c r="P100" s="8">
        <f>'Korrigált adatok'!P100/'Korrigált adatok'!M100</f>
        <v>0.94948297048365948</v>
      </c>
      <c r="R100" s="8">
        <f t="shared" si="63"/>
        <v>0.9719083033302508</v>
      </c>
      <c r="S100" s="8">
        <f>'Korrigált adatok'!S100/'Korrigált adatok'!R100</f>
        <v>7.8610804820006455E-3</v>
      </c>
      <c r="T100" s="8">
        <f>'Korrigált adatok'!T100/'Korrigált adatok'!R100</f>
        <v>0.12147252261874651</v>
      </c>
      <c r="U100" s="8">
        <f>'Korrigált adatok'!U100/'Korrigált adatok'!R100</f>
        <v>0.84257470022950365</v>
      </c>
      <c r="W100" s="8">
        <f t="shared" si="64"/>
        <v>0.95083154739131914</v>
      </c>
      <c r="X100" s="8">
        <f>'Korrigált adatok'!X100/'Korrigált adatok'!W100</f>
        <v>4.1066594966617086E-3</v>
      </c>
      <c r="Y100" s="8">
        <f>'Korrigált adatok'!Y100/'Korrigált adatok'!W100</f>
        <v>0.3319853704736988</v>
      </c>
      <c r="Z100" s="8">
        <f>'Korrigált adatok'!Z100/'Korrigált adatok'!W100</f>
        <v>0.61473951742095856</v>
      </c>
      <c r="AB100" s="8">
        <f t="shared" si="65"/>
        <v>1.0001133692411741</v>
      </c>
      <c r="AC100" s="8">
        <f>'Korrigált adatok'!AC100/'Korrigált adatok'!AB100</f>
        <v>3.5442119694159293E-3</v>
      </c>
      <c r="AD100" s="8">
        <f>'Korrigált adatok'!AD100/'Korrigált adatok'!AB100</f>
        <v>0.4585273459711654</v>
      </c>
      <c r="AE100" s="8">
        <f>'Korrigált adatok'!AE100/'Korrigált adatok'!AB100</f>
        <v>0.53804181130059281</v>
      </c>
      <c r="AG100" s="8">
        <f t="shared" si="66"/>
        <v>0.92320092753815231</v>
      </c>
      <c r="AH100" s="8">
        <f>'Korrigált adatok'!AH100/'Korrigált adatok'!AG100</f>
        <v>7.6087267092838674E-3</v>
      </c>
      <c r="AI100" s="8">
        <f>'Korrigált adatok'!AI100/'Korrigált adatok'!AG100</f>
        <v>9.7593369587285428E-2</v>
      </c>
      <c r="AJ100" s="8">
        <f>'Korrigált adatok'!AJ100/'Korrigált adatok'!AG100</f>
        <v>0.81799883124158301</v>
      </c>
      <c r="AL100" s="8">
        <f t="shared" si="67"/>
        <v>0.9371908363577639</v>
      </c>
      <c r="AM100" s="8">
        <f>'Korrigált adatok'!AM100/'Korrigált adatok'!AL100</f>
        <v>1.8889406102737132E-2</v>
      </c>
      <c r="AN100" s="8">
        <f>'Korrigált adatok'!AN100/'Korrigált adatok'!AL100</f>
        <v>6.0842232212851594E-2</v>
      </c>
      <c r="AO100" s="8">
        <f>'Korrigált adatok'!AO100/'Korrigált adatok'!AL100</f>
        <v>0.85745919804217519</v>
      </c>
      <c r="AQ100" s="8">
        <f t="shared" si="68"/>
        <v>0.91736195375731355</v>
      </c>
      <c r="AR100" s="8">
        <f>'Korrigált adatok'!AR100/'Korrigált adatok'!AQ100</f>
        <v>1.8601598628423692E-2</v>
      </c>
      <c r="AS100" s="8">
        <f>'Korrigált adatok'!AS100/'Korrigált adatok'!AQ100</f>
        <v>6.0402826070619087E-2</v>
      </c>
      <c r="AT100" s="8">
        <f>'Korrigált adatok'!AT100/'Korrigált adatok'!AQ100</f>
        <v>0.83835752905827077</v>
      </c>
      <c r="AV100" s="8">
        <f t="shared" si="69"/>
        <v>0.97956819636488879</v>
      </c>
      <c r="AW100" s="8">
        <f>'Korrigált adatok'!AW100/'Korrigált adatok'!AV100</f>
        <v>5.8164527551516501E-3</v>
      </c>
      <c r="AX100" s="8">
        <f>'Korrigált adatok'!AX100/'Korrigált adatok'!AV100</f>
        <v>1.3493575693217477E-2</v>
      </c>
      <c r="AY100" s="8">
        <f>'Korrigált adatok'!AY100/'Korrigált adatok'!AV100</f>
        <v>0.96025816791651963</v>
      </c>
      <c r="BA100" s="8">
        <f t="shared" si="70"/>
        <v>0.91043884826094468</v>
      </c>
      <c r="BB100" s="8">
        <f>'Korrigált adatok'!BB100/'Korrigált adatok'!BA100</f>
        <v>2.0074655985618063E-2</v>
      </c>
      <c r="BC100" s="8">
        <f>'Korrigált adatok'!BC100/'Korrigált adatok'!BA100</f>
        <v>5.865404104038649E-2</v>
      </c>
      <c r="BD100" s="8">
        <f>'Korrigált adatok'!BD100/'Korrigált adatok'!BA100</f>
        <v>0.83171015123494008</v>
      </c>
    </row>
    <row r="101" spans="1:56" x14ac:dyDescent="0.3">
      <c r="A101">
        <v>60000</v>
      </c>
      <c r="H101" s="8">
        <f t="shared" si="61"/>
        <v>0.99804251154708057</v>
      </c>
      <c r="I101" s="8">
        <f>'Korrigált adatok'!I101/'Korrigált adatok'!H101</f>
        <v>4.4881629850518608E-3</v>
      </c>
      <c r="J101" s="8">
        <f>'Korrigált adatok'!J101/'Korrigált adatok'!H101</f>
        <v>5.1900665764279515E-3</v>
      </c>
      <c r="K101" s="8">
        <f>'Korrigált adatok'!K101/'Korrigált adatok'!H101</f>
        <v>0.98836428198560078</v>
      </c>
      <c r="M101" s="8">
        <f t="shared" si="62"/>
        <v>0.96958253112351689</v>
      </c>
      <c r="N101" s="8">
        <f>'Korrigált adatok'!N101/'Korrigált adatok'!M101</f>
        <v>5.164323892472426E-3</v>
      </c>
      <c r="O101" s="8">
        <f>'Korrigált adatok'!O101/'Korrigált adatok'!M101</f>
        <v>8.070090205318986E-3</v>
      </c>
      <c r="P101" s="8">
        <f>'Korrigált adatok'!P101/'Korrigált adatok'!M101</f>
        <v>0.95634811702572553</v>
      </c>
      <c r="R101" s="8">
        <f t="shared" si="63"/>
        <v>0.99901783105263542</v>
      </c>
      <c r="S101" s="8">
        <f>'Korrigált adatok'!S101/'Korrigált adatok'!R101</f>
        <v>6.9146240617244566E-3</v>
      </c>
      <c r="T101" s="8">
        <f>'Korrigált adatok'!T101/'Korrigált adatok'!R101</f>
        <v>0.11828613594055845</v>
      </c>
      <c r="U101" s="8">
        <f>'Korrigált adatok'!U101/'Korrigált adatok'!R101</f>
        <v>0.87381707105035245</v>
      </c>
      <c r="W101" s="8">
        <f t="shared" si="64"/>
        <v>0.9521190925578501</v>
      </c>
      <c r="X101" s="8">
        <f>'Korrigált adatok'!X101/'Korrigált adatok'!W101</f>
        <v>3.0351350071535291E-3</v>
      </c>
      <c r="Y101" s="8">
        <f>'Korrigált adatok'!Y101/'Korrigált adatok'!W101</f>
        <v>0.33164391856658643</v>
      </c>
      <c r="Z101" s="8">
        <f>'Korrigált adatok'!Z101/'Korrigált adatok'!W101</f>
        <v>0.61744003898411015</v>
      </c>
      <c r="AB101" s="8">
        <f t="shared" si="65"/>
        <v>0.9992942843671172</v>
      </c>
      <c r="AC101" s="8">
        <f>'Korrigált adatok'!AC101/'Korrigált adatok'!AB101</f>
        <v>2.5158219410272823E-3</v>
      </c>
      <c r="AD101" s="8">
        <f>'Korrigált adatok'!AD101/'Korrigált adatok'!AB101</f>
        <v>0.4598773801696654</v>
      </c>
      <c r="AE101" s="8">
        <f>'Korrigált adatok'!AE101/'Korrigált adatok'!AB101</f>
        <v>0.53690108225642452</v>
      </c>
      <c r="AG101" s="8">
        <f t="shared" si="66"/>
        <v>0.92302691475421528</v>
      </c>
      <c r="AH101" s="8">
        <f>'Korrigált adatok'!AH101/'Korrigált adatok'!AG101</f>
        <v>5.8420131806678731E-3</v>
      </c>
      <c r="AI101" s="8">
        <f>'Korrigált adatok'!AI101/'Korrigált adatok'!AG101</f>
        <v>8.2425104769935947E-2</v>
      </c>
      <c r="AJ101" s="8">
        <f>'Korrigált adatok'!AJ101/'Korrigált adatok'!AG101</f>
        <v>0.83475979680361145</v>
      </c>
      <c r="AL101" s="8">
        <f t="shared" si="67"/>
        <v>0.92303535505389989</v>
      </c>
      <c r="AM101" s="8">
        <f>'Korrigált adatok'!AM101/'Korrigált adatok'!AL101</f>
        <v>1.3915402837099824E-2</v>
      </c>
      <c r="AN101" s="8">
        <f>'Korrigált adatok'!AN101/'Korrigált adatok'!AL101</f>
        <v>4.7766364037610545E-2</v>
      </c>
      <c r="AO101" s="8">
        <f>'Korrigált adatok'!AO101/'Korrigált adatok'!AL101</f>
        <v>0.8613535881791895</v>
      </c>
      <c r="AQ101" s="8">
        <f t="shared" si="68"/>
        <v>0.78212232933220494</v>
      </c>
      <c r="AR101" s="8">
        <f>'Korrigált adatok'!AR101/'Korrigált adatok'!AQ101</f>
        <v>1.1945212108084512E-2</v>
      </c>
      <c r="AS101" s="8">
        <f>'Korrigált adatok'!AS101/'Korrigált adatok'!AQ101</f>
        <v>4.0936096229509063E-2</v>
      </c>
      <c r="AT101" s="8">
        <f>'Korrigált adatok'!AT101/'Korrigált adatok'!AQ101</f>
        <v>0.72924102099461141</v>
      </c>
      <c r="AV101" s="8">
        <f t="shared" si="69"/>
        <v>0.9781795528535655</v>
      </c>
      <c r="AW101" s="8">
        <f>'Korrigált adatok'!AW101/'Korrigált adatok'!AV101</f>
        <v>4.2262884586527823E-3</v>
      </c>
      <c r="AX101" s="8">
        <f>'Korrigált adatok'!AX101/'Korrigált adatok'!AV101</f>
        <v>1.0146798655401371E-2</v>
      </c>
      <c r="AY101" s="8">
        <f>'Korrigált adatok'!AY101/'Korrigált adatok'!AV101</f>
        <v>0.96380646573951134</v>
      </c>
      <c r="BA101" s="8">
        <f t="shared" si="70"/>
        <v>0.90510606230595014</v>
      </c>
      <c r="BB101" s="8">
        <f>'Korrigált adatok'!BB101/'Korrigált adatok'!BA101</f>
        <v>1.3745208389241776E-2</v>
      </c>
      <c r="BC101" s="8">
        <f>'Korrigált adatok'!BC101/'Korrigált adatok'!BA101</f>
        <v>4.56344305225031E-2</v>
      </c>
      <c r="BD101" s="8">
        <f>'Korrigált adatok'!BD101/'Korrigált adatok'!BA101</f>
        <v>0.84572642339420523</v>
      </c>
    </row>
    <row r="102" spans="1:56" x14ac:dyDescent="0.3">
      <c r="A102">
        <v>80000</v>
      </c>
      <c r="H102" s="8">
        <f t="shared" si="61"/>
        <v>0.99302366298074141</v>
      </c>
      <c r="I102" s="8">
        <f>'Korrigált adatok'!I102/'Korrigált adatok'!H102</f>
        <v>4.3549640083357212E-3</v>
      </c>
      <c r="J102" s="8">
        <f>'Korrigált adatok'!J102/'Korrigált adatok'!H102</f>
        <v>4.7461492190962011E-3</v>
      </c>
      <c r="K102" s="8">
        <f>'Korrigált adatok'!K102/'Korrigált adatok'!H102</f>
        <v>0.98392254975330951</v>
      </c>
      <c r="M102" s="8">
        <f t="shared" si="62"/>
        <v>0.96567536992102843</v>
      </c>
      <c r="N102" s="8">
        <f>'Korrigált adatok'!N102/'Korrigált adatok'!M102</f>
        <v>4.8150033823493883E-3</v>
      </c>
      <c r="O102" s="8">
        <f>'Korrigált adatok'!O102/'Korrigált adatok'!M102</f>
        <v>6.6470638102943489E-3</v>
      </c>
      <c r="P102" s="8">
        <f>'Korrigált adatok'!P102/'Korrigált adatok'!M102</f>
        <v>0.95421330272838467</v>
      </c>
      <c r="R102" s="8">
        <f t="shared" si="63"/>
        <v>1.0135600284994386</v>
      </c>
      <c r="S102" s="8">
        <f>'Korrigált adatok'!S102/'Korrigált adatok'!R102</f>
        <v>6.4530384781395968E-3</v>
      </c>
      <c r="T102" s="8">
        <f>'Korrigált adatok'!T102/'Korrigált adatok'!R102</f>
        <v>0.1215087025350275</v>
      </c>
      <c r="U102" s="8">
        <f>'Korrigált adatok'!U102/'Korrigált adatok'!R102</f>
        <v>0.88559828748627145</v>
      </c>
      <c r="W102" s="8">
        <f t="shared" si="64"/>
        <v>0.96274177374396275</v>
      </c>
      <c r="X102" s="8">
        <f>'Korrigált adatok'!X102/'Korrigált adatok'!W102</f>
        <v>3.2027334755404969E-3</v>
      </c>
      <c r="Y102" s="8">
        <f>'Korrigált adatok'!Y102/'Korrigált adatok'!W102</f>
        <v>0.33755023378297155</v>
      </c>
      <c r="Z102" s="8">
        <f>'Korrigált adatok'!Z102/'Korrigált adatok'!W102</f>
        <v>0.62198880648545063</v>
      </c>
      <c r="AB102" s="8">
        <f t="shared" si="65"/>
        <v>1.0223896609667742</v>
      </c>
      <c r="AC102" s="8">
        <f>'Korrigált adatok'!AC102/'Korrigált adatok'!AB102</f>
        <v>2.581432956162978E-3</v>
      </c>
      <c r="AD102" s="8">
        <f>'Korrigált adatok'!AD102/'Korrigált adatok'!AB102</f>
        <v>0.47074387929351313</v>
      </c>
      <c r="AE102" s="8">
        <f>'Korrigált adatok'!AE102/'Korrigált adatok'!AB102</f>
        <v>0.54906434871709808</v>
      </c>
      <c r="AG102" s="8">
        <f t="shared" si="66"/>
        <v>0.91998058832904295</v>
      </c>
      <c r="AH102" s="8">
        <f>'Korrigált adatok'!AH102/'Korrigált adatok'!AG102</f>
        <v>5.8302827550513834E-3</v>
      </c>
      <c r="AI102" s="8">
        <f>'Korrigált adatok'!AI102/'Korrigált adatok'!AG102</f>
        <v>7.1837212393912026E-2</v>
      </c>
      <c r="AJ102" s="8">
        <f>'Korrigált adatok'!AJ102/'Korrigált adatok'!AG102</f>
        <v>0.84231309318007952</v>
      </c>
      <c r="AL102" s="8">
        <f t="shared" si="67"/>
        <v>0.92882235224896648</v>
      </c>
      <c r="AM102" s="8">
        <f>'Korrigált adatok'!AM102/'Korrigált adatok'!AL102</f>
        <v>1.3362619645987785E-2</v>
      </c>
      <c r="AN102" s="8">
        <f>'Korrigált adatok'!AN102/'Korrigált adatok'!AL102</f>
        <v>4.4236007869148559E-2</v>
      </c>
      <c r="AO102" s="8">
        <f>'Korrigált adatok'!AO102/'Korrigált adatok'!AL102</f>
        <v>0.87122372473383014</v>
      </c>
      <c r="AQ102" s="8">
        <f t="shared" si="68"/>
        <v>0.92550517424633805</v>
      </c>
      <c r="AR102" s="8">
        <f>'Korrigált adatok'!AR102/'Korrigált adatok'!AQ102</f>
        <v>1.3623952255742148E-2</v>
      </c>
      <c r="AS102" s="8">
        <f>'Korrigált adatok'!AS102/'Korrigált adatok'!AQ102</f>
        <v>4.4264648965900988E-2</v>
      </c>
      <c r="AT102" s="8">
        <f>'Korrigált adatok'!AT102/'Korrigált adatok'!AQ102</f>
        <v>0.86761657302469486</v>
      </c>
      <c r="AV102" s="8">
        <f t="shared" si="69"/>
        <v>0.97781916233256794</v>
      </c>
      <c r="AW102" s="8">
        <f>'Korrigált adatok'!AW102/'Korrigált adatok'!AV102</f>
        <v>4.1869940831570128E-3</v>
      </c>
      <c r="AX102" s="8">
        <f>'Korrigált adatok'!AX102/'Korrigált adatok'!AV102</f>
        <v>9.7797435085579185E-3</v>
      </c>
      <c r="AY102" s="8">
        <f>'Korrigált adatok'!AY102/'Korrigált adatok'!AV102</f>
        <v>0.96385242474085298</v>
      </c>
      <c r="BA102" s="8">
        <f t="shared" si="70"/>
        <v>0.89671749428722036</v>
      </c>
      <c r="BB102" s="8">
        <f>'Korrigált adatok'!BB102/'Korrigált adatok'!BA102</f>
        <v>1.3045672296355837E-2</v>
      </c>
      <c r="BC102" s="8">
        <f>'Korrigált adatok'!BC102/'Korrigált adatok'!BA102</f>
        <v>4.1872651340556566E-2</v>
      </c>
      <c r="BD102" s="8">
        <f>'Korrigált adatok'!BD102/'Korrigált adatok'!BA102</f>
        <v>0.84179917065030796</v>
      </c>
    </row>
    <row r="103" spans="1:56" x14ac:dyDescent="0.3">
      <c r="A103">
        <v>100000</v>
      </c>
      <c r="H103" s="8">
        <f t="shared" si="61"/>
        <v>0.97604793683457081</v>
      </c>
      <c r="I103" s="8">
        <f>'Korrigált adatok'!I103/'Korrigált adatok'!H103</f>
        <v>3.6711556393221739E-3</v>
      </c>
      <c r="J103" s="8">
        <f>'Korrigált adatok'!J103/'Korrigált adatok'!H103</f>
        <v>4.1735325266602551E-3</v>
      </c>
      <c r="K103" s="8">
        <f>'Korrigált adatok'!K103/'Korrigált adatok'!H103</f>
        <v>0.96820324866858842</v>
      </c>
      <c r="M103" s="8">
        <f t="shared" si="62"/>
        <v>0.96541457281086496</v>
      </c>
      <c r="N103" s="8">
        <f>'Korrigált adatok'!N103/'Korrigált adatok'!M103</f>
        <v>4.1874280868164993E-3</v>
      </c>
      <c r="O103" s="8">
        <f>'Korrigált adatok'!O103/'Korrigált adatok'!M103</f>
        <v>5.9239554691869955E-3</v>
      </c>
      <c r="P103" s="8">
        <f>'Korrigált adatok'!P103/'Korrigált adatok'!M103</f>
        <v>0.95530318925486146</v>
      </c>
      <c r="R103" s="8">
        <f t="shared" si="63"/>
        <v>0.99762412094828135</v>
      </c>
      <c r="S103" s="8">
        <f>'Korrigált adatok'!S103/'Korrigált adatok'!R103</f>
        <v>5.4057461798961114E-3</v>
      </c>
      <c r="T103" s="8">
        <f>'Korrigált adatok'!T103/'Korrigált adatok'!R103</f>
        <v>0.1169429692961808</v>
      </c>
      <c r="U103" s="8">
        <f>'Korrigált adatok'!U103/'Korrigált adatok'!R103</f>
        <v>0.87527540547220439</v>
      </c>
      <c r="W103" s="8">
        <f t="shared" si="64"/>
        <v>0.97686534714215678</v>
      </c>
      <c r="X103" s="8">
        <f>'Korrigált adatok'!X103/'Korrigált adatok'!W103</f>
        <v>2.6756020778340873E-3</v>
      </c>
      <c r="Y103" s="8">
        <f>'Korrigált adatok'!Y103/'Korrigált adatok'!W103</f>
        <v>0.34206780916135632</v>
      </c>
      <c r="Z103" s="8">
        <f>'Korrigált adatok'!Z103/'Korrigált adatok'!W103</f>
        <v>0.63212193590296639</v>
      </c>
      <c r="AB103" s="8">
        <f t="shared" si="65"/>
        <v>1.0093202265332719</v>
      </c>
      <c r="AC103" s="8">
        <f>'Korrigált adatok'!AC103/'Korrigált adatok'!AB103</f>
        <v>1.9995328205488438E-3</v>
      </c>
      <c r="AD103" s="8">
        <f>'Korrigált adatok'!AD103/'Korrigált adatok'!AB103</f>
        <v>0.46539034209007429</v>
      </c>
      <c r="AE103" s="8">
        <f>'Korrigált adatok'!AE103/'Korrigált adatok'!AB103</f>
        <v>0.54193035162264891</v>
      </c>
      <c r="AG103" s="8">
        <f t="shared" si="66"/>
        <v>0.92705219594802202</v>
      </c>
      <c r="AH103" s="8">
        <f>'Korrigált adatok'!AH103/'Korrigált adatok'!AG103</f>
        <v>5.1129209203426016E-3</v>
      </c>
      <c r="AI103" s="8">
        <f>'Korrigált adatok'!AI103/'Korrigált adatok'!AG103</f>
        <v>6.6632737379733437E-2</v>
      </c>
      <c r="AJ103" s="8">
        <f>'Korrigált adatok'!AJ103/'Korrigált adatok'!AG103</f>
        <v>0.85530653764794595</v>
      </c>
      <c r="AL103" s="8">
        <f t="shared" si="67"/>
        <v>0.9330467322261945</v>
      </c>
      <c r="AM103" s="8">
        <f>'Korrigált adatok'!AM103/'Korrigált adatok'!AL103</f>
        <v>1.1579967293326903E-2</v>
      </c>
      <c r="AN103" s="8">
        <f>'Korrigált adatok'!AN103/'Korrigált adatok'!AL103</f>
        <v>3.6954308295325942E-2</v>
      </c>
      <c r="AO103" s="8">
        <f>'Korrigált adatok'!AO103/'Korrigált adatok'!AL103</f>
        <v>0.88451245663754163</v>
      </c>
      <c r="AQ103" s="8">
        <f t="shared" si="68"/>
        <v>0.93340838332457099</v>
      </c>
      <c r="AR103" s="8">
        <f>'Korrigált adatok'!AR103/'Korrigált adatok'!AQ103</f>
        <v>1.279818401463685E-2</v>
      </c>
      <c r="AS103" s="8">
        <f>'Korrigált adatok'!AS103/'Korrigált adatok'!AQ103</f>
        <v>3.6097378542662206E-2</v>
      </c>
      <c r="AT103" s="8">
        <f>'Korrigált adatok'!AT103/'Korrigált adatok'!AQ103</f>
        <v>0.88451282076727189</v>
      </c>
      <c r="AV103" s="8">
        <f t="shared" si="69"/>
        <v>1.0021613110340133</v>
      </c>
      <c r="AW103" s="8">
        <f>'Korrigált adatok'!AW103/'Korrigált adatok'!AV103</f>
        <v>3.8534411371786352E-3</v>
      </c>
      <c r="AX103" s="8">
        <f>'Korrigált adatok'!AX103/'Korrigált adatok'!AV103</f>
        <v>7.7557195606449197E-3</v>
      </c>
      <c r="AY103" s="8">
        <f>'Korrigált adatok'!AY103/'Korrigált adatok'!AV103</f>
        <v>0.99055215033618971</v>
      </c>
      <c r="BA103" s="8">
        <f t="shared" si="70"/>
        <v>0.89488749172561954</v>
      </c>
      <c r="BB103" s="8">
        <f>'Korrigált adatok'!BB103/'Korrigált adatok'!BA103</f>
        <v>1.1792397608676838E-2</v>
      </c>
      <c r="BC103" s="8">
        <f>'Korrigált adatok'!BC103/'Korrigált adatok'!BA103</f>
        <v>3.4216647965597202E-2</v>
      </c>
      <c r="BD103" s="8">
        <f>'Korrigált adatok'!BD103/'Korrigált adatok'!BA103</f>
        <v>0.84887844615134556</v>
      </c>
    </row>
  </sheetData>
  <mergeCells count="71">
    <mergeCell ref="BF40:BI40"/>
    <mergeCell ref="AL92:AO92"/>
    <mergeCell ref="AQ92:AT92"/>
    <mergeCell ref="AV92:AY92"/>
    <mergeCell ref="BA92:BD92"/>
    <mergeCell ref="AG27:AJ27"/>
    <mergeCell ref="AL27:AO27"/>
    <mergeCell ref="AQ27:AT27"/>
    <mergeCell ref="AV27:AY27"/>
    <mergeCell ref="BA27:BD27"/>
    <mergeCell ref="AL79:AO79"/>
    <mergeCell ref="AQ79:AT79"/>
    <mergeCell ref="AV79:AY79"/>
    <mergeCell ref="BA79:BD79"/>
    <mergeCell ref="H92:K92"/>
    <mergeCell ref="M92:P92"/>
    <mergeCell ref="R92:U92"/>
    <mergeCell ref="W92:Z92"/>
    <mergeCell ref="AB92:AE92"/>
    <mergeCell ref="AG92:AJ92"/>
    <mergeCell ref="AL66:AO66"/>
    <mergeCell ref="AQ66:AT66"/>
    <mergeCell ref="AV66:AY66"/>
    <mergeCell ref="BA66:BD66"/>
    <mergeCell ref="H79:K79"/>
    <mergeCell ref="M79:P79"/>
    <mergeCell ref="R79:U79"/>
    <mergeCell ref="W79:Z79"/>
    <mergeCell ref="AB79:AE79"/>
    <mergeCell ref="AG79:AJ79"/>
    <mergeCell ref="AL53:AO53"/>
    <mergeCell ref="AQ53:AT53"/>
    <mergeCell ref="AV53:AY53"/>
    <mergeCell ref="BA53:BD53"/>
    <mergeCell ref="H66:K66"/>
    <mergeCell ref="M66:P66"/>
    <mergeCell ref="R66:U66"/>
    <mergeCell ref="W66:Z66"/>
    <mergeCell ref="AB66:AE66"/>
    <mergeCell ref="AG66:AJ66"/>
    <mergeCell ref="AL40:AO40"/>
    <mergeCell ref="AQ40:AT40"/>
    <mergeCell ref="AV40:AY40"/>
    <mergeCell ref="BA40:BD40"/>
    <mergeCell ref="AG53:AJ53"/>
    <mergeCell ref="AL14:AO14"/>
    <mergeCell ref="AQ14:AT14"/>
    <mergeCell ref="AV14:AY14"/>
    <mergeCell ref="BA14:BD14"/>
    <mergeCell ref="H40:K40"/>
    <mergeCell ref="M40:P40"/>
    <mergeCell ref="R40:U40"/>
    <mergeCell ref="W40:Z40"/>
    <mergeCell ref="AB40:AE40"/>
    <mergeCell ref="AG40:AJ40"/>
    <mergeCell ref="AL1:AO1"/>
    <mergeCell ref="AQ1:AT1"/>
    <mergeCell ref="AV1:AY1"/>
    <mergeCell ref="BA1:BD1"/>
    <mergeCell ref="H14:K14"/>
    <mergeCell ref="M14:P14"/>
    <mergeCell ref="R14:U14"/>
    <mergeCell ref="W14:Z14"/>
    <mergeCell ref="AB14:AE14"/>
    <mergeCell ref="AG14:AJ14"/>
    <mergeCell ref="H1:K1"/>
    <mergeCell ref="M1:P1"/>
    <mergeCell ref="R1:U1"/>
    <mergeCell ref="W1:Z1"/>
    <mergeCell ref="AB1:AE1"/>
    <mergeCell ref="AG1:A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Segédtábla a korrigáláshoz</vt:lpstr>
      <vt:lpstr>nyers adatok</vt:lpstr>
      <vt:lpstr>Korrigált adatok</vt:lpstr>
      <vt:lpstr>Átlagos futásidők</vt:lpstr>
      <vt:lpstr>Arányok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Birszki Levente</dc:creator>
  <cp:lastModifiedBy>Birszki Levente</cp:lastModifiedBy>
  <dcterms:created xsi:type="dcterms:W3CDTF">2023-05-31T18:13:38Z</dcterms:created>
  <dcterms:modified xsi:type="dcterms:W3CDTF">2023-05-31T22:14:59Z</dcterms:modified>
</cp:coreProperties>
</file>