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hoi\Desktop\"/>
    </mc:Choice>
  </mc:AlternateContent>
  <xr:revisionPtr revIDLastSave="0" documentId="13_ncr:1_{BD330FF4-3243-4EFA-95C2-964BDE0505F6}" xr6:coauthVersionLast="36" xr6:coauthVersionMax="36" xr10:uidLastSave="{00000000-0000-0000-0000-000000000000}"/>
  <bookViews>
    <workbookView xWindow="0" yWindow="0" windowWidth="22965" windowHeight="10005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5" sheetId="7" r:id="rId5"/>
  </sheets>
  <definedNames>
    <definedName name="_xlnm._FilterDatabase" localSheetId="0" hidden="1">Sheet1!$A$1:$R$4115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C2" i="7"/>
  <c r="C3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62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<sst xmlns="http://schemas.openxmlformats.org/spreadsheetml/2006/main" count="24820" uniqueCount="8400">
  <si>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</si>
  <si>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</si>
  <si>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</si>
  <si>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</si>
  <si>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</si>
  <si>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</si>
  <si>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</si>
  <si>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</si>
  <si>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</si>
  <si>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</si>
  <si>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</si>
  <si>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</si>
  <si>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</si>
  <si>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</si>
  <si>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</si>
  <si>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</si>
  <si>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</si>
  <si>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</si>
  <si>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</si>
  <si>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</si>
  <si>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</si>
  <si>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</si>
  <si>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</si>
  <si>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</si>
  <si>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</si>
  <si>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</si>
  <si>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</si>
  <si>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</si>
  <si>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</si>
  <si>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</si>
  <si>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</si>
  <si>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</si>
  <si>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</si>
  <si>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</si>
  <si>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</si>
  <si>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</si>
  <si>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</si>
  <si>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</si>
  <si>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</si>
  <si>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</si>
  <si>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</si>
  <si>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</si>
  <si>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</si>
  <si>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</si>
  <si>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</si>
  <si>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</si>
  <si>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</si>
  <si>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</si>
  <si>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</si>
  <si>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</si>
  <si>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</si>
  <si>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</si>
  <si>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</si>
  <si>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</si>
  <si>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</si>
  <si>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</si>
  <si>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</si>
  <si>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</si>
  <si>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</si>
  <si>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</si>
  <si>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</si>
  <si>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</si>
  <si>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</si>
  <si>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</si>
  <si>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</si>
  <si>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</si>
  <si>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</si>
  <si>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</si>
  <si>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</si>
  <si>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</si>
  <si>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</si>
  <si>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</si>
  <si>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</si>
  <si>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</si>
  <si>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</si>
  <si>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</si>
  <si>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</si>
  <si>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</si>
  <si>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</si>
  <si>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</si>
  <si>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</si>
  <si>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</si>
  <si>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</si>
  <si>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</si>
  <si>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</si>
  <si>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</si>
  <si>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</si>
  <si>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</si>
  <si>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</si>
  <si>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</si>
  <si>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</si>
  <si>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</si>
  <si>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</si>
  <si>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</si>
  <si>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</si>
  <si>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</si>
  <si>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</si>
  <si>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</si>
  <si>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</si>
  <si>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</si>
  <si>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</si>
  <si>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</si>
  <si>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</si>
  <si>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</si>
  <si>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</si>
  <si>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</si>
  <si>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</si>
  <si>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</si>
  <si>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</si>
  <si>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</si>
  <si>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</si>
  <si>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</si>
  <si>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</si>
  <si>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</si>
  <si>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</si>
  <si>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</si>
  <si>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</si>
  <si>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</si>
  <si>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</si>
  <si>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</si>
  <si>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</si>
  <si>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</si>
  <si>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</si>
  <si>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</si>
  <si>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</si>
  <si>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</si>
  <si>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</si>
  <si>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</si>
  <si>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</si>
  <si>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</si>
  <si>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</si>
  <si>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</si>
  <si>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</si>
  <si>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</si>
  <si>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</si>
  <si>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</si>
  <si>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</si>
  <si>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</si>
  <si>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</si>
  <si>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</si>
  <si>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</si>
  <si>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</si>
  <si>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</si>
  <si>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</si>
  <si>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</si>
  <si>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</si>
  <si>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</si>
  <si>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</si>
  <si>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</si>
  <si>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</si>
  <si>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</si>
  <si>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</si>
  <si>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</si>
  <si>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</si>
  <si>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</si>
  <si>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</si>
  <si>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</si>
  <si>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</si>
  <si>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</si>
  <si>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</si>
  <si>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</si>
  <si>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</si>
  <si>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</si>
  <si>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</si>
  <si>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</si>
  <si>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</si>
  <si>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</si>
  <si>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</si>
  <si>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</si>
  <si>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</si>
  <si>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</si>
  <si>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</si>
  <si>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</si>
  <si>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</si>
  <si>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</si>
  <si>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</si>
  <si>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</si>
  <si>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</si>
  <si>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</si>
  <si>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</si>
  <si>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</si>
  <si>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</si>
  <si>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</si>
  <si>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</si>
  <si>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</si>
  <si>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</si>
  <si>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</si>
  <si>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</si>
  <si>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</si>
  <si>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</si>
  <si>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</si>
  <si>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</si>
  <si>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</si>
  <si>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</si>
  <si>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</si>
  <si>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</si>
  <si>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</si>
  <si>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</si>
  <si>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</si>
  <si>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</si>
  <si>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</si>
  <si>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</si>
  <si>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</si>
  <si>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</si>
  <si>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</si>
  <si>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</si>
  <si>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</si>
  <si>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</si>
  <si>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</si>
  <si>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</si>
  <si>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</si>
  <si>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</si>
  <si>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</si>
  <si>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</si>
  <si>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</si>
  <si>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</si>
  <si>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</si>
  <si>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</si>
  <si>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</si>
  <si>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</si>
  <si>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</si>
  <si>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</si>
  <si>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</si>
  <si>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</si>
  <si>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</si>
  <si>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</si>
  <si>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</si>
  <si>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</si>
  <si>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</si>
  <si>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</si>
  <si>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</si>
  <si>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</si>
  <si>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</si>
  <si>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</si>
  <si>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</si>
  <si>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</si>
  <si>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</si>
  <si>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</si>
  <si>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</si>
  <si>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</si>
  <si>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</si>
  <si>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</si>
  <si>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</si>
  <si>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</si>
  <si>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</si>
  <si>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</si>
  <si>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</si>
  <si>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</si>
  <si>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</si>
  <si>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</si>
  <si>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</si>
  <si>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</si>
  <si>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</si>
  <si>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</si>
  <si>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</si>
  <si>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</si>
  <si>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</si>
  <si>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</si>
  <si>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</si>
  <si>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</si>
  <si>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</si>
  <si>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</si>
  <si>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</si>
  <si>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</si>
  <si>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</si>
  <si>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</si>
  <si>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</si>
  <si>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</si>
  <si>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</si>
  <si>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</si>
  <si>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</si>
  <si>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</si>
  <si>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</si>
  <si>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</si>
  <si>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</si>
  <si>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</si>
  <si>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</si>
  <si>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</si>
  <si>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</si>
  <si>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</si>
  <si>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</si>
  <si>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</si>
  <si>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</si>
  <si>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</si>
  <si>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</si>
  <si>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</si>
  <si>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</si>
  <si>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</si>
  <si>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</si>
  <si>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</si>
  <si>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</si>
  <si>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</si>
  <si>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</si>
  <si>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</si>
  <si>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</si>
  <si>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</si>
  <si>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</si>
  <si>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</si>
  <si>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</si>
  <si>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</si>
  <si>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</si>
  <si>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</si>
  <si>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</si>
  <si>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</si>
  <si>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</si>
  <si>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</si>
  <si>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</si>
  <si>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</si>
  <si>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</si>
  <si>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</si>
  <si>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</si>
  <si>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</si>
  <si>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</si>
  <si>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</si>
  <si>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</si>
  <si>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</si>
  <si>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</si>
  <si>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</si>
  <si>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</si>
  <si>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</si>
  <si>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</si>
  <si>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</si>
  <si>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</si>
  <si>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</si>
  <si>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</si>
  <si>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</si>
  <si>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</si>
  <si>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</si>
  <si>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</si>
  <si>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</si>
  <si>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</si>
  <si>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</si>
  <si>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</si>
  <si>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</si>
  <si>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</si>
  <si>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</si>
  <si>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</si>
  <si>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</si>
  <si>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</si>
  <si>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</si>
  <si>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</si>
  <si>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</si>
  <si>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</si>
  <si>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</si>
  <si>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</si>
  <si>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</si>
  <si>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</si>
  <si>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</si>
  <si>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</si>
  <si>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</si>
  <si>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</si>
  <si>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</si>
  <si>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</si>
  <si>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</si>
  <si>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</si>
  <si>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</si>
  <si>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</si>
  <si>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</si>
  <si>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</si>
  <si>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</si>
  <si>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</si>
  <si>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</si>
  <si>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</si>
  <si>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</si>
  <si>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</si>
  <si>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</si>
  <si>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</si>
  <si>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</si>
  <si>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</si>
  <si>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</si>
  <si>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</si>
  <si>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</si>
  <si>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</si>
  <si>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</si>
  <si>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</si>
  <si>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</si>
  <si>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</si>
  <si>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</si>
  <si>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</si>
  <si>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</si>
  <si>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</si>
  <si>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</si>
  <si>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</si>
  <si>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</si>
  <si>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</si>
  <si>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</si>
  <si>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</si>
  <si>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</si>
  <si>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</si>
  <si>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</si>
  <si>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</si>
  <si>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</si>
  <si>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</si>
  <si>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</si>
  <si>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</si>
  <si>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</si>
  <si>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</si>
  <si>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</si>
  <si>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</si>
  <si>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</si>
  <si>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</si>
  <si>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</si>
  <si>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</si>
  <si>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</si>
  <si>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</si>
  <si>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</si>
  <si>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</si>
  <si>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</si>
  <si>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</si>
  <si>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</si>
  <si>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</si>
  <si>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</si>
  <si>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</si>
  <si>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</si>
  <si>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</si>
  <si>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</si>
  <si>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</si>
  <si>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</si>
  <si>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</si>
  <si>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</si>
  <si>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</si>
  <si>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</si>
  <si>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</si>
  <si>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</si>
  <si>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</si>
  <si>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</si>
  <si>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</si>
  <si>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</si>
  <si>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</si>
  <si>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</si>
  <si>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</si>
  <si>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</si>
  <si>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</si>
  <si>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</si>
  <si>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</si>
  <si>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</si>
  <si>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</si>
  <si>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</si>
  <si>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</si>
  <si>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</si>
  <si>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</si>
  <si>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</si>
  <si>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</si>
  <si>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</si>
  <si>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</si>
  <si>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</si>
  <si>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</si>
  <si>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</si>
  <si>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</si>
  <si>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</si>
  <si>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</si>
  <si>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</si>
  <si>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</si>
  <si>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</si>
  <si>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</si>
  <si>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</si>
  <si>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</si>
  <si>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</si>
  <si>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</si>
  <si>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</si>
  <si>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</si>
  <si>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</si>
  <si>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</si>
  <si>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</si>
  <si>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</si>
  <si>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</si>
  <si>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</si>
  <si>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</si>
  <si>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</si>
  <si>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</si>
  <si>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</si>
  <si>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</si>
  <si>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</si>
  <si>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</si>
  <si>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</si>
  <si>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</si>
  <si>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</si>
  <si>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</si>
  <si>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</si>
  <si>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</si>
  <si>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</si>
  <si>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</si>
  <si>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</si>
  <si>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</si>
  <si>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</si>
  <si>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</si>
  <si>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</si>
  <si>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</si>
  <si>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</si>
  <si>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</si>
  <si>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</si>
  <si>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</si>
  <si>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</si>
  <si>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</si>
  <si>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</si>
  <si>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</si>
  <si>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</si>
  <si>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</si>
  <si>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</si>
  <si>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</si>
  <si>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</si>
  <si>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</si>
  <si>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</si>
  <si>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</si>
  <si>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</si>
  <si>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</si>
  <si>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</si>
  <si>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</si>
  <si>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</si>
  <si>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</si>
  <si>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</si>
  <si>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</si>
  <si>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</si>
  <si>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</si>
  <si>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</si>
  <si>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</si>
  <si>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</si>
  <si>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</si>
  <si>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</si>
  <si>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</si>
  <si>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</si>
  <si>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</si>
  <si>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</si>
  <si>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</si>
  <si>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</si>
  <si>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</si>
  <si>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</si>
  <si>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</si>
  <si>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</si>
  <si>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</si>
  <si>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</si>
  <si>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</si>
  <si>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</si>
  <si>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</si>
  <si>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</si>
  <si>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</si>
  <si>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</si>
  <si>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</si>
  <si>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</si>
  <si>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</si>
  <si>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</si>
  <si>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</si>
  <si>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</si>
  <si>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</si>
  <si>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</si>
  <si>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</si>
  <si>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</si>
  <si>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</si>
  <si>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</si>
  <si>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</si>
  <si>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</si>
  <si>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</si>
  <si>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</si>
  <si>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</si>
  <si>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</si>
  <si>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</si>
  <si>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</si>
  <si>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</si>
  <si>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</si>
  <si>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</si>
  <si>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</si>
  <si>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</si>
  <si>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</si>
  <si>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</si>
  <si>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</si>
  <si>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</si>
  <si>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</si>
  <si>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</si>
  <si>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</si>
  <si>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</si>
  <si>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</si>
  <si>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</si>
  <si>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</si>
  <si>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</si>
  <si>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</si>
  <si>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</si>
  <si>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</si>
  <si>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</si>
  <si>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</si>
  <si>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</si>
  <si>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</si>
  <si>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</si>
  <si>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</si>
  <si>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</si>
  <si>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</si>
  <si>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</si>
  <si>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</si>
  <si>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</si>
  <si>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</si>
  <si>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</si>
  <si>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</si>
  <si>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</si>
  <si>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</si>
  <si>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</si>
  <si>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</si>
  <si>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</si>
  <si>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</si>
  <si>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</si>
  <si>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</si>
  <si>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</si>
  <si>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</si>
  <si>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</si>
  <si>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</si>
  <si>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</si>
  <si>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</si>
  <si>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</si>
  <si>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</si>
  <si>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</si>
  <si>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</si>
  <si>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</si>
  <si>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</si>
  <si>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</si>
  <si>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</si>
  <si>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</si>
  <si>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</si>
  <si>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</si>
  <si>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</si>
  <si>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</si>
  <si>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</si>
  <si>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</si>
  <si>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</si>
  <si>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</si>
  <si>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</si>
  <si>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</si>
  <si>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</si>
  <si>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</si>
  <si>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</si>
  <si>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</si>
  <si>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</si>
  <si>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</si>
  <si>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</si>
  <si>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</si>
  <si>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</si>
  <si>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</si>
  <si>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</si>
  <si>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</si>
  <si>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</si>
  <si>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</si>
  <si>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</si>
  <si>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</si>
  <si>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</si>
  <si>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</si>
  <si>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</si>
  <si>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</si>
  <si>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</si>
  <si>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</si>
  <si>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</si>
  <si>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</si>
  <si>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</si>
  <si>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</si>
  <si>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</si>
  <si>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</si>
  <si>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</si>
  <si>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</si>
  <si>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</si>
  <si>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</si>
  <si>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</si>
  <si>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</si>
  <si>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</si>
  <si>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</si>
  <si>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</si>
  <si>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</si>
  <si>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</si>
  <si>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</si>
  <si>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</si>
  <si>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</si>
  <si>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</si>
  <si>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</si>
  <si>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</si>
  <si>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</si>
  <si>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</si>
  <si>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</si>
  <si>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</si>
  <si>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</si>
  <si>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</si>
  <si>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</si>
  <si>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</si>
  <si>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</si>
  <si>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</si>
  <si>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</si>
  <si>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</si>
  <si>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</si>
  <si>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</si>
  <si>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</si>
  <si>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</si>
  <si>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</si>
  <si>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</si>
  <si>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</si>
  <si>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</si>
  <si>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</si>
  <si>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</si>
  <si>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</si>
  <si>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</si>
  <si>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</si>
  <si>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</si>
  <si>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</si>
  <si>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</si>
  <si>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</si>
  <si>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</si>
  <si>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</si>
  <si>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</si>
  <si>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</si>
  <si>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</si>
  <si>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</si>
  <si>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</si>
  <si>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</si>
  <si>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</si>
  <si>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</si>
  <si>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</si>
  <si>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</si>
  <si>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</si>
  <si>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</si>
  <si>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</si>
  <si>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</si>
  <si>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</si>
  <si>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</si>
  <si>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</si>
  <si>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</si>
  <si>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</si>
  <si>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</si>
  <si>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</si>
  <si>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</si>
  <si>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</si>
  <si>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</si>
  <si>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</si>
  <si>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</si>
  <si>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</si>
  <si>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</si>
  <si>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</si>
  <si>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</si>
  <si>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</si>
  <si>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</si>
  <si>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</si>
  <si>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</si>
  <si>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</si>
  <si>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</si>
  <si>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</si>
  <si>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</si>
  <si>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</si>
  <si>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</si>
  <si>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</si>
  <si>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</si>
  <si>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</si>
  <si>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</si>
  <si>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</si>
  <si>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</si>
  <si>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</si>
  <si>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</si>
  <si>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</si>
  <si>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</si>
  <si>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</si>
  <si>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</si>
  <si>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</si>
  <si>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</si>
  <si>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</si>
  <si>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</si>
  <si>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</si>
  <si>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</si>
  <si>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</si>
  <si>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</si>
  <si>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</si>
  <si>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</si>
  <si>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</si>
  <si>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</si>
  <si>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</si>
  <si>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</si>
  <si>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</si>
  <si>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</si>
  <si>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</si>
  <si>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</si>
  <si>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</si>
  <si>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</si>
  <si>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</si>
  <si>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</si>
  <si>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</si>
  <si>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</si>
  <si>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</si>
  <si>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</si>
  <si>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</si>
  <si>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</si>
  <si>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</si>
  <si>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</si>
  <si>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</si>
  <si>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</si>
  <si>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</si>
  <si>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</si>
  <si>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</si>
  <si>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</si>
  <si>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</si>
  <si>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</si>
  <si>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</si>
  <si>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</si>
  <si>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</si>
  <si>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</si>
  <si>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</si>
  <si>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</si>
  <si>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</si>
  <si>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</si>
  <si>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</si>
  <si>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</si>
  <si>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</si>
  <si>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</si>
  <si>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</si>
  <si>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</si>
  <si>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</si>
  <si>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</si>
  <si>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</si>
  <si>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</si>
  <si>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</si>
  <si>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</si>
  <si>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</si>
  <si>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</si>
  <si>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</si>
  <si>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</si>
  <si>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</si>
  <si>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</si>
  <si>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</si>
  <si>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</si>
  <si>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</si>
  <si>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</si>
  <si>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</si>
  <si>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</si>
  <si>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</si>
  <si>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</si>
  <si>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</si>
  <si>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</si>
  <si>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</si>
  <si>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</si>
  <si>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</si>
  <si>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</si>
  <si>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</si>
  <si>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</si>
  <si>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</si>
  <si>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</si>
  <si>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</si>
  <si>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</si>
  <si>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</si>
  <si>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</si>
  <si>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</si>
  <si>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</si>
  <si>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</si>
  <si>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</si>
  <si>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</si>
  <si>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</si>
  <si>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</si>
  <si>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</si>
  <si>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</si>
  <si>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</si>
  <si>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</si>
  <si>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</si>
  <si>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</si>
  <si>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</si>
  <si>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</si>
  <si>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</si>
  <si>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</si>
  <si>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</si>
  <si>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</si>
  <si>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</si>
  <si>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</si>
  <si>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</si>
  <si>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</si>
  <si>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</si>
  <si>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</si>
  <si>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</si>
  <si>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</si>
  <si>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</si>
  <si>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</si>
  <si>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</si>
  <si>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</si>
  <si>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</si>
  <si>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</si>
  <si>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</si>
  <si>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</si>
  <si>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</si>
  <si>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</si>
  <si>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</si>
  <si>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</si>
  <si>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</si>
  <si>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</si>
  <si>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</si>
  <si>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</si>
  <si>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</si>
  <si>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</si>
  <si>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</si>
  <si>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</si>
  <si>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</si>
  <si>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</si>
  <si>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</si>
  <si>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</si>
  <si>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</si>
  <si>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</si>
  <si>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</si>
  <si>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</si>
  <si>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</si>
  <si>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</si>
  <si>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</si>
  <si>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</si>
  <si>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</si>
  <si>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</si>
  <si>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</si>
  <si>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</si>
  <si>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</si>
  <si>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</si>
  <si>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</si>
  <si>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</si>
  <si>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</si>
  <si>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</si>
  <si>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</si>
  <si>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</si>
  <si>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</si>
  <si>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</si>
  <si>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</si>
  <si>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</si>
  <si>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</si>
  <si>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</si>
  <si>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</si>
  <si>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</si>
  <si>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</si>
  <si>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</si>
  <si>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</si>
  <si>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</si>
  <si>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</si>
  <si>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</si>
  <si>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</si>
  <si>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</si>
  <si>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</si>
  <si>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</si>
  <si>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</si>
  <si>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</si>
  <si>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</si>
  <si>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</si>
  <si>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</si>
  <si>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</si>
  <si>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</si>
  <si>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</si>
  <si>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</si>
  <si>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</si>
  <si>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</si>
  <si>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</si>
  <si>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</si>
  <si>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</si>
  <si>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</si>
  <si>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</si>
  <si>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</si>
  <si>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</si>
  <si>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</si>
  <si>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</si>
  <si>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</si>
  <si>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</si>
  <si>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</si>
  <si>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</si>
  <si>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</si>
  <si>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</si>
  <si>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</si>
  <si>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</si>
  <si>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</si>
  <si>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</si>
  <si>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</si>
  <si>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</si>
  <si>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</si>
  <si>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</si>
  <si>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</si>
  <si>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</si>
  <si>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</si>
  <si>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</si>
  <si>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</si>
  <si>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</si>
  <si>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</si>
  <si>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</si>
  <si>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</si>
  <si>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</si>
  <si>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</si>
  <si>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</si>
  <si>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</si>
  <si>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</si>
  <si>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</si>
  <si>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</si>
  <si>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</si>
  <si>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</si>
  <si>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</si>
  <si>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</si>
  <si>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</si>
  <si>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</si>
  <si>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</si>
  <si>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</si>
  <si>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</si>
  <si>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</si>
  <si>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</si>
  <si>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</si>
  <si>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</si>
  <si>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</si>
  <si>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</si>
  <si>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</si>
  <si>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</si>
  <si>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</si>
  <si>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</si>
  <si>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</si>
  <si>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</si>
  <si>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</si>
  <si>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</si>
  <si>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</si>
  <si>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</si>
  <si>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</si>
  <si>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</si>
  <si>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</si>
  <si>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</si>
  <si>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</si>
  <si>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</si>
  <si>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</si>
  <si>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</si>
  <si>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</si>
  <si>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</si>
  <si>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</si>
  <si>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</si>
  <si>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</si>
  <si>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</si>
  <si>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</si>
  <si>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</si>
  <si>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</si>
  <si>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</si>
  <si>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</si>
  <si>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</si>
  <si>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</si>
  <si>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</si>
  <si>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</si>
  <si>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</si>
  <si>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</si>
  <si>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</si>
  <si>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</si>
  <si>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</si>
  <si>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</si>
  <si>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</si>
  <si>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</si>
  <si>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</si>
  <si>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</si>
  <si>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</si>
  <si>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</si>
  <si>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</si>
  <si>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</si>
  <si>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</si>
  <si>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</si>
  <si>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</si>
  <si>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</si>
  <si>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</si>
  <si>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</si>
  <si>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</si>
  <si>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</si>
  <si>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</si>
  <si>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</si>
  <si>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</si>
  <si>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</si>
  <si>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</si>
  <si>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</si>
  <si>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</si>
  <si>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</si>
  <si>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</si>
  <si>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</si>
  <si>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</si>
  <si>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</si>
  <si>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</si>
  <si>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</si>
  <si>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</si>
  <si>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</si>
  <si>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</si>
  <si>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</si>
  <si>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</si>
  <si>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</si>
  <si>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</si>
  <si>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</si>
  <si>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</si>
  <si>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</si>
  <si>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</si>
  <si>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</si>
  <si>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</si>
  <si>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</si>
  <si>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</si>
  <si>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</si>
  <si>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</si>
  <si>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</si>
  <si>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</si>
  <si>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</si>
  <si>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</si>
  <si>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</si>
  <si>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</si>
  <si>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</si>
  <si>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</si>
  <si>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</si>
  <si>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</si>
  <si>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</si>
  <si>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</si>
  <si>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</si>
  <si>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</si>
  <si>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</si>
  <si>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</si>
  <si>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</si>
  <si>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</si>
  <si>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</si>
  <si>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</si>
  <si>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</si>
  <si>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</si>
  <si>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</si>
  <si>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</si>
  <si>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</si>
  <si>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</si>
  <si>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</si>
  <si>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</si>
  <si>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</si>
  <si>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</si>
  <si>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</si>
  <si>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</si>
  <si>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</si>
  <si>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</si>
  <si>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</si>
  <si>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</si>
  <si>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</si>
  <si>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</si>
  <si>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</si>
  <si>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</si>
  <si>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</si>
  <si>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</si>
  <si>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</si>
  <si>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</si>
  <si>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</si>
  <si>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</si>
  <si>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</si>
  <si>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</si>
  <si>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</si>
  <si>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</si>
  <si>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</si>
  <si>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</si>
  <si>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</si>
  <si>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</si>
  <si>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</si>
  <si>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</si>
  <si>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</si>
  <si>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</si>
  <si>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</si>
  <si>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</si>
  <si>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</si>
  <si>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</si>
  <si>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</si>
  <si>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</si>
  <si>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</si>
  <si>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</si>
  <si>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</si>
  <si>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</si>
  <si>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</si>
  <si>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</si>
  <si>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</si>
  <si>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</si>
  <si>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</si>
  <si>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</si>
  <si>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</si>
  <si>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</si>
  <si>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</si>
  <si>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</si>
  <si>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</si>
  <si>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</si>
  <si>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</si>
  <si>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</si>
  <si>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</si>
  <si>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</si>
  <si>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</si>
  <si>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</si>
  <si>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</si>
  <si>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</si>
  <si>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</si>
  <si>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</si>
  <si>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</si>
  <si>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</si>
  <si>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</si>
  <si>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</si>
  <si>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</si>
  <si>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</si>
  <si>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</si>
  <si>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</si>
  <si>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</si>
  <si>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</si>
  <si>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</si>
  <si>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</si>
  <si>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</si>
  <si>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</si>
  <si>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</si>
  <si>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</si>
  <si>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</si>
  <si>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</si>
  <si>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</si>
  <si>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</si>
  <si>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</si>
  <si>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</si>
  <si>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</si>
  <si>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</si>
  <si>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</si>
  <si>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</si>
  <si>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</si>
  <si>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</si>
  <si>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</si>
  <si>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</si>
  <si>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</si>
  <si>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</si>
  <si>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</si>
  <si>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</si>
  <si>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</si>
  <si>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</si>
  <si>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</si>
  <si>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</si>
  <si>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</si>
  <si>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</si>
  <si>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</si>
  <si>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</si>
  <si>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</si>
  <si>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</si>
  <si>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</si>
  <si>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</si>
  <si>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</si>
  <si>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</si>
  <si>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</si>
  <si>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</si>
  <si>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</si>
  <si>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</si>
  <si>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</si>
  <si>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</si>
  <si>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</si>
  <si>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</si>
  <si>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</si>
  <si>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</si>
  <si>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</si>
  <si>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</si>
  <si>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</si>
  <si>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</si>
  <si>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</si>
  <si>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</si>
  <si>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</si>
  <si>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</si>
  <si>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</si>
  <si>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</si>
  <si>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</si>
  <si>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</si>
  <si>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</si>
  <si>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</si>
  <si>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</si>
  <si>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</si>
  <si>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</si>
  <si>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</si>
  <si>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</si>
  <si>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</si>
  <si>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</si>
  <si>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</si>
  <si>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</si>
  <si>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</si>
  <si>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</si>
  <si>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</si>
  <si>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</si>
  <si>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</si>
  <si>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</si>
  <si>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</si>
  <si>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</si>
  <si>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</si>
  <si>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</si>
  <si>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</si>
  <si>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</si>
  <si>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</si>
  <si>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</si>
  <si>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</si>
  <si>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</si>
  <si>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</si>
  <si>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</si>
  <si>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</si>
  <si>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</si>
  <si>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</si>
  <si>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</si>
  <si>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</si>
  <si>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</si>
  <si>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</si>
  <si>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</si>
  <si>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</si>
  <si>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</si>
  <si>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</si>
  <si>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</si>
  <si>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</si>
  <si>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</si>
  <si>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</si>
  <si>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</si>
  <si>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</si>
  <si>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</si>
  <si>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</si>
  <si>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</si>
  <si>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</si>
  <si>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</si>
  <si>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</si>
  <si>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</si>
  <si>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</si>
  <si>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</si>
  <si>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</si>
  <si>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</si>
  <si>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</si>
  <si>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</si>
  <si>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</si>
  <si>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</si>
  <si>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</si>
  <si>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</si>
  <si>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</si>
  <si>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</si>
  <si>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</si>
  <si>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</si>
  <si>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</si>
  <si>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</si>
  <si>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</si>
  <si>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</si>
  <si>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</si>
  <si>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</si>
  <si>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</si>
  <si>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</si>
  <si>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</si>
  <si>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</si>
  <si>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</si>
  <si>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</si>
  <si>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</si>
  <si>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</si>
  <si>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</si>
  <si>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</si>
  <si>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</si>
  <si>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</si>
  <si>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</si>
  <si>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</si>
  <si>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</si>
  <si>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</si>
  <si>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</si>
  <si>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</si>
  <si>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</si>
  <si>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</si>
  <si>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</si>
  <si>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</si>
  <si>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</si>
  <si>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</si>
  <si>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</si>
  <si>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</si>
  <si>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</si>
  <si>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</si>
  <si>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</si>
  <si>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</si>
  <si>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</si>
  <si>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</si>
  <si>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</si>
  <si>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</si>
  <si>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</si>
  <si>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</si>
  <si>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</si>
  <si>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</si>
  <si>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</si>
  <si>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</si>
  <si>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</si>
  <si>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</si>
  <si>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</si>
  <si>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</si>
  <si>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</si>
  <si>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</si>
  <si>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</si>
  <si>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</si>
  <si>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</si>
  <si>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</si>
  <si>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</si>
  <si>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</si>
  <si>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</si>
  <si>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</si>
  <si>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</si>
  <si>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</si>
  <si>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</si>
  <si>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</si>
  <si>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</si>
  <si>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</si>
  <si>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</si>
  <si>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</si>
  <si>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</si>
  <si>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</si>
  <si>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</si>
  <si>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</si>
  <si>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</si>
  <si>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</si>
  <si>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</si>
  <si>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</si>
  <si>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</si>
  <si>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</si>
  <si>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</si>
  <si>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</si>
  <si>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</si>
  <si>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</si>
  <si>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</si>
  <si>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</si>
  <si>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</si>
  <si>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</si>
  <si>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</si>
  <si>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</si>
  <si>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</si>
  <si>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</si>
  <si>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</si>
  <si>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</si>
  <si>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</si>
  <si>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</si>
  <si>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</si>
  <si>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</si>
  <si>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</si>
  <si>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</si>
  <si>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</si>
  <si>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</si>
  <si>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</si>
  <si>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</si>
  <si>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</si>
  <si>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</si>
  <si>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</si>
  <si>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</si>
  <si>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</si>
  <si>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</si>
  <si>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</si>
  <si>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</si>
  <si>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</si>
  <si>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</si>
  <si>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</si>
  <si>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</si>
  <si>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</si>
  <si>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</si>
  <si>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</si>
  <si>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</si>
  <si>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</si>
  <si>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</si>
  <si>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</si>
  <si>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</si>
  <si>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</si>
  <si>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</si>
  <si>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</si>
  <si>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</si>
  <si>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</si>
  <si>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</si>
  <si>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</si>
  <si>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</si>
  <si>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</si>
  <si>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</si>
  <si>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</si>
  <si>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</si>
  <si>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</si>
  <si>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</si>
  <si>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</si>
  <si>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</si>
  <si>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</si>
  <si>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</si>
  <si>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</si>
  <si>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</si>
  <si>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</si>
  <si>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</si>
  <si>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</si>
  <si>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</si>
  <si>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</si>
  <si>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</si>
  <si>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</si>
  <si>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</si>
  <si>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</si>
  <si>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</si>
  <si>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</si>
  <si>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</si>
  <si>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</si>
  <si>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</si>
  <si>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</si>
  <si>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</si>
  <si>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</si>
  <si>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</si>
  <si>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</si>
  <si>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</si>
  <si>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</si>
  <si>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</si>
  <si>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</si>
  <si>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</si>
  <si>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</si>
  <si>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</si>
  <si>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</si>
  <si>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</si>
  <si>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</si>
  <si>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</si>
  <si>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</si>
  <si>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</si>
  <si>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</si>
  <si>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</si>
  <si>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</si>
  <si>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</si>
  <si>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</si>
  <si>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</si>
  <si>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</si>
  <si>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</si>
  <si>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</si>
  <si>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</si>
  <si>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</si>
  <si>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</si>
  <si>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</si>
  <si>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</si>
  <si>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</si>
  <si>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</si>
  <si>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</si>
  <si>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</si>
  <si>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</si>
  <si>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</si>
  <si>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</si>
  <si>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</si>
  <si>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</si>
  <si>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</si>
  <si>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</si>
  <si>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</si>
  <si>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</si>
  <si>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</si>
  <si>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</si>
  <si>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</si>
  <si>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</si>
  <si>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</si>
  <si>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</si>
  <si>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</si>
  <si>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</si>
  <si>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</si>
  <si>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</si>
  <si>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</si>
  <si>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</si>
  <si>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</si>
  <si>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</si>
  <si>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</si>
  <si>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</si>
  <si>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</si>
  <si>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</si>
  <si>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</si>
  <si>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</si>
  <si>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</si>
  <si>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</si>
  <si>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</si>
  <si>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</si>
  <si>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</si>
  <si>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</si>
  <si>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</si>
  <si>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</si>
  <si>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</si>
  <si>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</si>
  <si>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</si>
  <si>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</si>
  <si>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</si>
  <si>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</si>
  <si>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</si>
  <si>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</si>
  <si>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</si>
  <si>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</si>
  <si>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</si>
  <si>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</si>
  <si>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</si>
  <si>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</si>
  <si>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</si>
  <si>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</si>
  <si>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</si>
  <si>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</si>
  <si>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</si>
  <si>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</si>
  <si>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</si>
  <si>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</si>
  <si>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</si>
  <si>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</si>
  <si>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</si>
  <si>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</si>
  <si>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</si>
  <si>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</si>
  <si>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</si>
  <si>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</si>
  <si>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</si>
  <si>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</si>
  <si>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</si>
  <si>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</si>
  <si>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</si>
  <si>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</si>
  <si>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</si>
  <si>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</si>
  <si>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</si>
  <si>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</si>
  <si>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</si>
  <si>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</si>
  <si>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</si>
  <si>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</si>
  <si>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</si>
  <si>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</si>
  <si>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</si>
  <si>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</si>
  <si>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</si>
  <si>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</si>
  <si>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</si>
  <si>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</si>
  <si>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</si>
  <si>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</si>
  <si>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</si>
  <si>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</si>
  <si>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</si>
  <si>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</si>
  <si>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</si>
  <si>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</si>
  <si>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</si>
  <si>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</si>
  <si>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</si>
  <si>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</si>
  <si>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</si>
  <si>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</si>
  <si>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</si>
  <si>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</si>
  <si>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</si>
  <si>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</si>
  <si>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</si>
  <si>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</si>
  <si>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</si>
  <si>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</si>
  <si>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</si>
  <si>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</si>
  <si>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</si>
  <si>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</si>
  <si>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</si>
  <si>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</si>
  <si>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</si>
  <si>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</si>
  <si>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</si>
  <si>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</si>
  <si>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</si>
  <si>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</si>
  <si>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</si>
  <si>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</si>
  <si>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</si>
  <si>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</si>
  <si>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</si>
  <si>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</si>
  <si>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</si>
  <si>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</si>
  <si>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</si>
  <si>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</si>
  <si>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</si>
  <si>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</si>
  <si>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</si>
  <si>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</si>
  <si>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</si>
  <si>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</si>
  <si>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</si>
  <si>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</si>
  <si>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</si>
  <si>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</si>
  <si>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</si>
  <si>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</si>
  <si>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</si>
  <si>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</si>
  <si>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</si>
  <si>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</si>
  <si>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</si>
  <si>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</si>
  <si>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</si>
  <si>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</si>
  <si>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</si>
  <si>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</si>
  <si>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</si>
  <si>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</si>
  <si>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</si>
  <si>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</si>
  <si>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</si>
  <si>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</si>
  <si>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</si>
  <si>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</si>
  <si>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</si>
  <si>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</si>
  <si>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</si>
  <si>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</si>
  <si>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</si>
  <si>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</si>
  <si>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</si>
  <si>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</si>
  <si>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</si>
  <si>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</si>
  <si>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</si>
  <si>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</si>
  <si>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</si>
  <si>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</si>
  <si>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</si>
  <si>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</si>
  <si>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</si>
  <si>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</si>
  <si>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</si>
  <si>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</si>
  <si>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</si>
  <si>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</si>
  <si>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</si>
  <si>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</si>
  <si>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</si>
  <si>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</si>
  <si>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</si>
  <si>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</si>
  <si>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</si>
  <si>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</si>
  <si>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</si>
  <si>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</si>
  <si>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</si>
  <si>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</si>
  <si>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</si>
  <si>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</si>
  <si>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</si>
  <si>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</si>
  <si>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</si>
  <si>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</si>
  <si>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</si>
  <si>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</si>
  <si>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</si>
  <si>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</si>
  <si>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</si>
  <si>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</si>
  <si>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</si>
  <si>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</si>
  <si>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</si>
  <si>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</si>
  <si>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</si>
  <si>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</si>
  <si>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</si>
  <si>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</si>
  <si>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</si>
  <si>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</si>
  <si>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</si>
  <si>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</si>
  <si>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</si>
  <si>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</si>
  <si>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</si>
  <si>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</si>
  <si>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</si>
  <si>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</si>
  <si>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</si>
  <si>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</si>
  <si>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</si>
  <si>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</si>
  <si>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</si>
  <si>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</si>
  <si>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</si>
  <si>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</si>
  <si>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</si>
  <si>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</si>
  <si>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</si>
  <si>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</si>
  <si>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</si>
  <si>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</si>
  <si>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</si>
  <si>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</si>
  <si>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</si>
  <si>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</si>
  <si>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</si>
  <si>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</si>
  <si>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</si>
  <si>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</si>
  <si>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</si>
  <si>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</si>
  <si>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</si>
  <si>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</si>
  <si>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</si>
  <si>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</si>
  <si>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</si>
  <si>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</si>
  <si>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</si>
  <si>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</si>
  <si>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</si>
  <si>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</si>
  <si>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</si>
  <si>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</si>
  <si>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</si>
  <si>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</si>
  <si>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</si>
  <si>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</si>
  <si>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</si>
  <si>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</si>
  <si>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</si>
  <si>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</si>
  <si>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</si>
  <si>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</si>
  <si>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</si>
  <si>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</si>
  <si>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</si>
  <si>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</si>
  <si>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</si>
  <si>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</si>
  <si>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</si>
  <si>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</si>
  <si>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</si>
  <si>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</si>
  <si>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</si>
  <si>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</si>
  <si>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</si>
  <si>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</si>
  <si>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</si>
  <si>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</si>
  <si>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</si>
  <si>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</si>
  <si>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</si>
  <si>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</si>
  <si>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</si>
  <si>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</si>
  <si>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</si>
  <si>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</si>
  <si>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</si>
  <si>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</si>
  <si>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</si>
  <si>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</si>
  <si>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</si>
  <si>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</si>
  <si>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</si>
  <si>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</si>
  <si>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</si>
  <si>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</si>
  <si>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</si>
  <si>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</si>
  <si>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</si>
  <si>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</si>
  <si>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</si>
  <si>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</si>
  <si>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</si>
  <si>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</si>
  <si>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</si>
  <si>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</si>
  <si>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</si>
  <si>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</si>
  <si>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</si>
  <si>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</si>
  <si>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</si>
  <si>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</si>
  <si>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</si>
  <si>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</si>
  <si>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</si>
  <si>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</si>
  <si>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</si>
  <si>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</si>
  <si>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</si>
  <si>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</si>
  <si>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</si>
  <si>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</si>
  <si>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</si>
  <si>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</si>
  <si>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</si>
  <si>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</si>
  <si>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</si>
  <si>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</si>
  <si>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</si>
  <si>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</si>
  <si>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</si>
  <si>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</si>
  <si>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</si>
  <si>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</si>
  <si>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</si>
  <si>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</si>
  <si>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</si>
  <si>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</si>
  <si>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</si>
  <si>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</si>
  <si>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</si>
  <si>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</si>
  <si>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</si>
  <si>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</si>
  <si>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</si>
  <si>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</si>
  <si>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</si>
  <si>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</si>
  <si>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</si>
  <si>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</si>
  <si>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</si>
  <si>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</si>
  <si>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</si>
  <si>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</si>
  <si>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</si>
  <si>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</si>
  <si>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</si>
  <si>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</si>
  <si>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</si>
  <si>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</si>
  <si>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</si>
  <si>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</si>
  <si>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</si>
  <si>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</si>
  <si>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</si>
  <si>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</si>
  <si>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</si>
  <si>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</si>
  <si>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</si>
  <si>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</si>
  <si>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</si>
  <si>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</si>
  <si>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</si>
  <si>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</si>
  <si>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</si>
  <si>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</si>
  <si>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</si>
  <si>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</si>
  <si>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</si>
  <si>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</si>
  <si>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</si>
  <si>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</si>
  <si>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</si>
  <si>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</si>
  <si>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</si>
  <si>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</si>
  <si>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</si>
  <si>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</si>
  <si>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</si>
  <si>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</si>
  <si>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</si>
  <si>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</si>
  <si>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</si>
  <si>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</si>
  <si>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</si>
  <si>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</si>
  <si>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</si>
  <si>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</si>
  <si>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</si>
  <si>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</si>
  <si>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</si>
  <si>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</si>
  <si>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</si>
  <si>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</si>
  <si>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</si>
  <si>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</si>
  <si>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</si>
  <si>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</si>
  <si>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</si>
  <si>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</si>
  <si>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</si>
  <si>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</si>
  <si>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</si>
  <si>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</si>
  <si>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</si>
  <si>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</si>
  <si>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</si>
  <si>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</si>
  <si>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</si>
  <si>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</si>
  <si>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</si>
  <si>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</si>
  <si>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</si>
  <si>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</si>
  <si>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</si>
  <si>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</si>
  <si>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</si>
  <si>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</si>
  <si>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</si>
  <si>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</si>
  <si>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</si>
  <si>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</si>
  <si>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</si>
  <si>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</si>
  <si>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</si>
  <si>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</si>
  <si>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</si>
  <si>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</si>
  <si>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</si>
  <si>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</si>
  <si>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</si>
  <si>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</si>
  <si>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</si>
  <si>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</si>
  <si>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</si>
  <si>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</si>
  <si>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</si>
  <si>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</si>
  <si>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</si>
  <si>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</si>
  <si>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</si>
  <si>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</si>
  <si>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</si>
  <si>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</si>
  <si>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</si>
  <si>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</si>
  <si>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</si>
  <si>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</si>
  <si>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</si>
  <si>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</si>
  <si>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</si>
  <si>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</si>
  <si>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</si>
  <si>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</si>
  <si>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</si>
  <si>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</si>
  <si>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</si>
  <si>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</si>
  <si>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</si>
  <si>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</si>
  <si>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</si>
  <si>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</si>
  <si>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</si>
  <si>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</si>
  <si>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</si>
  <si>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</si>
  <si>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</si>
  <si>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</si>
  <si>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</si>
  <si>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</si>
  <si>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</si>
  <si>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</si>
  <si>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</si>
  <si>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</si>
  <si>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</si>
  <si>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</si>
  <si>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</si>
  <si>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</si>
  <si>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</si>
  <si>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</si>
  <si>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</si>
  <si>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</si>
  <si>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</si>
  <si>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</si>
  <si>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</si>
  <si>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</si>
  <si>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</si>
  <si>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</si>
  <si>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</si>
  <si>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</si>
  <si>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</si>
  <si>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</si>
  <si>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</si>
  <si>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</si>
  <si>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</si>
  <si>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</si>
  <si>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</si>
  <si>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</si>
  <si>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</si>
  <si>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</si>
  <si>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</si>
  <si>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</si>
  <si>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</si>
  <si>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</si>
  <si>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</si>
  <si>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</si>
  <si>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</si>
  <si>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</si>
  <si>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</si>
  <si>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</si>
  <si>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</si>
  <si>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</si>
  <si>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</si>
  <si>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</si>
  <si>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</si>
  <si>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</si>
  <si>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</si>
  <si>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</si>
  <si>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</si>
  <si>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</si>
  <si>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</si>
  <si>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</si>
  <si>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</si>
  <si>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</si>
  <si>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</si>
  <si>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</si>
  <si>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</si>
  <si>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</si>
  <si>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</si>
  <si>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</si>
  <si>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</si>
  <si>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</si>
  <si>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</si>
  <si>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</si>
  <si>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</si>
  <si>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</si>
  <si>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</si>
  <si>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</si>
  <si>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</si>
  <si>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</si>
  <si>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</si>
  <si>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</si>
  <si>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</si>
  <si>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</si>
  <si>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</si>
  <si>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</si>
  <si>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</si>
  <si>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</si>
  <si>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</si>
  <si>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</si>
  <si>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</si>
  <si>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</si>
  <si>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</si>
  <si>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</si>
  <si>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</si>
  <si>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</si>
  <si>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</si>
  <si>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</si>
  <si>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</si>
  <si>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</si>
  <si>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</si>
  <si>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</si>
  <si>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</si>
  <si>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</si>
  <si>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</si>
  <si>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</si>
  <si>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</si>
  <si>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</si>
  <si>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</si>
  <si>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</si>
  <si>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</si>
  <si>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</si>
  <si>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</si>
  <si>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</si>
  <si>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</si>
  <si>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</si>
  <si>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</si>
  <si>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</si>
  <si>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</si>
  <si>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</si>
  <si>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</si>
  <si>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</si>
  <si>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</si>
  <si>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</si>
  <si>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</si>
  <si>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</si>
  <si>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</si>
  <si>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</si>
  <si>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</si>
  <si>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</si>
  <si>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</si>
  <si>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</si>
  <si>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</si>
  <si>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</si>
  <si>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</si>
  <si>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</si>
  <si>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</si>
  <si>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</si>
  <si>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</si>
  <si>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</si>
  <si>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</si>
  <si>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</si>
  <si>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</si>
  <si>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</si>
  <si>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</si>
  <si>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</si>
  <si>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</si>
  <si>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</si>
  <si>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</si>
  <si>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</si>
  <si>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</si>
  <si>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</si>
  <si>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</si>
  <si>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</si>
  <si>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</si>
  <si>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</si>
  <si>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</si>
  <si>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</si>
  <si>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</si>
  <si>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</si>
  <si>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</si>
  <si>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</si>
  <si>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</si>
  <si>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</si>
  <si>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</si>
  <si>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</si>
  <si>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</si>
  <si>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</si>
  <si>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</si>
  <si>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</si>
  <si>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</si>
  <si>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</si>
  <si>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</si>
  <si>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</si>
  <si>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</si>
  <si>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</si>
  <si>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</si>
  <si>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</si>
  <si>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</si>
  <si>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</si>
  <si>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</si>
  <si>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</si>
  <si>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</si>
  <si>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</si>
  <si>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</si>
  <si>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</si>
  <si>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</si>
  <si>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</si>
  <si>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</si>
  <si>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</si>
  <si>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</si>
  <si>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</si>
  <si>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</si>
  <si>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</si>
  <si>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</si>
  <si>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</si>
  <si>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</si>
  <si>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</si>
  <si>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</si>
  <si>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</si>
  <si>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</si>
  <si>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</si>
  <si>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</si>
  <si>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</si>
  <si>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</si>
  <si>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</si>
  <si>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</si>
  <si>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</si>
  <si>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</si>
  <si>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</si>
  <si>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</si>
  <si>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</si>
  <si>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</si>
  <si>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</si>
  <si>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</si>
  <si>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</si>
  <si>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</si>
  <si>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</si>
  <si>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</si>
  <si>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</si>
  <si>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</si>
  <si>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</si>
  <si>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</si>
  <si>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</si>
  <si>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</si>
  <si>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</si>
  <si>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</si>
  <si>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</si>
  <si>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</si>
  <si>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</si>
  <si>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</si>
  <si>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</si>
  <si>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</si>
  <si>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</si>
  <si>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</si>
  <si>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</si>
  <si>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</si>
  <si>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</si>
  <si>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</si>
  <si>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</si>
  <si>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</si>
  <si>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</si>
  <si>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</si>
  <si>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</si>
  <si>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</si>
  <si>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</si>
  <si>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</si>
  <si>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</si>
  <si>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</si>
  <si>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</si>
  <si>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</si>
  <si>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</si>
  <si>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</si>
  <si>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</si>
  <si>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</si>
  <si>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</si>
  <si>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</si>
  <si>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</si>
  <si>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</si>
  <si>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</si>
  <si>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</si>
  <si>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</si>
  <si>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</si>
  <si>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</si>
  <si>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</si>
  <si>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</si>
  <si>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</si>
  <si>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</si>
  <si>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</si>
  <si>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</si>
  <si>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</si>
  <si>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</si>
  <si>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</si>
  <si>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</si>
  <si>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</si>
  <si>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</si>
  <si>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</si>
  <si>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</si>
  <si>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</si>
  <si>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</si>
  <si>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</si>
  <si>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</si>
  <si>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</si>
  <si>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</si>
  <si>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</si>
  <si>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</si>
  <si>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</si>
  <si>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</si>
  <si>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</si>
  <si>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</si>
  <si>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</si>
  <si>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</si>
  <si>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</si>
  <si>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</si>
  <si>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</si>
  <si>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</si>
  <si>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</si>
  <si>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</si>
  <si>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</si>
  <si>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</si>
  <si>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</si>
  <si>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</si>
  <si>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</si>
  <si>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</si>
  <si>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</si>
  <si>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</si>
  <si>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</si>
  <si>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</si>
  <si>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</si>
  <si>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</si>
  <si>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</si>
  <si>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</si>
  <si>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</si>
  <si>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</si>
  <si>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</si>
  <si>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</si>
  <si>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</si>
  <si>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</si>
  <si>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</si>
  <si>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</si>
  <si>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</si>
  <si>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</si>
  <si>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</si>
  <si>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</si>
  <si>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</si>
  <si>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</si>
  <si>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</si>
  <si>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</si>
  <si>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</si>
  <si>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</si>
  <si>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</si>
  <si>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</si>
  <si>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</si>
  <si>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</si>
  <si>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</si>
  <si>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</si>
  <si>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</si>
  <si>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</si>
  <si>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</si>
  <si>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</si>
  <si>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</si>
  <si>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</si>
  <si>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</si>
  <si>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</si>
  <si>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</si>
  <si>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</si>
  <si>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</si>
  <si>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</si>
  <si>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</si>
  <si>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</si>
  <si>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</si>
  <si>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</si>
  <si>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</si>
  <si>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</si>
  <si>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</si>
  <si>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</si>
  <si>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</si>
  <si>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</si>
  <si>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</si>
  <si>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</si>
  <si>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</si>
  <si>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</si>
  <si>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</si>
  <si>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</si>
  <si>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</si>
  <si>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</si>
  <si>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</si>
  <si>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</si>
  <si>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</si>
  <si>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</si>
  <si>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</si>
  <si>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</si>
  <si>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</si>
  <si>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</si>
  <si>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</si>
  <si>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</si>
  <si>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</si>
  <si>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</si>
  <si>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</si>
  <si>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</si>
  <si>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</si>
  <si>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</si>
  <si>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</si>
  <si>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</si>
  <si>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</si>
  <si>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</si>
  <si>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</si>
  <si>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</si>
  <si>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</si>
  <si>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</si>
  <si>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</si>
  <si>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</si>
  <si>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</si>
  <si>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</si>
  <si>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</si>
  <si>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</si>
  <si>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</si>
  <si>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</si>
  <si>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</si>
  <si>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</si>
  <si>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</si>
  <si>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</si>
  <si>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</si>
  <si>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</si>
  <si>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</si>
  <si>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</si>
  <si>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</si>
  <si>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</si>
  <si>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</si>
  <si>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</si>
  <si>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</si>
  <si>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</si>
  <si>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</si>
  <si>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</si>
  <si>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</si>
  <si>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</si>
  <si>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</si>
  <si>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</si>
  <si>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</si>
  <si>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</si>
  <si>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</si>
  <si>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</si>
  <si>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</si>
  <si>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</si>
  <si>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</si>
  <si>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</si>
  <si>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</si>
  <si>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</si>
  <si>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</si>
  <si>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</si>
  <si>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</si>
  <si>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</si>
  <si>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</si>
  <si>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</si>
  <si>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</si>
  <si>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</si>
  <si>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</si>
  <si>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</si>
  <si>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</si>
  <si>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</si>
  <si>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</si>
  <si>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</si>
  <si>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</si>
  <si>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</si>
  <si>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</si>
  <si>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</si>
  <si>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</si>
  <si>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</si>
  <si>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</si>
  <si>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</si>
  <si>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</si>
  <si>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</si>
  <si>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</si>
  <si>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</si>
  <si>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</si>
  <si>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</si>
  <si>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</si>
  <si>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</si>
  <si>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</si>
  <si>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</si>
  <si>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</si>
  <si>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</si>
  <si>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</si>
  <si>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</si>
  <si>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</si>
  <si>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</si>
  <si>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</si>
  <si>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</si>
  <si>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</si>
  <si>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</si>
  <si>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</si>
  <si>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</si>
  <si>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</si>
  <si>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</si>
  <si>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</si>
  <si>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</si>
  <si>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</si>
  <si>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</si>
  <si>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</si>
  <si>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</si>
  <si>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</si>
  <si>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</si>
  <si>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</si>
  <si>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</si>
  <si>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</si>
  <si>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</si>
  <si>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</si>
  <si>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</si>
  <si>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</si>
  <si>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</si>
  <si>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</si>
  <si>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</si>
  <si>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</si>
  <si>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</si>
  <si>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</si>
  <si>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</si>
  <si>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</si>
  <si>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</si>
  <si>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</si>
  <si>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</si>
  <si>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</si>
  <si>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</si>
  <si>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</si>
  <si>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</si>
  <si>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</si>
  <si>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</si>
  <si>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</si>
  <si>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</si>
  <si>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</si>
  <si>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</si>
  <si>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</si>
  <si>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</si>
  <si>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</si>
  <si>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</si>
  <si>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</si>
  <si>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</si>
  <si>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</si>
  <si>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</si>
  <si>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</si>
  <si>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</si>
  <si>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</si>
  <si>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</si>
  <si>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</si>
  <si>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</si>
  <si>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</si>
  <si>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</si>
  <si>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</si>
  <si>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</si>
  <si>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</si>
  <si>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</si>
  <si>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</si>
  <si>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</si>
  <si>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</si>
  <si>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</si>
  <si>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</si>
  <si>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</si>
  <si>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</si>
  <si>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</si>
  <si>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</si>
  <si>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</si>
  <si>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</si>
  <si>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</si>
  <si>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</si>
  <si>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</si>
  <si>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</si>
  <si>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</si>
  <si>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</si>
  <si>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</si>
  <si>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</si>
  <si>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</si>
  <si>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</si>
  <si>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</si>
  <si>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</si>
  <si>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</si>
  <si>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</si>
  <si>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</si>
  <si>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</si>
  <si>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</si>
  <si>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</si>
  <si>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</si>
  <si>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</si>
  <si>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</si>
  <si>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</si>
  <si>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</si>
  <si>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</si>
  <si>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</si>
  <si>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</si>
  <si>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</si>
  <si>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</si>
  <si>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</si>
  <si>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</si>
  <si>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</si>
  <si>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</si>
  <si>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</si>
  <si>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</si>
  <si>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</si>
  <si>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</si>
  <si>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</si>
  <si>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</si>
  <si>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</si>
  <si>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</si>
  <si>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</si>
  <si>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</si>
  <si>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</si>
  <si>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</si>
  <si>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</si>
  <si>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</si>
  <si>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</si>
  <si>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</si>
  <si>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</si>
  <si>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</si>
  <si>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</si>
  <si>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</si>
  <si>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</si>
  <si>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</si>
  <si>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</si>
  <si>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</si>
  <si>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</si>
  <si>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</si>
  <si>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</si>
  <si>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</si>
  <si>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</si>
  <si>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</si>
  <si>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</si>
  <si>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</si>
  <si>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</si>
  <si>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</si>
  <si>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</si>
  <si>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</si>
  <si>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</si>
  <si>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</si>
  <si>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</si>
  <si>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</si>
  <si>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</si>
  <si>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</si>
  <si>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</si>
  <si>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</si>
  <si>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</si>
  <si>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</si>
  <si>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</si>
  <si>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</si>
  <si>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</si>
  <si>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</si>
  <si>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</si>
  <si>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</si>
  <si>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</si>
  <si>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</si>
  <si>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</si>
  <si>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</si>
  <si>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</si>
  <si>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</si>
  <si>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</si>
  <si>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</si>
  <si>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</si>
  <si>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</si>
  <si>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</si>
  <si>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</si>
  <si>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</si>
  <si>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</si>
  <si>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</si>
  <si>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</si>
  <si>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</si>
  <si>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</si>
  <si>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</si>
  <si>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</si>
  <si>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</si>
  <si>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</si>
  <si>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</si>
  <si>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</si>
  <si>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</si>
  <si>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</si>
  <si>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</si>
  <si>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</si>
  <si>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</si>
  <si>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</si>
  <si>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</si>
  <si>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</si>
  <si>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</si>
  <si>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</si>
  <si>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</si>
  <si>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</si>
  <si>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</si>
  <si>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</si>
  <si>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</si>
  <si>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</si>
  <si>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</si>
  <si>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</si>
  <si>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</si>
  <si>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</si>
  <si>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</si>
  <si>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</si>
  <si>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</si>
  <si>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</si>
  <si>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</si>
  <si>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</si>
  <si>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</si>
  <si>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</si>
  <si>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</si>
  <si>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</si>
  <si>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</si>
  <si>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</si>
  <si>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</si>
  <si>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</si>
  <si>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</si>
  <si>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</si>
  <si>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</si>
  <si>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</si>
  <si>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</si>
  <si>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</si>
  <si>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</si>
  <si>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</si>
  <si>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</si>
  <si>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</si>
  <si>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</si>
  <si>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</si>
  <si>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</si>
  <si>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</si>
  <si>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</si>
  <si>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</si>
  <si>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</si>
  <si>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</si>
  <si>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</si>
  <si>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</si>
  <si>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</si>
  <si>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</si>
  <si>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</si>
  <si>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</si>
  <si>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</si>
  <si>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</si>
  <si>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</si>
  <si>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</si>
  <si>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</si>
  <si>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</si>
  <si>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</si>
  <si>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</si>
  <si>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</si>
  <si>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</si>
  <si>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</si>
  <si>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</si>
  <si>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</si>
  <si>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</si>
  <si>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</si>
  <si>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</si>
  <si>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</si>
  <si>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</si>
  <si>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</si>
  <si>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</si>
  <si>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</si>
  <si>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</si>
  <si>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</si>
  <si>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</si>
  <si>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</si>
  <si>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</si>
  <si>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</si>
  <si>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</si>
  <si>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</si>
  <si>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</si>
  <si>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</si>
  <si>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</si>
  <si>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</si>
  <si>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</si>
  <si>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</si>
  <si>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</si>
  <si>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</si>
  <si>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</si>
  <si>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</si>
  <si>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</si>
  <si>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</si>
  <si>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</si>
  <si>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</si>
  <si>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</si>
  <si>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</si>
  <si>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</si>
  <si>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</si>
  <si>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</si>
  <si>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</si>
  <si>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</si>
  <si>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</si>
  <si>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</si>
  <si>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</si>
  <si>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</si>
  <si>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</si>
  <si>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</si>
  <si>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</si>
  <si>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</si>
  <si>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</si>
  <si>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</si>
  <si>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</si>
  <si>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</si>
  <si>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</si>
  <si>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</si>
  <si>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</si>
  <si>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</si>
  <si>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</si>
  <si>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</si>
  <si>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</si>
  <si>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</si>
  <si>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</si>
  <si>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</si>
  <si>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</si>
  <si>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</si>
  <si>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</si>
  <si>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</si>
  <si>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</si>
  <si>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</si>
  <si>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</si>
  <si>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</si>
  <si>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</si>
  <si>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</si>
  <si>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</si>
  <si>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</si>
  <si>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</si>
  <si>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</si>
  <si>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</si>
  <si>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</si>
  <si>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</si>
  <si>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</si>
  <si>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</si>
  <si>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</si>
  <si>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</si>
  <si>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</si>
  <si>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</si>
  <si>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</si>
  <si>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</si>
  <si>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</si>
  <si>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</si>
  <si>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</si>
  <si>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</si>
  <si>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</si>
  <si>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</si>
  <si>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</si>
  <si>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</si>
  <si>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</si>
  <si>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</si>
  <si>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</si>
  <si>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</si>
  <si>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</si>
  <si>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</si>
  <si>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</si>
  <si>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</si>
  <si>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</si>
  <si>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</si>
  <si>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</si>
  <si>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</si>
  <si>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</si>
  <si>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</si>
  <si>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</si>
  <si>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</si>
  <si>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</si>
  <si>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</si>
  <si>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</si>
  <si>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</si>
  <si>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</si>
  <si>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</si>
  <si>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</si>
  <si>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</si>
  <si>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</si>
  <si>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</si>
  <si>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</si>
  <si>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</si>
  <si>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</si>
  <si>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</si>
  <si>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</si>
  <si>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</si>
  <si>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</si>
  <si>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</si>
  <si>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</si>
  <si>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</si>
  <si>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</si>
  <si>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</si>
  <si>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</si>
  <si>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</si>
  <si>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</si>
  <si>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</si>
  <si>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</si>
  <si>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</si>
  <si>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</si>
  <si>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</si>
  <si>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</si>
  <si>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</si>
  <si>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</si>
  <si>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</si>
  <si>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</si>
  <si>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</si>
  <si>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</si>
  <si>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</si>
  <si>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</si>
  <si>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</si>
  <si>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</si>
  <si>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</si>
  <si>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</si>
  <si>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</si>
  <si>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</si>
  <si>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</si>
  <si>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</si>
  <si>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</si>
  <si>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</si>
  <si>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</si>
  <si>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</si>
  <si>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</si>
  <si>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</si>
  <si>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</si>
  <si>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</si>
  <si>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</si>
  <si>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</si>
  <si>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</si>
  <si>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</si>
  <si>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</si>
  <si>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</si>
  <si>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</si>
  <si>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</si>
  <si>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</si>
  <si>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</si>
  <si>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</si>
  <si>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</si>
  <si>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</si>
  <si>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</si>
  <si>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</si>
  <si>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</si>
  <si>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</si>
  <si>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</si>
  <si>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</si>
  <si>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</si>
  <si>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</si>
  <si>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</si>
  <si>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</si>
  <si>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</si>
  <si>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</si>
  <si>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</si>
  <si>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</si>
  <si>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</si>
  <si>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</si>
  <si>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</si>
  <si>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</si>
  <si>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</si>
  <si>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</si>
  <si>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</si>
  <si>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</si>
  <si>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</si>
  <si>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</si>
  <si>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</si>
  <si>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</si>
  <si>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</si>
  <si>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</si>
  <si>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</si>
  <si>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</si>
  <si>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</si>
  <si>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</si>
  <si>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</si>
  <si>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</si>
  <si>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</si>
  <si>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</si>
  <si>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</si>
  <si>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</si>
  <si>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</si>
  <si>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</si>
  <si>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</si>
  <si>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</si>
  <si>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</si>
  <si>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</si>
  <si>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</si>
  <si>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</si>
  <si>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</si>
  <si>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</si>
  <si>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</si>
  <si>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</si>
  <si>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</si>
  <si>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</si>
  <si>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</si>
  <si>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</si>
  <si>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</si>
  <si>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</si>
  <si>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</si>
  <si>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</si>
  <si>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</si>
  <si>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</si>
  <si>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</si>
  <si>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</si>
  <si>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</si>
  <si>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</si>
  <si>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</si>
  <si>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</si>
  <si>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</si>
  <si>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</si>
  <si>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</si>
  <si>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</si>
  <si>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</si>
  <si>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</si>
  <si>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</si>
  <si>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</si>
  <si>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</si>
  <si>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</si>
  <si>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</si>
  <si>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</si>
  <si>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</si>
  <si>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</si>
  <si>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</si>
  <si>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</si>
  <si>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</si>
  <si>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</si>
  <si>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</si>
  <si>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</si>
  <si>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</si>
  <si>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</si>
  <si>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</si>
  <si>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</si>
  <si>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</si>
  <si>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</si>
  <si>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</si>
  <si>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</si>
  <si>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</si>
  <si>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</si>
  <si>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</si>
  <si>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</si>
  <si>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</si>
  <si>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</si>
  <si>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</si>
  <si>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</si>
  <si>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</si>
  <si>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</si>
  <si>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</si>
  <si>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</si>
  <si>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</si>
  <si>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</si>
  <si>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</si>
  <si>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</si>
  <si>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</si>
  <si>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</si>
  <si>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</si>
  <si>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</si>
  <si>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</si>
  <si>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</si>
  <si>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</si>
  <si>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</si>
  <si>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</si>
  <si>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</si>
  <si>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</si>
  <si>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</si>
  <si>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</si>
  <si>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</si>
  <si>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</si>
  <si>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</si>
  <si>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</si>
  <si>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</si>
  <si>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</si>
  <si>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</si>
  <si>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</si>
  <si>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</si>
  <si>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</si>
  <si>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</si>
  <si>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</si>
  <si>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</si>
  <si>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</si>
  <si>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</si>
  <si>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</si>
  <si>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</si>
  <si>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</si>
  <si>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</si>
  <si>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</si>
  <si>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</si>
  <si>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</si>
  <si>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</si>
  <si>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</si>
  <si>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</si>
  <si>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</si>
  <si>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</si>
  <si>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</si>
  <si>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</si>
  <si>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</si>
  <si>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</si>
  <si>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</si>
  <si>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</si>
  <si>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</si>
  <si>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</si>
  <si>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</si>
  <si>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</si>
  <si>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</si>
  <si>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</si>
  <si>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</si>
  <si>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</si>
  <si>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</si>
  <si>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</si>
  <si>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</si>
  <si>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</si>
  <si>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</si>
  <si>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</si>
  <si>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</si>
  <si>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</si>
  <si>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</si>
  <si>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</si>
  <si>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</si>
  <si>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</si>
  <si>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</si>
  <si>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</si>
  <si>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</si>
  <si>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</si>
  <si>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</si>
  <si>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</si>
  <si>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</si>
  <si>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</si>
  <si>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</si>
  <si>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</si>
  <si>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</si>
  <si>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</si>
  <si>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</si>
  <si>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</si>
  <si>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</si>
  <si>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</si>
  <si>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</si>
  <si>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</si>
  <si>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</si>
  <si>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</si>
  <si>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</si>
  <si>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</si>
  <si>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</si>
  <si>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</si>
  <si>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</si>
  <si>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</si>
  <si>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</si>
  <si>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</si>
  <si>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</si>
  <si>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</si>
  <si>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</si>
  <si>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</si>
  <si>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</si>
  <si>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</si>
  <si>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</si>
  <si>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</si>
  <si>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</si>
  <si>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</si>
  <si>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</si>
  <si>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</si>
  <si>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</si>
  <si>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</si>
  <si>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</si>
  <si>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</si>
  <si>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</si>
  <si>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</si>
  <si>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</si>
  <si>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</si>
  <si>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</si>
  <si>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</si>
  <si>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</si>
  <si>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</si>
  <si>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</si>
  <si>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</si>
  <si>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</si>
  <si>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</si>
  <si>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</si>
  <si>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</si>
  <si>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</si>
  <si>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</si>
  <si>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</si>
  <si>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</si>
  <si>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</si>
  <si>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</si>
  <si>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</si>
  <si>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</si>
  <si>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</si>
  <si>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</si>
  <si>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</si>
  <si>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</si>
  <si>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</si>
  <si>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</si>
  <si>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</si>
  <si>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</si>
  <si>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</si>
  <si>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</si>
  <si>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</si>
  <si>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</si>
  <si>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</si>
  <si>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</si>
  <si>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</si>
  <si>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</si>
  <si>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</si>
  <si>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</si>
  <si>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</si>
  <si>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</si>
  <si>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</si>
  <si>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</si>
  <si>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</si>
  <si>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</si>
  <si>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</si>
  <si>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</si>
  <si>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</si>
  <si>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</si>
  <si>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</si>
  <si>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</si>
  <si>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</si>
  <si>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</si>
  <si>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</si>
  <si>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</si>
  <si>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</si>
  <si>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</si>
  <si>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</si>
  <si>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</si>
  <si>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</si>
  <si>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</si>
  <si>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</si>
  <si>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</si>
  <si>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</si>
  <si>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</si>
  <si>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</si>
  <si>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</si>
  <si>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</si>
  <si>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</si>
  <si>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</si>
  <si>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</si>
  <si>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</si>
  <si>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</si>
  <si>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</si>
  <si>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</si>
  <si>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</si>
  <si>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</si>
  <si>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</si>
  <si>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</si>
  <si>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</si>
  <si>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</si>
  <si>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</si>
  <si>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</si>
  <si>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</si>
  <si>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</si>
  <si>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</si>
  <si>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</si>
  <si>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</si>
  <si>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</si>
  <si>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</si>
  <si>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</si>
  <si>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</si>
  <si>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</si>
  <si>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</si>
  <si>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</si>
  <si>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</si>
  <si>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</si>
  <si>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</si>
  <si>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</si>
  <si>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</si>
  <si>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</si>
  <si>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</si>
  <si>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</si>
  <si>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</si>
  <si>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</si>
  <si>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</si>
  <si>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</si>
  <si>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</si>
  <si>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</si>
  <si>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</si>
  <si>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</si>
  <si>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</si>
  <si>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</si>
  <si>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</si>
  <si>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</si>
  <si>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</si>
  <si>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</si>
  <si>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</si>
  <si>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</si>
  <si>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</si>
  <si>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</si>
  <si>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</si>
  <si>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</si>
  <si>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</si>
  <si>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</si>
  <si>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</si>
  <si>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</si>
  <si>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</si>
  <si>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</si>
  <si>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</si>
  <si>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</si>
  <si>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</si>
  <si>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</si>
  <si>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</si>
  <si>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</si>
  <si>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</si>
  <si>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</si>
  <si>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</si>
  <si>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</si>
  <si>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</si>
  <si>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</si>
  <si>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</si>
  <si>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</si>
  <si>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</si>
  <si>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</si>
  <si>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</si>
  <si>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</si>
  <si>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</si>
  <si>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</si>
  <si>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</si>
  <si>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</si>
  <si>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</si>
  <si>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</si>
  <si>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</si>
  <si>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</si>
  <si>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</si>
  <si>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</si>
  <si>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</si>
  <si>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</si>
  <si>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</si>
  <si>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</si>
  <si>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</si>
  <si>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</si>
  <si>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</si>
  <si>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</si>
  <si>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</si>
  <si>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</si>
  <si>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</si>
  <si>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</si>
  <si>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</si>
  <si>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</si>
  <si>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</si>
  <si>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</si>
  <si>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</si>
  <si>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</si>
  <si>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</si>
  <si>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</si>
  <si>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</si>
  <si>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</si>
  <si>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</si>
  <si>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</si>
  <si>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</si>
  <si>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</si>
  <si>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</si>
  <si>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</si>
  <si>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</si>
  <si>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</si>
  <si>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</si>
  <si>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</si>
  <si>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</si>
  <si>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</si>
  <si>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</si>
  <si>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</si>
  <si>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</si>
  <si>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</si>
  <si>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</si>
  <si>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</si>
  <si>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</si>
  <si>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</si>
  <si>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</si>
  <si>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</si>
  <si>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</si>
  <si>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</si>
  <si>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</si>
  <si>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</si>
  <si>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</si>
  <si>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</si>
  <si>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</si>
  <si>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</si>
  <si>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</si>
  <si>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</si>
  <si>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</si>
  <si>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</si>
  <si>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</si>
  <si>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</si>
  <si>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</si>
  <si>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</si>
  <si>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</si>
  <si>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</si>
  <si>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</si>
  <si>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</si>
  <si>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</si>
  <si>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</si>
  <si>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</si>
  <si>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</si>
  <si>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</si>
  <si>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</si>
  <si>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</si>
  <si>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</si>
  <si>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</si>
  <si>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</si>
  <si>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</si>
  <si>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</si>
  <si>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</si>
  <si>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</si>
  <si>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</si>
  <si>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</si>
  <si>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</si>
  <si>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</si>
  <si>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</si>
  <si>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</si>
  <si>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</si>
  <si>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</si>
  <si>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</si>
  <si>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</si>
  <si>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</si>
  <si>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</si>
  <si>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</si>
  <si>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</si>
  <si>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</si>
  <si>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</si>
  <si>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</si>
  <si>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</si>
  <si>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</si>
  <si>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</si>
  <si>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</si>
  <si>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</si>
  <si>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</si>
  <si>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</si>
  <si>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</si>
  <si>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</si>
  <si>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</si>
  <si>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</si>
  <si>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</si>
  <si>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</si>
  <si>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</si>
  <si>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</si>
  <si>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</si>
  <si>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</si>
  <si>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</si>
  <si>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</si>
  <si>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</si>
  <si>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</si>
  <si>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</si>
  <si>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</si>
  <si>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</si>
  <si>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</si>
  <si>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</si>
  <si>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</si>
  <si>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</si>
  <si>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</si>
  <si>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</si>
  <si>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</si>
  <si>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</si>
  <si>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</si>
  <si>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</si>
  <si>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</si>
  <si>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</si>
  <si>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</si>
  <si>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</si>
  <si>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</si>
  <si>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</si>
  <si>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</si>
  <si>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</si>
  <si>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</si>
  <si>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</si>
  <si>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</si>
  <si>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</si>
  <si>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</si>
  <si>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</si>
  <si>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</si>
  <si>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</si>
  <si>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</si>
  <si>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</si>
  <si>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</si>
  <si>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</si>
  <si>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</si>
  <si>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</si>
  <si>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</si>
  <si>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</si>
  <si>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</si>
  <si>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</si>
  <si>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</si>
  <si>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</si>
  <si>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</si>
  <si>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</si>
  <si>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</si>
  <si>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</si>
  <si>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</si>
  <si>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</si>
  <si>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</si>
  <si>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</si>
  <si>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</si>
  <si>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</si>
  <si>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</si>
  <si>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</si>
  <si>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</si>
  <si>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</si>
  <si>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</si>
  <si>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</si>
  <si>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</si>
  <si>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</si>
  <si>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</si>
  <si>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</si>
  <si>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</si>
  <si>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</si>
  <si>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</si>
  <si>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</si>
  <si>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</si>
  <si>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</si>
  <si>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</si>
  <si>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</si>
  <si>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</si>
  <si>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</si>
  <si>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</si>
  <si>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</si>
  <si>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</si>
  <si>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</si>
  <si>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</si>
  <si>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</si>
  <si>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</si>
  <si>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</si>
  <si>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</si>
  <si>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</si>
  <si>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</si>
  <si>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</si>
  <si>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</si>
  <si>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</si>
  <si>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</si>
  <si>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</si>
  <si>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</si>
  <si>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</si>
  <si>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</si>
  <si>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</si>
  <si>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</si>
  <si>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</si>
  <si>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</si>
  <si>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</si>
  <si>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</si>
  <si>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</si>
  <si>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</si>
  <si>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</si>
  <si>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</si>
  <si>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</si>
  <si>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</si>
  <si>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</si>
  <si>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</si>
  <si>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</si>
  <si>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</si>
  <si>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</si>
  <si>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</si>
  <si>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</si>
  <si>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</si>
  <si>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</si>
  <si>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</si>
  <si>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</si>
  <si>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</si>
  <si>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</si>
  <si>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</si>
  <si>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</si>
  <si>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</si>
  <si>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</si>
  <si>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</si>
  <si>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</si>
  <si>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</si>
  <si>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</si>
  <si>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</si>
  <si>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</si>
  <si>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</si>
  <si>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</si>
  <si>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</si>
  <si>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</si>
  <si>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</si>
  <si>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</si>
  <si>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</si>
  <si>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</si>
  <si>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</si>
  <si>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</si>
  <si>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</si>
  <si>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</si>
  <si>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</si>
  <si>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</si>
  <si>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</si>
  <si>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</si>
  <si>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</si>
  <si>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</si>
  <si>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</si>
  <si>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</si>
  <si>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</si>
  <si>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</si>
  <si>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</si>
  <si>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</si>
  <si>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</si>
  <si>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</si>
  <si>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</si>
  <si>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</si>
  <si>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</si>
  <si>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</si>
  <si>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</si>
  <si>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</si>
  <si>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</si>
  <si>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</si>
  <si>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</si>
  <si>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</si>
  <si>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</si>
  <si>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</si>
  <si>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</si>
  <si>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</si>
  <si>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</si>
  <si>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</si>
  <si>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</si>
  <si>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</si>
  <si>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</si>
  <si>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</si>
  <si>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</si>
  <si>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</si>
  <si>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</si>
  <si>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</si>
  <si>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</si>
  <si>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</si>
  <si>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</si>
  <si>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</si>
  <si>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</si>
  <si>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</si>
  <si>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</si>
  <si>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</si>
  <si>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</si>
  <si>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</si>
  <si>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</si>
  <si>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</si>
  <si>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</si>
  <si>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</si>
  <si>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</si>
  <si>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</si>
  <si>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</si>
  <si>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</si>
  <si>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</si>
  <si>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</si>
  <si>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</si>
  <si>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</si>
  <si>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</si>
  <si>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</si>
  <si>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</si>
  <si>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</si>
  <si>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</si>
  <si>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</si>
  <si>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</si>
  <si>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</si>
  <si>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</si>
  <si>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</si>
  <si>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</si>
  <si>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</si>
  <si>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</si>
  <si>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</si>
  <si>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</si>
  <si>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</si>
  <si>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</si>
  <si>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</si>
  <si>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</si>
  <si>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</si>
  <si>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</si>
  <si>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</si>
  <si>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</si>
  <si>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</si>
  <si>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</si>
  <si>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</si>
  <si>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</si>
  <si>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</si>
  <si>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</si>
  <si>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</si>
  <si>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</si>
  <si>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</si>
  <si>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</si>
  <si>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</si>
  <si>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</si>
  <si>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</si>
  <si>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</si>
  <si>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</si>
  <si>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</si>
  <si>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</si>
  <si>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</si>
  <si>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</si>
  <si>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</si>
  <si>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</si>
  <si>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</si>
  <si>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</si>
  <si>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</si>
  <si>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</si>
  <si>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</si>
  <si>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</si>
  <si>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</si>
  <si>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</si>
  <si>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</si>
  <si>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</si>
  <si>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</si>
  <si>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</si>
  <si>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</si>
  <si>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</si>
  <si>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</si>
  <si>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</si>
  <si>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</si>
  <si>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</si>
  <si>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</si>
  <si>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</si>
  <si>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</si>
  <si>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</si>
  <si>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</si>
  <si>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</si>
  <si>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</si>
  <si>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</si>
  <si>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</si>
  <si>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</si>
  <si>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</si>
  <si>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</si>
  <si>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</si>
  <si>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</si>
  <si>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</si>
  <si>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</si>
  <si>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</si>
  <si>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</si>
  <si>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</si>
  <si>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</si>
  <si>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</si>
  <si>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</si>
  <si>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</si>
  <si>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</si>
  <si>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</si>
  <si>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</si>
  <si>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</si>
  <si>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</si>
  <si>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</si>
  <si>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</si>
  <si>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</si>
  <si>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</si>
  <si>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</si>
  <si>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</si>
  <si>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</si>
  <si>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</si>
  <si>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</si>
  <si>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</si>
  <si>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</si>
  <si>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</si>
  <si>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</si>
  <si>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</si>
  <si>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</si>
  <si>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</si>
  <si>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</si>
  <si>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</si>
  <si>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</si>
  <si>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</si>
  <si>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</si>
  <si>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</si>
  <si>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</si>
  <si>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</si>
  <si>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</si>
  <si>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</si>
  <si>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</si>
  <si>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</si>
  <si>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</si>
  <si>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</si>
  <si>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</si>
  <si>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</si>
  <si>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</si>
  <si>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</si>
  <si>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</si>
  <si>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</si>
  <si>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</si>
  <si>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</si>
  <si>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</si>
  <si>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</si>
  <si>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</si>
  <si>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</si>
  <si>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</si>
  <si>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</si>
  <si>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</si>
  <si>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</si>
  <si>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</si>
  <si>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</si>
  <si>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</si>
  <si>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</si>
  <si>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</si>
  <si>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</si>
  <si>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</si>
  <si>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</si>
  <si>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</si>
  <si>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</si>
  <si>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</si>
  <si>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</si>
  <si>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</si>
  <si>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</si>
  <si>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</si>
  <si>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</si>
  <si>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</si>
  <si>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</si>
  <si>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</si>
  <si>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</si>
  <si>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</si>
  <si>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</si>
  <si>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</si>
  <si>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</si>
  <si>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</si>
  <si>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</si>
  <si>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</si>
  <si>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</si>
  <si>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</si>
  <si>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</si>
  <si>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</si>
  <si>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</si>
  <si>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</si>
  <si>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</si>
  <si>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</si>
  <si>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</si>
  <si>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</si>
  <si>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</si>
  <si>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</si>
  <si>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</si>
  <si>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</si>
  <si>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</si>
  <si>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</si>
  <si>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</si>
  <si>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</si>
  <si>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</si>
  <si>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</si>
  <si>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</si>
  <si>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</si>
  <si>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</si>
  <si>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</si>
  <si>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</si>
  <si>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</si>
  <si>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</si>
  <si>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</si>
  <si>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</si>
  <si>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</si>
  <si>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</si>
  <si>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</si>
  <si>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</si>
  <si>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</si>
  <si>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</si>
  <si>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</si>
  <si>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</si>
  <si>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</si>
  <si>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</si>
  <si>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</si>
  <si>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</si>
  <si>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</si>
  <si>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</si>
  <si>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</si>
  <si>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</si>
  <si>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</si>
  <si>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</si>
  <si>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</si>
  <si>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</si>
  <si>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</si>
  <si>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</si>
  <si>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</si>
  <si>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</si>
  <si>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</si>
  <si>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</si>
  <si>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</si>
  <si>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</si>
  <si>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</si>
  <si>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</si>
  <si>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</si>
  <si>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</si>
  <si>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</si>
  <si>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</si>
  <si>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</si>
  <si>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</si>
  <si>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</si>
  <si>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</si>
  <si>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</si>
  <si>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</si>
  <si>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</si>
  <si>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</si>
  <si>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</si>
  <si>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</si>
  <si>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</si>
  <si>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</si>
  <si>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</si>
  <si>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</si>
  <si>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</si>
  <si>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</si>
  <si>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</si>
  <si>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</si>
  <si>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</si>
  <si>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</si>
  <si>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</si>
  <si>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</si>
  <si>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</si>
  <si>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</si>
  <si>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</si>
  <si>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</si>
  <si>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</si>
  <si>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</si>
  <si>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</si>
  <si>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</si>
  <si>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</si>
  <si>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</si>
  <si>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</si>
  <si>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</si>
  <si>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</si>
  <si>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</si>
  <si>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</si>
  <si>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</si>
  <si>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</si>
  <si>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</si>
  <si>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</si>
  <si>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</si>
  <si>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</si>
  <si>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</si>
  <si>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</si>
  <si>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</si>
  <si>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</si>
  <si>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</si>
  <si>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</si>
  <si>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</si>
  <si>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</si>
  <si>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</si>
  <si>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</si>
  <si>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</si>
  <si>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</si>
  <si>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</si>
  <si>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</si>
  <si>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</si>
  <si>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</si>
  <si>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</si>
  <si>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</si>
  <si>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</si>
  <si>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</si>
  <si>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</si>
  <si>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</si>
  <si>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</si>
  <si>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</si>
  <si>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</si>
  <si>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</si>
  <si>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</si>
  <si>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</si>
  <si>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</si>
  <si>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</si>
  <si>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</si>
  <si>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</si>
  <si>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</si>
  <si>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</si>
  <si>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</si>
  <si>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</si>
  <si>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</si>
  <si>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</si>
  <si>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</si>
  <si>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</si>
  <si>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</si>
  <si>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</si>
  <si>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</si>
  <si>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</si>
  <si>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</si>
  <si>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</si>
  <si>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</si>
  <si>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</si>
  <si>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</si>
  <si>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</si>
  <si>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</si>
  <si>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</si>
  <si>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</si>
  <si>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</si>
  <si>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</si>
  <si>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</si>
  <si>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</si>
  <si>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</si>
  <si>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</si>
  <si>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</si>
  <si>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</si>
  <si>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</si>
  <si>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</si>
  <si>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</si>
  <si>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</si>
  <si>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</si>
  <si>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</si>
  <si>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</si>
  <si>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</si>
  <si>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</si>
  <si>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</si>
  <si>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</si>
  <si>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</si>
  <si>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</si>
  <si>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</si>
  <si>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</si>
  <si>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</si>
  <si>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</si>
  <si>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</si>
  <si>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</si>
  <si>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</si>
  <si>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</si>
  <si>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</si>
  <si>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</si>
  <si>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</si>
  <si>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</si>
  <si>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</si>
  <si>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</si>
  <si>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</si>
  <si>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</si>
  <si>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</si>
  <si>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</si>
  <si>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</si>
  <si>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</si>
  <si>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</si>
  <si>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</si>
  <si>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</si>
  <si>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</si>
  <si>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</si>
  <si>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</si>
  <si>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</si>
  <si>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</si>
  <si>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</si>
  <si>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</si>
  <si>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</si>
  <si>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</si>
  <si>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</si>
  <si>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</si>
  <si>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</si>
  <si>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</si>
  <si>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</si>
  <si>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</si>
  <si>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</si>
  <si>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</si>
  <si>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</si>
  <si>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</si>
  <si>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</si>
  <si>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</si>
  <si>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</si>
  <si>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</si>
  <si>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</si>
  <si>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</si>
  <si>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</si>
  <si>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</si>
  <si>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</si>
  <si>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</si>
  <si>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</si>
  <si>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</si>
  <si>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</si>
  <si>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</si>
  <si>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</si>
  <si>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</si>
  <si>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</si>
  <si>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</si>
  <si>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</si>
  <si>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</si>
  <si>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</si>
  <si>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</si>
  <si>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</si>
  <si>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</si>
  <si>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</si>
  <si>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</si>
  <si>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</si>
  <si>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</si>
  <si>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</si>
  <si>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</si>
  <si>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</si>
  <si>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</si>
  <si>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</si>
  <si>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</si>
  <si>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</si>
  <si>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</si>
  <si>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</si>
  <si>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</si>
  <si>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</si>
  <si>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</si>
  <si>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</si>
  <si>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</si>
  <si>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</si>
  <si>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</si>
  <si>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</si>
  <si>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</si>
  <si>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</si>
  <si>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</si>
  <si>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</si>
  <si>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</si>
  <si>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</si>
  <si>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</si>
  <si>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</si>
  <si>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</si>
  <si>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</si>
  <si>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</si>
  <si>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</si>
  <si>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</si>
  <si>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</si>
  <si>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</si>
  <si>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</si>
  <si>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</si>
  <si>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</si>
  <si>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</si>
  <si>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</si>
  <si>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</si>
  <si>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</si>
  <si>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</si>
  <si>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</si>
  <si>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</si>
  <si>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</si>
  <si>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</si>
  <si>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</si>
  <si>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</si>
  <si>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</si>
  <si>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</si>
  <si>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</si>
  <si>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</si>
  <si>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</si>
  <si>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</si>
  <si>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</si>
  <si>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</si>
  <si>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</si>
  <si>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</si>
  <si>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</si>
  <si>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</si>
  <si>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</si>
  <si>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</si>
  <si>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</si>
  <si>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</si>
  <si>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</si>
  <si>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</si>
  <si>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</si>
  <si>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</si>
  <si>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</si>
  <si>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</si>
  <si>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</si>
  <si>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</si>
  <si>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</si>
  <si>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</si>
  <si>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</si>
  <si>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</si>
  <si>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</si>
  <si>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</si>
  <si>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</si>
  <si>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</si>
  <si>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</si>
  <si>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</si>
  <si>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</si>
  <si>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</si>
  <si>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</si>
  <si>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</si>
  <si>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</si>
  <si>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</si>
  <si>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</si>
  <si>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</si>
  <si>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</si>
  <si>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</si>
  <si>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</si>
  <si>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</si>
  <si>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</si>
  <si>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</si>
  <si>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</si>
  <si>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</si>
  <si>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</si>
  <si>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</si>
  <si>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</si>
  <si>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</si>
  <si>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</si>
  <si>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</si>
  <si>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</si>
  <si>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</si>
  <si>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</si>
  <si>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</si>
  <si>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</si>
  <si>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</si>
  <si>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</si>
  <si>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</si>
  <si>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</si>
  <si>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</si>
  <si>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</si>
  <si>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</si>
  <si>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</si>
  <si>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</si>
  <si>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</si>
  <si>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</si>
  <si>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</si>
  <si>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</si>
  <si>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</si>
  <si>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</si>
  <si>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</si>
  <si>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</si>
  <si>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</si>
  <si>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</si>
  <si>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</si>
  <si>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</si>
  <si>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</si>
  <si>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</si>
  <si>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</si>
  <si>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</si>
  <si>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</si>
  <si>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</si>
  <si>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</si>
  <si>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</si>
  <si>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</si>
  <si>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</si>
  <si>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</si>
  <si>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</si>
  <si>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</si>
  <si>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</si>
  <si>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</si>
  <si>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</si>
  <si>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</si>
  <si>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</si>
  <si>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</si>
  <si>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</si>
  <si>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</si>
  <si>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</si>
  <si>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</si>
  <si>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</si>
  <si>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</si>
  <si>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</si>
  <si>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</si>
  <si>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</si>
  <si>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</si>
  <si>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</si>
  <si>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</si>
  <si>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</si>
  <si>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</si>
  <si>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</si>
  <si>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</si>
  <si>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</si>
  <si>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</si>
  <si>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</si>
  <si>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</si>
  <si>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</si>
  <si>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</si>
  <si>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</si>
  <si>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</si>
  <si>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</si>
  <si>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</si>
  <si>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</si>
  <si>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</si>
  <si>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</si>
  <si>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</si>
  <si>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</si>
  <si>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</si>
  <si>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</si>
  <si>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</si>
  <si>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</si>
  <si>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</si>
  <si>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</si>
  <si>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</si>
  <si>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</si>
  <si>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</si>
  <si>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</si>
  <si>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</si>
  <si>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</si>
  <si>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</si>
  <si>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</si>
  <si>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</si>
  <si>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</si>
  <si>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</si>
  <si>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</si>
  <si>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</si>
  <si>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</si>
  <si>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</si>
  <si>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</si>
  <si>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</si>
  <si>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</si>
  <si>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</si>
  <si>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</si>
  <si>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</si>
  <si>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</si>
  <si>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</si>
  <si>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</si>
  <si>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</si>
  <si>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</si>
  <si>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</si>
  <si>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</si>
  <si>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</si>
  <si>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</si>
  <si>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</si>
  <si>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</si>
  <si>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</si>
  <si>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</si>
  <si>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</si>
  <si>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</si>
  <si>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</si>
  <si>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</si>
  <si>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</si>
  <si>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</si>
  <si>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</si>
  <si>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</si>
  <si>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</si>
  <si>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</si>
  <si>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</si>
  <si>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</si>
  <si>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</si>
  <si>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</si>
  <si>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</si>
  <si>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</si>
  <si>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</si>
  <si>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</si>
  <si>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</si>
  <si>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</si>
  <si>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</si>
  <si>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</si>
  <si>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</si>
  <si>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</si>
  <si>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</si>
  <si>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</si>
  <si>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</si>
  <si>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</si>
  <si>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</si>
  <si>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</si>
  <si>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</si>
  <si>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</si>
  <si>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</si>
  <si>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</si>
  <si>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</si>
  <si>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</si>
  <si>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</si>
  <si>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</si>
  <si>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</si>
  <si>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</si>
  <si>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</si>
  <si>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</si>
  <si>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</si>
  <si>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</si>
  <si>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</si>
  <si>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</si>
  <si>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</si>
  <si>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</si>
  <si>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</si>
  <si>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</si>
  <si>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</si>
  <si>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</si>
  <si>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</si>
  <si>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</si>
  <si>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</si>
  <si>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</si>
  <si>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</si>
  <si>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</si>
  <si>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</si>
  <si>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</si>
  <si>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</si>
  <si>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</si>
  <si>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</si>
  <si>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</si>
  <si>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</si>
  <si>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</si>
  <si>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</si>
  <si>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</si>
  <si>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</si>
  <si>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</si>
  <si>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</si>
  <si>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</si>
  <si>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</si>
  <si>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</si>
  <si>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</si>
  <si>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</si>
  <si>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</si>
  <si>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</si>
  <si>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</si>
  <si>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</si>
  <si>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</si>
  <si>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</si>
  <si>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</si>
  <si>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</si>
  <si>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</si>
  <si>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</si>
  <si>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</si>
  <si>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</si>
  <si>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</si>
  <si>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</si>
  <si>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</si>
  <si>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</si>
  <si>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</si>
  <si>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</si>
  <si>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</si>
  <si>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</si>
  <si>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</si>
  <si>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</si>
  <si>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</si>
  <si>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</si>
  <si>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</si>
  <si>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</si>
  <si>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</si>
  <si>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</si>
  <si>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</si>
  <si>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</si>
  <si>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</si>
  <si>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</si>
  <si>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</si>
  <si>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</si>
  <si>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</si>
  <si>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</si>
  <si>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</si>
  <si>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</si>
  <si>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</si>
  <si>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</si>
  <si>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</si>
  <si>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</si>
  <si>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</si>
  <si>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</si>
  <si>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</si>
  <si>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</si>
  <si>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</si>
  <si>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</si>
  <si>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</si>
  <si>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</si>
  <si>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</si>
  <si>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</si>
  <si>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</si>
  <si>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</si>
  <si>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</si>
  <si>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</si>
  <si>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</si>
  <si>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</si>
  <si>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</si>
  <si>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</si>
  <si>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</si>
  <si>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</si>
  <si>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</si>
  <si>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</si>
  <si>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</si>
  <si>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</si>
  <si>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</si>
  <si>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</si>
  <si>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</si>
  <si>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</si>
  <si>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</si>
  <si>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</si>
  <si>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</si>
  <si>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</si>
  <si>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</si>
  <si>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</si>
  <si>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</si>
  <si>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</si>
  <si>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</si>
  <si>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</si>
  <si>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</si>
  <si>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</si>
  <si>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</si>
  <si>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</si>
  <si>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</si>
  <si>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</si>
  <si>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</si>
  <si>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</si>
  <si>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</si>
  <si>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</si>
  <si>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</si>
  <si>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</si>
  <si>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</si>
  <si>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</si>
  <si>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</si>
  <si>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</si>
  <si>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</si>
  <si>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</si>
  <si>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</si>
  <si>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</si>
  <si>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</si>
  <si>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</si>
  <si>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</si>
  <si>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</si>
  <si>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</si>
  <si>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</si>
  <si>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</si>
  <si>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</si>
  <si>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</si>
  <si>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</si>
  <si>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</si>
  <si>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</si>
  <si>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</si>
  <si>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</si>
  <si>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</si>
  <si>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</si>
  <si>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</si>
  <si>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</si>
  <si>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</si>
  <si>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</si>
  <si>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</si>
  <si>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</si>
  <si>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</si>
  <si>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</si>
  <si>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</si>
  <si>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</si>
  <si>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</si>
  <si>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</si>
  <si>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</si>
  <si>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</si>
  <si>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</si>
  <si>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</si>
  <si>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</si>
  <si>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</si>
  <si>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</si>
  <si>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</si>
  <si>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</si>
  <si>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</si>
  <si>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</si>
  <si>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</si>
  <si>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</si>
  <si>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</si>
  <si>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</si>
  <si>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</si>
  <si>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</si>
  <si>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</si>
  <si>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</si>
  <si>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</si>
  <si>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</si>
  <si>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</si>
  <si>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</si>
  <si>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</si>
  <si>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</si>
  <si>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</si>
  <si>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</si>
  <si>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</si>
  <si>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</si>
  <si>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</si>
  <si>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</si>
  <si>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</si>
  <si>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</si>
  <si>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</si>
  <si>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</si>
  <si>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</si>
  <si>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</si>
  <si>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</si>
  <si>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</si>
  <si>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</si>
  <si>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</si>
  <si>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</si>
  <si>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</si>
  <si>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</si>
  <si>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</si>
  <si>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</si>
  <si>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</si>
  <si>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</si>
  <si>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</si>
  <si>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</si>
  <si>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</si>
  <si>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</si>
  <si>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</si>
  <si>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</si>
  <si>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</si>
  <si>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</si>
  <si>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</si>
  <si>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</si>
  <si>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</si>
  <si>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</si>
  <si>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</si>
  <si>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</si>
  <si>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</si>
  <si>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</si>
  <si>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</si>
  <si>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</si>
  <si>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</si>
  <si>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</si>
  <si>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</si>
  <si>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</si>
  <si>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</si>
  <si>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</si>
  <si>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</si>
  <si>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</si>
  <si>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</si>
  <si>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</si>
  <si>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</si>
  <si>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</si>
  <si>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</si>
  <si>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</si>
  <si>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</si>
  <si>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</si>
  <si>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</si>
  <si>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</si>
  <si>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</si>
  <si>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</si>
  <si>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</si>
  <si>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</si>
  <si>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</si>
  <si>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</si>
  <si>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</si>
  <si>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</si>
  <si>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</si>
  <si>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</si>
  <si>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</si>
  <si>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</si>
  <si>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</si>
  <si>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</si>
  <si>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</si>
  <si>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</si>
  <si>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</si>
  <si>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</si>
  <si>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</si>
  <si>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</si>
  <si>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</si>
  <si>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</si>
  <si>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</si>
  <si>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</si>
  <si>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</si>
  <si>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</si>
  <si>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</si>
  <si>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</si>
  <si>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</si>
  <si>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</si>
  <si>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</si>
  <si>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</si>
  <si>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</si>
  <si>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</si>
  <si>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</si>
  <si>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</si>
  <si>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</si>
  <si>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</si>
  <si>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</si>
  <si>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</si>
  <si>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</si>
  <si>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</si>
  <si>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</si>
  <si>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</si>
  <si>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</si>
  <si>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</si>
  <si>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</si>
  <si>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</si>
  <si>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</si>
  <si>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</si>
  <si>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</si>
  <si>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</si>
  <si>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</si>
  <si>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</si>
  <si>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</si>
  <si>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</si>
  <si>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</si>
  <si>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</si>
  <si>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</si>
  <si>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</si>
  <si>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</si>
  <si>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</si>
  <si>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</si>
  <si>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</si>
  <si>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</si>
  <si>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</si>
  <si>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</si>
  <si>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</si>
  <si>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</si>
  <si>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</si>
  <si>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</si>
  <si>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</si>
  <si>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</si>
  <si>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</si>
  <si>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</si>
  <si>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</si>
  <si>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</si>
  <si>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</si>
  <si>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</si>
  <si>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</si>
  <si>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</si>
  <si>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</si>
  <si>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</si>
  <si>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</si>
  <si>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</si>
  <si>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</si>
  <si>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</si>
  <si>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</si>
  <si>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</si>
  <si>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</si>
  <si>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</si>
  <si>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</si>
  <si>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</si>
  <si>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</si>
  <si>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</si>
  <si>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</si>
  <si>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</si>
  <si>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</si>
  <si>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</si>
  <si>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</si>
  <si>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</si>
  <si>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</si>
  <si>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</si>
  <si>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</si>
  <si>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</si>
  <si>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</si>
  <si>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</si>
  <si>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</si>
  <si>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</si>
  <si>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</si>
  <si>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</si>
  <si>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</si>
  <si>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</si>
  <si>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</si>
  <si>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</si>
  <si>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</si>
  <si>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</si>
  <si>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</si>
  <si>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</si>
  <si>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</si>
  <si>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</si>
  <si>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</si>
  <si>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</si>
  <si>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</si>
  <si>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</si>
  <si>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</si>
  <si>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</si>
  <si>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</si>
  <si>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</si>
  <si>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</si>
  <si>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</si>
  <si>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</si>
  <si>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</si>
  <si>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</si>
  <si>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</si>
  <si>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</si>
  <si>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</si>
  <si>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</si>
  <si>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</si>
  <si>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</si>
  <si>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</si>
  <si>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</si>
  <si>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</si>
  <si>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</si>
  <si>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</si>
  <si>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</si>
  <si>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</si>
  <si>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</si>
  <si>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</si>
  <si>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</si>
  <si>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</si>
  <si>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</si>
  <si>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</si>
  <si>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</si>
  <si>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</si>
  <si>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</si>
  <si>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</si>
  <si>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</si>
  <si>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</si>
  <si>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</si>
  <si>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</si>
  <si>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</si>
  <si>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</si>
  <si>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</si>
  <si>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</si>
  <si>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</si>
  <si>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</si>
  <si>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</si>
  <si>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</si>
  <si>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</si>
  <si>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</si>
  <si>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</si>
  <si>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</si>
  <si>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</si>
  <si>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</si>
  <si>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</si>
  <si>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</si>
  <si>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</si>
  <si>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</si>
  <si>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</si>
  <si>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</si>
  <si>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</si>
  <si>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</si>
  <si>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</si>
  <si>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</si>
  <si>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</si>
  <si>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</si>
  <si>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</si>
  <si>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</si>
  <si>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</si>
  <si>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</si>
  <si>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</si>
  <si>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</si>
  <si>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</si>
  <si>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</si>
  <si>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</si>
  <si>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</si>
  <si>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</si>
  <si>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</si>
  <si>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</si>
  <si>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</si>
  <si>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</si>
  <si>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</si>
  <si>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</si>
  <si>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</si>
  <si>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</si>
  <si>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</si>
  <si>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</si>
  <si>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</si>
  <si>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</si>
  <si>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</si>
  <si>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</si>
  <si>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</si>
  <si>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</si>
  <si>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</si>
  <si>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</si>
  <si>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</si>
  <si>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</si>
  <si>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</si>
  <si>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</si>
  <si>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</si>
  <si>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</si>
  <si>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</si>
  <si>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</si>
  <si>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</si>
  <si>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</si>
  <si>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</si>
  <si>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</si>
  <si>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</si>
  <si>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</si>
  <si>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</si>
  <si>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</si>
  <si>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</si>
  <si>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</si>
  <si>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</si>
  <si>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</si>
  <si>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</si>
  <si>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</si>
  <si>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</si>
  <si>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</si>
  <si>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</si>
  <si>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</si>
  <si>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</si>
  <si>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</si>
  <si>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</si>
  <si>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</si>
  <si>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</si>
  <si>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</si>
  <si>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</si>
  <si>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</si>
  <si>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</si>
  <si>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</si>
  <si>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</si>
  <si>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</si>
  <si>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</si>
  <si>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</si>
  <si>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</si>
  <si>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</si>
  <si>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</si>
  <si>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</si>
  <si>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</si>
  <si>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</si>
  <si>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</si>
  <si>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</si>
  <si>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</si>
  <si>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</si>
  <si>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</si>
  <si>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</si>
  <si>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</si>
  <si>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</si>
  <si>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</si>
  <si>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</si>
  <si>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</si>
  <si>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</si>
  <si>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</si>
  <si>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</si>
  <si>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</si>
  <si>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</si>
  <si>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</si>
  <si>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</si>
  <si>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</si>
  <si>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</si>
  <si>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</si>
  <si>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</si>
  <si>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</si>
  <si>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</si>
  <si>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</si>
  <si>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</si>
  <si>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</si>
  <si>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</si>
  <si>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</si>
  <si>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</si>
  <si>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</si>
  <si>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</si>
  <si>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</si>
  <si>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</si>
  <si>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</si>
  <si>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</si>
  <si>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</si>
  <si>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</si>
  <si>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</si>
  <si>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</si>
  <si>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</si>
  <si>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</si>
  <si>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</si>
  <si>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</si>
  <si>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</si>
  <si>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</si>
  <si>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</si>
  <si>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</si>
  <si>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</si>
  <si>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</si>
  <si>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</si>
  <si>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</si>
  <si>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</si>
  <si>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</si>
  <si>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</si>
  <si>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</si>
  <si>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</si>
  <si>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</si>
  <si>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</si>
  <si>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</si>
  <si>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</si>
  <si>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</si>
  <si>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</si>
  <si>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</si>
  <si>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</si>
  <si>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</si>
  <si>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</si>
  <si>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</si>
  <si>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</si>
  <si>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</si>
  <si>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</si>
  <si>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</si>
  <si>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</si>
  <si>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</si>
  <si>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</si>
  <si>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</si>
  <si>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</si>
  <si>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</si>
  <si>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</si>
  <si>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</si>
  <si>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</si>
  <si>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</si>
  <si>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</si>
  <si>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</si>
  <si>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</si>
  <si>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</si>
  <si>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</si>
  <si>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</si>
  <si>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</si>
  <si>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</si>
  <si>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</si>
  <si>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</si>
  <si>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</si>
  <si>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</si>
  <si>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</si>
  <si>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</si>
  <si>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</si>
  <si>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</si>
  <si>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</si>
  <si>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</si>
  <si>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</si>
  <si>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</si>
  <si>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</si>
  <si>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</si>
  <si>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</si>
  <si>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</si>
  <si>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</si>
  <si>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</si>
  <si>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</si>
  <si>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</si>
  <si>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</si>
  <si>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</si>
  <si>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</si>
  <si>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</si>
  <si>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</si>
  <si>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</si>
  <si>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</si>
  <si>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</si>
  <si>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</si>
  <si>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</si>
  <si>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</si>
  <si>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</si>
  <si>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</si>
  <si>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</si>
  <si>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</si>
  <si>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</si>
  <si>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</si>
  <si>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</si>
  <si>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</si>
  <si>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</si>
  <si>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</si>
  <si>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</si>
  <si>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</si>
  <si>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</si>
  <si>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</si>
  <si>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</si>
  <si>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</si>
  <si>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</si>
  <si>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</si>
  <si>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</si>
  <si>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</si>
  <si>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</si>
  <si>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</si>
  <si>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</si>
  <si>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</si>
  <si>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</si>
  <si>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</si>
  <si>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</si>
  <si>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</si>
  <si>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</si>
  <si>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</si>
  <si>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</si>
  <si>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</si>
  <si>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</si>
  <si>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</si>
  <si>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</si>
  <si>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</si>
  <si>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</si>
  <si>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</si>
  <si>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</si>
  <si>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</si>
  <si>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</si>
  <si>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</si>
  <si>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</si>
  <si>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</si>
  <si>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</si>
  <si>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</si>
  <si>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</si>
  <si>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</si>
  <si>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</si>
  <si>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</si>
  <si>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</si>
  <si>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</si>
  <si>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</si>
  <si>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</si>
  <si>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</si>
  <si>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</si>
  <si>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</si>
  <si>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</si>
  <si>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</si>
  <si>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</si>
  <si>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</si>
  <si>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</si>
  <si>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</si>
  <si>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</si>
  <si>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</si>
  <si>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</si>
  <si>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</si>
  <si>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</si>
  <si>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</si>
  <si>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</si>
  <si>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</si>
  <si>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</si>
  <si>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</si>
  <si>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</si>
  <si>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</si>
  <si>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</si>
  <si>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</si>
  <si>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</si>
  <si>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</si>
  <si>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</si>
  <si>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</si>
  <si>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</si>
  <si>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</si>
  <si>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</si>
  <si>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</si>
  <si>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</si>
  <si>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</si>
  <si>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</si>
  <si>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</si>
  <si>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</si>
  <si>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</si>
  <si>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</si>
  <si>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</si>
  <si>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</si>
  <si>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</si>
  <si>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</si>
  <si>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</si>
  <si>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</si>
  <si>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</si>
  <si>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</si>
  <si>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</si>
  <si>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</si>
  <si>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</si>
  <si>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</si>
  <si>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</si>
  <si>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</si>
  <si>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</si>
  <si>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</si>
  <si>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</si>
  <si>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</si>
  <si>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</si>
  <si>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</si>
  <si>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</si>
  <si>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</si>
  <si>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</si>
  <si>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</si>
  <si>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</si>
  <si>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</si>
  <si>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</si>
  <si>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</si>
  <si>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</si>
  <si>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</si>
  <si>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</si>
  <si>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</si>
  <si>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</si>
  <si>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</si>
  <si>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</si>
  <si>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</si>
  <si>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</si>
  <si>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</si>
  <si>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</si>
  <si>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</si>
  <si>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</si>
  <si>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</si>
  <si>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</si>
  <si>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</si>
  <si>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</si>
  <si>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</si>
  <si>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</si>
  <si>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</si>
  <si>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</si>
  <si>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</si>
  <si>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</si>
  <si>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</si>
  <si>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</si>
  <si>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</si>
  <si>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</si>
  <si>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</si>
  <si>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</si>
  <si>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</si>
  <si>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</si>
  <si>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</si>
  <si>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</si>
  <si>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</si>
  <si>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</si>
  <si>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</si>
  <si>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</si>
  <si>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</si>
  <si>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</si>
  <si>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</si>
  <si>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</si>
  <si>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</si>
  <si>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</si>
  <si>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</si>
  <si>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</si>
  <si>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</si>
  <si>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</si>
  <si>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</si>
  <si>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</si>
  <si>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</si>
  <si>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</si>
  <si>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</si>
  <si>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</si>
  <si>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</si>
  <si>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</si>
  <si>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</si>
  <si>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</si>
  <si>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</si>
  <si>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</si>
  <si>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</si>
  <si>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</si>
  <si>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</si>
  <si>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</si>
  <si>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</si>
  <si>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</si>
  <si>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</si>
  <si>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</si>
  <si>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</si>
  <si>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</si>
  <si>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</si>
  <si>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</si>
  <si>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</si>
  <si>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</si>
  <si>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</si>
  <si>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</si>
  <si>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</si>
  <si>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</si>
  <si>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</si>
  <si>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</si>
  <si>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</si>
  <si>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</si>
  <si>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</si>
  <si>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</si>
  <si>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</si>
  <si>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</si>
  <si>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</si>
  <si>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</si>
  <si>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</si>
  <si>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</si>
  <si>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</si>
  <si>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</si>
  <si>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</si>
  <si>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</si>
  <si>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</si>
  <si>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</si>
  <si>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</si>
  <si>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</si>
  <si>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</si>
  <si>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</si>
  <si>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</si>
  <si>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</si>
  <si>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</si>
  <si>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</si>
  <si>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</si>
  <si>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</si>
  <si>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</si>
  <si>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</si>
  <si>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</si>
  <si>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</si>
  <si>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</si>
  <si>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</si>
  <si>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</si>
  <si>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</si>
  <si>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</si>
  <si>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</si>
  <si>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</si>
  <si>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</si>
  <si>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</si>
  <si>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</si>
  <si>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</si>
  <si>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</si>
  <si>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</si>
  <si>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</si>
  <si>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</si>
  <si>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</si>
  <si>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</si>
  <si>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</si>
  <si>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</si>
  <si>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</si>
  <si>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</si>
  <si>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</si>
  <si>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</si>
  <si>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</si>
  <si>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</si>
  <si>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</si>
  <si>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</si>
  <si>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</si>
  <si>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</si>
  <si>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</si>
  <si>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</si>
  <si>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</si>
  <si>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</si>
  <si>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</si>
  <si>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</si>
  <si>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</si>
  <si>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</si>
  <si>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</si>
  <si>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</si>
  <si>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</si>
  <si>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</si>
  <si>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</si>
  <si>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</si>
  <si>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</si>
  <si>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</si>
  <si>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</si>
  <si>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</si>
  <si>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</si>
  <si>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</si>
  <si>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</si>
  <si>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</si>
  <si>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</si>
  <si>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</si>
  <si>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</si>
  <si>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</si>
  <si>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</si>
  <si>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</si>
  <si>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</si>
  <si>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</si>
  <si>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</si>
  <si>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</si>
  <si>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</si>
  <si>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</si>
  <si>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</si>
  <si>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</si>
  <si>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</si>
  <si>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</si>
  <si>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</si>
  <si>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</si>
  <si>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</si>
  <si>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</si>
  <si>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</si>
  <si>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</si>
  <si>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</si>
  <si>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</si>
  <si>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</si>
  <si>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</si>
  <si>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</si>
  <si>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</si>
  <si>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</si>
  <si>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</si>
  <si>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</si>
  <si>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</si>
  <si>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</si>
  <si>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</si>
  <si>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</si>
  <si>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</si>
  <si>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</si>
  <si>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</si>
  <si>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</si>
  <si>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</si>
  <si>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</si>
  <si>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</si>
  <si>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</si>
  <si>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</si>
  <si>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</si>
  <si>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</si>
  <si>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</si>
  <si>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</si>
  <si>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</si>
  <si>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</si>
  <si>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</si>
  <si>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</si>
  <si>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</si>
  <si>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</si>
  <si>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</si>
  <si>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</si>
  <si>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</si>
  <si>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</si>
  <si>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</si>
  <si>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</si>
  <si>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</si>
  <si>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</si>
  <si>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</si>
  <si>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</si>
  <si>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</si>
  <si>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</si>
  <si>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</si>
  <si>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</si>
  <si>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</si>
  <si>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</si>
  <si>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</si>
  <si>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</si>
  <si>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</si>
  <si>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</si>
  <si>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</si>
  <si>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</si>
  <si>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</si>
  <si>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</si>
  <si>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</si>
  <si>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</si>
  <si>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</si>
  <si>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</si>
  <si>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</si>
  <si>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</si>
  <si>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</si>
  <si>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</si>
  <si>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</si>
  <si>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</si>
  <si>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</si>
  <si>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</si>
  <si>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</si>
  <si>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</si>
  <si>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</si>
  <si>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</si>
  <si>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</si>
  <si>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</si>
  <si>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</si>
  <si>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</si>
  <si>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</si>
  <si>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</si>
  <si>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</si>
  <si>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</si>
  <si>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</si>
  <si>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</si>
  <si>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</si>
  <si>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</si>
  <si>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</si>
  <si>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</si>
  <si>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</si>
  <si>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</si>
  <si>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</si>
  <si>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</si>
  <si>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</si>
  <si>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</si>
  <si>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</si>
  <si>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</si>
  <si>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</si>
  <si>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</si>
  <si>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</si>
  <si>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</si>
  <si>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</si>
  <si>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</si>
  <si>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</si>
  <si>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</si>
  <si>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</si>
  <si>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</si>
  <si>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</si>
  <si>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</si>
  <si>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</si>
  <si>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</si>
  <si>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</si>
  <si>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</si>
  <si>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</si>
  <si>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</si>
  <si>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</si>
  <si>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</si>
  <si>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</si>
  <si>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</si>
  <si>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</si>
  <si>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</si>
  <si>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</si>
  <si>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</si>
  <si>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</si>
  <si>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</si>
  <si>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</si>
  <si>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</si>
  <si>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</si>
  <si>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</si>
  <si>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</si>
  <si>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</si>
  <si>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</si>
  <si>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</si>
  <si>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</si>
  <si>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</si>
  <si>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</si>
  <si>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</si>
  <si>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</si>
  <si>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</si>
  <si>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</si>
  <si>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</si>
  <si>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</si>
  <si>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</si>
  <si>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</si>
  <si>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</si>
  <si>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</si>
  <si>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</si>
  <si>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</si>
  <si>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</si>
  <si>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</si>
  <si>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</si>
  <si>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</si>
  <si>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</si>
  <si>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</si>
  <si>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</si>
  <si>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</si>
  <si>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</si>
  <si>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</si>
  <si>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</si>
  <si>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</si>
  <si>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</si>
  <si>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</si>
  <si>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</si>
  <si>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</si>
  <si>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</si>
  <si>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</si>
  <si>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</si>
  <si>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</si>
  <si>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</si>
  <si>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</si>
  <si>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</si>
  <si>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</si>
  <si>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</si>
  <si>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</si>
  <si>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</si>
  <si>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</si>
  <si>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</si>
  <si>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</si>
  <si>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</si>
  <si>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</si>
  <si>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</si>
  <si>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</si>
  <si>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</si>
  <si>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</si>
  <si>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</si>
  <si>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</si>
  <si>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</si>
  <si>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</si>
  <si>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</si>
  <si>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</si>
  <si>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</si>
  <si>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</si>
  <si>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</si>
  <si>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</si>
  <si>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</si>
  <si>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</si>
  <si>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</si>
  <si>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</si>
  <si>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</si>
  <si>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</si>
  <si>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</si>
  <si>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</si>
  <si>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</si>
  <si>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</si>
  <si>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</si>
  <si>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</si>
  <si>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</si>
  <si>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</si>
  <si>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</si>
  <si>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</si>
  <si>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</si>
  <si>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</si>
  <si>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</si>
  <si>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</si>
  <si>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</si>
  <si>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</si>
  <si>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</si>
  <si>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</si>
  <si>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</si>
  <si>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</si>
  <si>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</si>
  <si>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</si>
  <si>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</si>
  <si>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</si>
  <si>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</si>
  <si>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</si>
  <si>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</si>
  <si>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</si>
  <si>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</si>
  <si>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</si>
  <si>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</si>
  <si>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</si>
  <si>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</si>
  <si>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</si>
  <si>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</si>
  <si>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</si>
  <si>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</si>
  <si>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</si>
  <si>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</si>
  <si>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</si>
  <si>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</si>
  <si>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</si>
  <si>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</si>
  <si>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</si>
  <si>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</si>
  <si>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</si>
  <si>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</si>
  <si>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</si>
  <si>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</si>
  <si>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</si>
  <si>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</si>
  <si>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</si>
  <si>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</si>
  <si>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</si>
  <si>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</si>
  <si>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</si>
  <si>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</si>
  <si>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</si>
  <si>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</si>
  <si>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</si>
  <si>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</si>
  <si>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</si>
  <si>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</si>
  <si>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</si>
  <si>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</si>
  <si>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</si>
  <si>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</si>
  <si>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</si>
  <si>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</si>
  <si>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</si>
  <si>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</si>
  <si>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</si>
  <si>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</si>
  <si>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</si>
  <si>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</si>
  <si>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</si>
  <si>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</si>
  <si>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</si>
  <si>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</si>
  <si>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</si>
  <si>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</si>
  <si>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</si>
  <si>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</si>
  <si>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</si>
  <si>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</si>
  <si>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</si>
  <si>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</si>
  <si>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</si>
  <si>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</si>
  <si>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</si>
  <si>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</si>
  <si>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</si>
  <si>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</si>
  <si>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</si>
  <si>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</si>
  <si>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</si>
  <si>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</si>
  <si>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</si>
  <si>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</si>
  <si>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</si>
  <si>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</si>
  <si>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</si>
  <si>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</si>
  <si>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</si>
  <si>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</si>
  <si>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</si>
  <si>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</si>
  <si>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</si>
  <si>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</si>
  <si>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</si>
  <si>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</si>
  <si>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</si>
  <si>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</si>
  <si>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</si>
  <si>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</si>
  <si>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</si>
  <si>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</si>
  <si>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</si>
  <si>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</si>
  <si>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</si>
  <si>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</si>
  <si>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</si>
  <si>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</si>
  <si>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</si>
  <si>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</si>
  <si>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</si>
  <si>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</si>
  <si>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</si>
  <si>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</si>
  <si>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</si>
  <si>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</si>
  <si>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</si>
  <si>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</si>
  <si>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</si>
  <si>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</si>
  <si>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</si>
  <si>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</si>
  <si>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</si>
  <si>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</si>
  <si>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</si>
  <si>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</si>
  <si>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</si>
  <si>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</si>
  <si>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</si>
  <si>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</si>
  <si>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</si>
  <si>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</si>
  <si>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</si>
  <si>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</si>
  <si>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</si>
  <si>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</si>
  <si>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</si>
  <si>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</si>
  <si>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</si>
  <si>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</si>
  <si>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</si>
  <si>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</si>
  <si>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</si>
  <si>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</si>
  <si>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</si>
  <si>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</si>
  <si>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</si>
  <si>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</si>
  <si>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</si>
  <si>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</si>
  <si>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</si>
  <si>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</si>
  <si>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</si>
  <si>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</si>
  <si>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</si>
  <si>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</si>
  <si>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</si>
  <si>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</si>
  <si>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</si>
  <si>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</si>
  <si>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</si>
  <si>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</si>
  <si>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</si>
  <si>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</si>
  <si>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</si>
  <si>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</si>
  <si>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</si>
  <si>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</si>
  <si>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</si>
  <si>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</si>
  <si>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</si>
  <si>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</si>
  <si>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</si>
  <si>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</si>
  <si>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</si>
  <si>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</si>
  <si>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</si>
  <si>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</si>
  <si>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</si>
  <si>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</si>
  <si>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</si>
  <si>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</si>
  <si>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</si>
  <si>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</si>
  <si>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</si>
  <si>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</si>
  <si>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</si>
  <si>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</si>
  <si>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</si>
  <si>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</si>
  <si>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</si>
  <si>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</si>
  <si>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</si>
  <si>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</si>
  <si>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</si>
  <si>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</si>
  <si>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</si>
  <si>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</si>
  <si>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</si>
  <si>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</si>
  <si>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</si>
  <si>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</si>
  <si>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</si>
  <si>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</si>
  <si>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</si>
  <si>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</si>
  <si>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</si>
  <si>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</si>
  <si>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</si>
  <si>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</si>
  <si>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</si>
  <si>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</si>
  <si>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</si>
  <si>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</si>
  <si>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</si>
  <si>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</si>
  <si>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</si>
  <si>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</si>
  <si>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</si>
  <si>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</si>
  <si>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</si>
  <si>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</si>
  <si>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</si>
  <si>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</si>
  <si>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</si>
  <si>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</si>
  <si>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</si>
  <si>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</si>
  <si>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</si>
  <si>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</si>
  <si>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</si>
  <si>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</si>
  <si>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</si>
  <si>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</si>
  <si>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</si>
  <si>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</si>
  <si>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</si>
  <si>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</si>
  <si>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</si>
  <si>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</si>
  <si>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</si>
  <si>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</si>
  <si>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</si>
  <si>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</si>
  <si>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</si>
  <si>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</si>
  <si>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</si>
  <si>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</si>
  <si>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</si>
  <si>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</si>
  <si>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</si>
  <si>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</si>
  <si>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</si>
  <si>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</si>
  <si>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</si>
  <si>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</si>
  <si>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</si>
  <si>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</si>
  <si>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</si>
  <si>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</si>
  <si>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</si>
  <si>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</si>
  <si>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</si>
  <si>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</si>
  <si>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</si>
  <si>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</si>
  <si>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</si>
  <si>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</si>
  <si>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</si>
  <si>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</si>
  <si>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</si>
  <si>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</si>
  <si>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</si>
  <si>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</si>
  <si>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</si>
  <si>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</si>
  <si>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</si>
  <si>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</si>
  <si>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</si>
  <si>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</si>
  <si>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</si>
  <si>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</si>
  <si>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</si>
  <si>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</si>
  <si>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</si>
  <si>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</si>
  <si>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</si>
  <si>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</si>
  <si>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</si>
  <si>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</si>
  <si>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</si>
  <si>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</si>
  <si>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</si>
  <si>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</si>
  <si>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</si>
  <si>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</si>
  <si>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</si>
  <si>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</si>
  <si>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</si>
  <si>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</si>
  <si>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</si>
  <si>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</si>
  <si>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</si>
  <si>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</si>
  <si>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</si>
  <si>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</si>
  <si>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</si>
  <si>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</si>
  <si>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</si>
  <si>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</si>
  <si>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</si>
  <si>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</si>
  <si>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</si>
  <si>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</si>
  <si>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</si>
  <si>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</si>
  <si>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</si>
  <si>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</si>
  <si>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</si>
  <si>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</si>
  <si>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</si>
  <si>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</si>
  <si>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</si>
  <si>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</si>
  <si>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</si>
  <si>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</si>
  <si>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</si>
  <si>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</si>
  <si>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</si>
  <si>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</si>
  <si>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</si>
  <si>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</si>
  <si>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</si>
  <si>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</si>
  <si>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</si>
  <si>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</si>
  <si>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</si>
  <si>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</si>
  <si>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</si>
  <si>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</si>
  <si>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</si>
  <si>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</si>
  <si>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</si>
  <si>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</si>
  <si>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</si>
  <si>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</si>
  <si>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</si>
  <si>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</si>
  <si>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</si>
  <si>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</si>
  <si>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</si>
  <si>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</si>
  <si>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</si>
  <si>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</si>
  <si>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</si>
  <si>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</si>
  <si>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</si>
  <si>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</si>
  <si>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</si>
  <si>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</si>
  <si>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</si>
  <si>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</si>
  <si>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</si>
  <si>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</si>
  <si>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</si>
  <si>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</si>
  <si>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</si>
  <si>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</si>
  <si>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</si>
  <si>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</si>
  <si>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</si>
  <si>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</si>
  <si>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</si>
  <si>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</si>
  <si>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</si>
  <si>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</si>
  <si>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</si>
  <si>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</si>
  <si>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</si>
  <si>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</si>
  <si>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</si>
  <si>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</si>
  <si>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</si>
  <si>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</si>
  <si>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</si>
  <si>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</si>
  <si>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</si>
  <si>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</si>
  <si>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</si>
  <si>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</si>
  <si>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</si>
  <si>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</si>
  <si>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</si>
  <si>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</si>
  <si>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</si>
  <si>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</si>
  <si>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</si>
  <si>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</si>
  <si>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</si>
  <si>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</si>
  <si>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</si>
  <si>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</si>
  <si>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</si>
  <si>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</si>
  <si>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</si>
  <si>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</si>
  <si>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</si>
  <si>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</si>
  <si>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</si>
  <si>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</si>
  <si>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</si>
  <si>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</si>
  <si>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</si>
  <si>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</si>
  <si>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</si>
  <si>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</si>
  <si>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</si>
  <si>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</si>
  <si>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</si>
  <si>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</si>
  <si>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</si>
  <si>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</si>
  <si>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</si>
  <si>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</si>
  <si>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</si>
  <si>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</si>
  <si>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</si>
  <si>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</si>
  <si>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</si>
  <si>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</si>
  <si>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</si>
  <si>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</si>
  <si>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</si>
  <si>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</si>
  <si>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</si>
  <si>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</si>
  <si>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</si>
  <si>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</si>
  <si>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</si>
  <si>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</si>
  <si>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</si>
  <si>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</si>
  <si>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</si>
  <si>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</si>
  <si>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</si>
  <si>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</si>
  <si>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</si>
  <si>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</si>
  <si>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</si>
  <si>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</si>
  <si>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</si>
  <si>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</si>
  <si>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</si>
  <si>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</si>
  <si>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</si>
  <si>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</si>
  <si>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</si>
  <si>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</si>
  <si>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</si>
  <si>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</si>
  <si>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</si>
  <si>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</si>
  <si>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</si>
  <si>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</si>
  <si>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</si>
  <si>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</si>
  <si>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</si>
  <si>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</si>
  <si>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</si>
  <si>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</si>
  <si>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</si>
  <si>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</si>
  <si>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</si>
  <si>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</si>
  <si>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</si>
  <si>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</si>
  <si>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</si>
  <si>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</si>
  <si>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</si>
  <si>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</si>
  <si>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</si>
  <si>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</si>
  <si>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</si>
  <si>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</si>
  <si>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</si>
  <si>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</si>
  <si>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</si>
  <si>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</si>
  <si>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</si>
  <si>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</si>
  <si>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</si>
  <si>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</si>
  <si>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</si>
  <si>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</si>
  <si>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</si>
  <si>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</si>
  <si>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</si>
  <si>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</si>
  <si>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</si>
  <si>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</si>
  <si>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</si>
  <si>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</si>
  <si>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</si>
  <si>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</si>
  <si>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</si>
  <si>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</si>
  <si>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</si>
  <si>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</si>
  <si>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</si>
  <si>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</si>
  <si>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</si>
  <si>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</si>
  <si>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</si>
  <si>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</si>
  <si>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</si>
  <si>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</si>
  <si>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</si>
  <si>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</si>
  <si>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</si>
  <si>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</si>
  <si>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</si>
  <si>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</si>
  <si>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</si>
  <si>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</si>
  <si>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</si>
  <si>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</si>
  <si>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</si>
  <si>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</si>
  <si>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</si>
  <si>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</si>
  <si>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</si>
  <si>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</si>
  <si>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</si>
  <si>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</si>
  <si>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</si>
  <si>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</si>
  <si>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</si>
  <si>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</si>
  <si>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</si>
  <si>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</si>
  <si>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</si>
  <si>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</si>
  <si>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</si>
  <si>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</si>
  <si>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</si>
  <si>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</si>
  <si>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</si>
  <si>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</si>
  <si>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</si>
  <si>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</si>
  <si>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</si>
  <si>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</si>
  <si>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</si>
  <si>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</si>
  <si>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</si>
  <si>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</si>
  <si>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</si>
  <si>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</si>
  <si>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</si>
  <si>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</si>
  <si>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</si>
  <si>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</si>
  <si>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</si>
  <si>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</si>
  <si>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</si>
  <si>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</si>
  <si>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</si>
  <si>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</si>
  <si>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</si>
  <si>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</si>
  <si>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</si>
  <si>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</si>
  <si>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</si>
  <si>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</si>
  <si>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</si>
  <si>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</si>
  <si>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</si>
  <si>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</si>
  <si>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</si>
  <si>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</si>
  <si>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</si>
  <si>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</si>
  <si>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</si>
  <si>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</si>
  <si>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</si>
  <si>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</si>
  <si>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</si>
  <si>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</si>
  <si>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</si>
  <si>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</si>
  <si>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</si>
  <si>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</si>
  <si>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</si>
  <si>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</si>
  <si>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</si>
  <si>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</si>
  <si>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</si>
  <si>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</si>
  <si>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</si>
  <si>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</si>
  <si>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</si>
  <si>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</si>
  <si>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</si>
  <si>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</si>
  <si>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</si>
  <si>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</si>
  <si>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</si>
  <si>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</si>
  <si>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</si>
  <si>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</si>
  <si>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</si>
  <si>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</si>
  <si>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</si>
  <si>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</si>
  <si>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</si>
  <si>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</si>
  <si>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</si>
  <si>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</si>
  <si>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</si>
  <si>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</si>
  <si>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</si>
  <si>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</si>
  <si>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</si>
  <si>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</si>
  <si>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</si>
  <si>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</si>
  <si>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</si>
  <si>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</si>
  <si>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</si>
  <si>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</si>
  <si>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</si>
  <si>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</si>
  <si>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</si>
  <si>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</si>
  <si>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</si>
  <si>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</si>
  <si>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</si>
  <si>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</si>
  <si>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</si>
  <si>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</si>
  <si>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</si>
  <si>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</si>
  <si>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</si>
  <si>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</si>
  <si>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</si>
  <si>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</si>
  <si>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</si>
  <si>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</si>
  <si>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</si>
  <si>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</si>
  <si>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</si>
  <si>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</si>
  <si>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</si>
  <si>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</si>
  <si>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</si>
  <si>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</si>
  <si>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</si>
  <si>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</si>
  <si>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</si>
  <si>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</si>
  <si>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</si>
  <si>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</si>
  <si>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</si>
  <si>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</si>
  <si>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</si>
  <si>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</si>
  <si>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</si>
  <si>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</si>
  <si>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</si>
  <si>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</si>
  <si>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</si>
  <si>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</si>
  <si>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</si>
  <si>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</si>
  <si>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</si>
  <si>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</si>
  <si>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</si>
  <si>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</si>
  <si>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</si>
  <si>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</si>
  <si>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</si>
  <si>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</si>
  <si>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</si>
  <si>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</si>
  <si>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</si>
  <si>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</si>
  <si>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</si>
  <si>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</si>
  <si>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</si>
  <si>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</si>
  <si>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</si>
  <si>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</si>
  <si>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</si>
  <si>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</si>
  <si>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</si>
  <si>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</si>
  <si>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</si>
  <si>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</si>
  <si>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</si>
  <si>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</si>
  <si>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</si>
  <si>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</si>
  <si>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</si>
  <si>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</si>
  <si>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</si>
  <si>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</si>
  <si>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</si>
  <si>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</si>
  <si>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</si>
  <si>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</si>
  <si>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</si>
  <si>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</si>
  <si>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</si>
  <si>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</si>
  <si>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</si>
  <si>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</si>
  <si>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</si>
  <si>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</si>
  <si>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</si>
  <si>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</si>
  <si>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</si>
  <si>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</si>
  <si>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</si>
  <si>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</si>
  <si>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</si>
  <si>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</si>
  <si>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</si>
  <si>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</si>
  <si>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</si>
  <si>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</si>
  <si>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</si>
  <si>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</si>
  <si>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</si>
  <si>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</si>
  <si>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</si>
  <si>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</si>
  <si>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</si>
  <si>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</si>
  <si>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</si>
  <si>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</si>
  <si>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</si>
  <si>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</si>
  <si>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</si>
  <si>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</si>
  <si>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</si>
  <si>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</si>
  <si>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</si>
  <si>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</si>
  <si>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</si>
  <si>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</si>
  <si>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</si>
  <si>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</si>
  <si>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</si>
  <si>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</si>
  <si>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</si>
  <si>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</si>
  <si>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</si>
  <si>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</si>
  <si>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</si>
  <si>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</si>
  <si>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</si>
  <si>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</si>
  <si>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</si>
  <si>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</si>
  <si>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</si>
  <si>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</si>
  <si>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</si>
  <si>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</si>
  <si>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</si>
  <si>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</si>
  <si>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</si>
  <si>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</si>
  <si>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</si>
  <si>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</si>
  <si>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</si>
  <si>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</si>
  <si>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</si>
  <si>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</si>
  <si>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</si>
  <si>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</si>
  <si>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</si>
  <si>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</si>
  <si>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</si>
  <si>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</si>
  <si>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</si>
  <si>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</si>
  <si>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</si>
  <si>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</si>
  <si>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</si>
  <si>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</si>
  <si>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</si>
  <si>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</si>
  <si>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</si>
  <si>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</si>
  <si>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</si>
  <si>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</si>
  <si>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</si>
  <si>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</si>
  <si>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</si>
  <si>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</si>
  <si>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</si>
  <si>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</si>
  <si>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</si>
  <si>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</si>
  <si>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</si>
  <si>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</si>
  <si>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</si>
  <si>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</si>
  <si>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</si>
  <si>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</si>
  <si>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</si>
  <si>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</si>
  <si>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</si>
  <si>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</si>
  <si>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</si>
  <si>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</si>
  <si>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</si>
  <si>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</si>
  <si>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</si>
  <si>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</si>
  <si>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</si>
  <si>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</si>
  <si>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</si>
  <si>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</si>
  <si>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</si>
  <si>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</si>
  <si>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</si>
  <si>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</si>
  <si>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</si>
  <si>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</si>
  <si>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</si>
  <si>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</si>
  <si>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</si>
  <si>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</si>
  <si>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</si>
  <si>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</si>
  <si>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</si>
  <si>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</si>
  <si>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</si>
  <si>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</si>
  <si>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</si>
  <si>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</si>
  <si>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</si>
  <si>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</si>
  <si>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</si>
  <si>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</si>
  <si>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</si>
  <si>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</si>
  <si>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</si>
  <si>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</si>
  <si>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</si>
  <si>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</si>
  <si>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</si>
  <si>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</si>
  <si>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</si>
  <si>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</si>
  <si>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</si>
  <si>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</si>
  <si>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</si>
  <si>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</si>
  <si>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</si>
  <si>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</si>
  <si>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</si>
  <si>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</si>
  <si>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</si>
  <si>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</si>
  <si>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</si>
  <si>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</si>
  <si>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</si>
  <si>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</si>
  <si>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</si>
  <si>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</si>
  <si>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</si>
  <si>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</si>
  <si>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</si>
  <si>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</si>
  <si>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</si>
  <si>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</si>
  <si>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</si>
  <si>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</si>
  <si>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</si>
  <si>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</si>
  <si>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</si>
  <si>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</si>
  <si>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</si>
  <si>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</si>
  <si>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</si>
  <si>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</si>
  <si>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</si>
  <si>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</si>
  <si>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</si>
  <si>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</si>
  <si>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</si>
  <si>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</si>
  <si>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</si>
  <si>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</si>
  <si>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</si>
  <si>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</si>
  <si>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</si>
  <si>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</si>
  <si>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</si>
  <si>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</si>
  <si>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</si>
  <si>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</si>
  <si>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</si>
  <si>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</si>
  <si>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</si>
  <si>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</si>
  <si>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</si>
  <si>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</si>
  <si>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</si>
  <si>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</si>
  <si>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</si>
  <si>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</si>
  <si>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</si>
  <si>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</si>
  <si>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</si>
  <si>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</si>
  <si>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</si>
  <si>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</si>
  <si>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</si>
  <si>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</si>
  <si>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</si>
  <si>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</si>
  <si>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</si>
  <si>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</si>
  <si>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</si>
  <si>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</si>
  <si>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</si>
  <si>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</si>
  <si>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</si>
  <si>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</si>
  <si>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</si>
  <si>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</si>
  <si>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</si>
  <si>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</si>
  <si>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</si>
  <si>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</si>
  <si>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</si>
  <si>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</si>
  <si>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</si>
  <si>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</si>
  <si>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</si>
  <si>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</si>
  <si>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</si>
  <si>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</si>
  <si>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</si>
  <si>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</si>
  <si>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</si>
  <si>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</si>
  <si>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</si>
  <si>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</si>
  <si>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</si>
  <si>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</si>
  <si>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</si>
  <si>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</si>
  <si>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</si>
  <si>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</si>
  <si>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</si>
  <si>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</si>
  <si>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</si>
  <si>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</si>
  <si>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</si>
  <si>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</si>
  <si>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</si>
  <si>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</si>
  <si>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</si>
  <si>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</si>
  <si>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</si>
  <si>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</si>
  <si>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</si>
  <si>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</si>
  <si>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</si>
  <si>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</si>
  <si>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</si>
  <si>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</si>
  <si>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</si>
  <si>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</si>
  <si>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</si>
  <si>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</si>
  <si>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</si>
  <si>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</si>
  <si>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</si>
  <si>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</si>
  <si>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</si>
  <si>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</si>
  <si>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</si>
  <si>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</si>
  <si>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</si>
  <si>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</si>
  <si>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</si>
  <si>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</si>
  <si>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</si>
  <si>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</si>
  <si>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</si>
  <si>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</si>
  <si>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</si>
  <si>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</si>
  <si>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</si>
  <si>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</si>
  <si>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</si>
  <si>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</si>
  <si>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</si>
  <si>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</si>
  <si>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</si>
  <si>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</si>
  <si>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</si>
  <si>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</si>
  <si>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</si>
  <si>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</si>
  <si>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</si>
  <si>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</si>
  <si>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</si>
  <si>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</si>
  <si>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</si>
  <si>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</si>
  <si>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</si>
  <si>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</si>
  <si>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</si>
  <si>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</si>
  <si>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</si>
  <si>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</si>
  <si>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</si>
  <si>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</si>
  <si>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</si>
  <si>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</si>
  <si>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</si>
  <si>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</si>
  <si>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</si>
  <si>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</si>
  <si>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</si>
  <si>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</si>
  <si>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</si>
  <si>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</si>
  <si>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</si>
  <si>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</si>
  <si>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</si>
  <si>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</si>
  <si>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</si>
  <si>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</si>
  <si>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</si>
  <si>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</si>
  <si>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</si>
  <si>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</si>
  <si>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</si>
  <si>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</si>
  <si>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</si>
  <si>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</si>
  <si>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</si>
  <si>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</si>
  <si>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</si>
  <si>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</si>
  <si>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</si>
  <si>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</si>
  <si>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</si>
  <si>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</si>
  <si>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</si>
  <si>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</si>
  <si>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</si>
  <si>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</si>
  <si>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</si>
  <si>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</si>
  <si>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</si>
  <si>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</si>
  <si>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</si>
  <si>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</si>
  <si>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</si>
  <si>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</si>
  <si>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</si>
  <si>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</si>
  <si>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</si>
  <si>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</si>
  <si>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</si>
  <si>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</si>
  <si>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</si>
  <si>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</si>
  <si>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</si>
  <si>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</si>
  <si>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</si>
  <si>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</si>
  <si>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</si>
  <si>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</si>
  <si>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</si>
  <si>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</si>
  <si>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</si>
  <si>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</si>
  <si>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</si>
  <si>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</si>
  <si>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</si>
  <si>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</si>
  <si>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</si>
  <si>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</si>
  <si>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</si>
  <si>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</si>
  <si>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</si>
  <si>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</si>
  <si>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</si>
  <si>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</si>
  <si>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</si>
  <si>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</si>
  <si>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</si>
  <si>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</si>
  <si>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</si>
  <si>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</si>
  <si>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</si>
  <si>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</si>
  <si>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</si>
  <si>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</si>
  <si>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</si>
  <si>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</si>
  <si>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</si>
  <si>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</si>
  <si>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</si>
  <si>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</si>
  <si>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</si>
  <si>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</si>
  <si>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</si>
  <si>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</si>
  <si>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</si>
  <si>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</si>
  <si>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</si>
  <si>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</si>
  <si>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</si>
  <si>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</si>
  <si>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</si>
  <si>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</si>
  <si>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</si>
  <si>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</si>
  <si>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</si>
  <si>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</si>
  <si>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</si>
  <si>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</si>
  <si>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</si>
  <si>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</si>
  <si>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</si>
  <si>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</si>
  <si>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</si>
  <si>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</si>
  <si>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</si>
  <si>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</si>
  <si>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</si>
  <si>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</si>
  <si>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</si>
  <si>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</si>
  <si>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</si>
  <si>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</si>
  <si>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</si>
  <si>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</si>
  <si>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</si>
  <si>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</si>
  <si>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</si>
  <si>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</si>
  <si>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</si>
  <si>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</si>
  <si>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</si>
  <si>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</si>
  <si>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</si>
  <si>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</si>
  <si>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</si>
  <si>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</si>
  <si>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</si>
  <si>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</si>
  <si>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</si>
  <si>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</si>
  <si>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</si>
  <si>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</si>
  <si>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</si>
  <si>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</si>
  <si>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</si>
  <si>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</si>
  <si>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</si>
  <si>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</si>
  <si>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</si>
  <si>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</si>
  <si>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</si>
  <si>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</si>
  <si>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</si>
  <si>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</si>
  <si>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</si>
  <si>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</si>
  <si>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</si>
  <si>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</si>
  <si>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</si>
  <si>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</si>
  <si>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</si>
  <si>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</si>
  <si>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</si>
  <si>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</si>
  <si>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</si>
  <si>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</si>
  <si>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</si>
  <si>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</si>
  <si>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</si>
  <si>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</si>
  <si>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</si>
  <si>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</si>
  <si>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</si>
  <si>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</si>
  <si>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</si>
  <si>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</si>
  <si>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</si>
  <si>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</si>
  <si>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</si>
  <si>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</si>
  <si>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</si>
  <si>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</si>
  <si>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</si>
  <si>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</si>
  <si>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</si>
  <si>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</si>
  <si>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</si>
  <si>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</si>
  <si>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</si>
  <si>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</si>
  <si>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</si>
  <si>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</si>
  <si>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</si>
  <si>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</si>
  <si>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</si>
  <si>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</si>
  <si>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</si>
  <si>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</si>
  <si>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</si>
  <si>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</si>
  <si>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</si>
  <si>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</si>
  <si>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</si>
  <si>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</si>
  <si>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</si>
  <si>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</si>
  <si>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</si>
  <si>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</si>
  <si>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</si>
  <si>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</si>
  <si>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</si>
  <si>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</si>
  <si>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</si>
  <si>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</si>
  <si>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</si>
  <si>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</si>
  <si>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</si>
  <si>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</si>
  <si>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</si>
  <si>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</si>
  <si>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</si>
  <si>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</si>
  <si>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</si>
  <si>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</si>
  <si>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</si>
  <si>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</si>
  <si>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</si>
  <si>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</si>
  <si>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</si>
  <si>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</si>
  <si>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</si>
  <si>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</si>
  <si>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</si>
  <si>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</si>
  <si>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</si>
  <si>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</si>
  <si>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</si>
  <si>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</si>
  <si>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</si>
  <si>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</si>
  <si>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</si>
  <si>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</si>
  <si>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</si>
  <si>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</si>
  <si>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</si>
  <si>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</si>
  <si>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</si>
  <si>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</si>
  <si>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</si>
  <si>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</si>
  <si>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</si>
  <si>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</si>
  <si>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</si>
  <si>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</si>
  <si>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</si>
  <si>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</si>
  <si>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</si>
  <si>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</si>
  <si>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</si>
  <si>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</si>
  <si>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</si>
  <si>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</si>
  <si>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</si>
  <si>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</si>
  <si>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</si>
  <si>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</si>
  <si>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</si>
  <si>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</si>
  <si>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</si>
  <si>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</si>
  <si>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</si>
  <si>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</si>
  <si>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</si>
  <si>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</si>
  <si>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</si>
  <si>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</si>
  <si>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</si>
  <si>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</si>
  <si>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</si>
  <si>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</si>
  <si>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</si>
  <si>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</si>
  <si>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</si>
  <si>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</si>
  <si>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</si>
  <si>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</si>
  <si>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</si>
  <si>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</si>
  <si>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</si>
  <si>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</si>
  <si>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</si>
  <si>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</si>
  <si>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</si>
  <si>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</si>
  <si>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</si>
  <si>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</si>
  <si>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</si>
  <si>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</si>
  <si>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</si>
  <si>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</si>
  <si>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</si>
  <si>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</si>
  <si>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</si>
  <si>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</si>
  <si>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</si>
  <si>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</si>
  <si>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</si>
  <si>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</si>
  <si>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</si>
  <si>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</si>
  <si>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</si>
  <si>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</si>
  <si>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</si>
  <si>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</si>
  <si>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</si>
  <si>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</si>
  <si>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</si>
  <si>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</si>
  <si>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</si>
  <si>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</si>
  <si>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</si>
  <si>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</si>
  <si>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</si>
  <si>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</si>
  <si>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</si>
  <si>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</si>
  <si>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</si>
  <si>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</si>
  <si>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</si>
  <si>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</si>
  <si>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</si>
  <si>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</si>
  <si>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</si>
  <si>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</si>
  <si>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</si>
  <si>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</si>
  <si>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</si>
  <si>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</si>
  <si>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</si>
  <si>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</si>
  <si>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</si>
  <si>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</si>
  <si>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</si>
  <si>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</si>
  <si>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</si>
  <si>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</si>
  <si>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</si>
  <si>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</si>
  <si>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</si>
  <si>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</si>
  <si>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</si>
  <si>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</si>
  <si>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</si>
  <si>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</si>
  <si>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</si>
  <si>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</si>
  <si>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</si>
  <si>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</si>
  <si>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</si>
  <si>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</si>
  <si>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</si>
  <si>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</si>
  <si>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</si>
  <si>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</si>
  <si>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</si>
  <si>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</si>
  <si>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</si>
  <si>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</si>
  <si>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</si>
  <si>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</si>
  <si>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</si>
  <si>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</si>
  <si>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</si>
  <si>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</si>
  <si>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</si>
  <si>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</si>
  <si>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</si>
  <si>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</si>
  <si>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</si>
  <si>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</si>
  <si>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</si>
  <si>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</si>
  <si>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</si>
  <si>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</si>
  <si>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</si>
  <si>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</si>
  <si>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</si>
  <si>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</si>
  <si>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</si>
  <si>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</si>
  <si>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</si>
  <si>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</si>
  <si>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</si>
  <si>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</si>
  <si>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</si>
  <si>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</si>
  <si>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</si>
  <si>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</si>
  <si>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</si>
  <si>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</si>
  <si>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</si>
  <si>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</si>
  <si>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</si>
  <si>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</si>
  <si>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</si>
  <si>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</si>
  <si>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</si>
  <si>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</si>
  <si>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</si>
  <si>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</si>
  <si>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</si>
  <si>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</si>
  <si>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</si>
  <si>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</si>
  <si>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</si>
  <si>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</si>
  <si>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</si>
  <si>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</si>
  <si>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</si>
  <si>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</si>
  <si>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</si>
  <si>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</si>
  <si>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</si>
  <si>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</si>
  <si>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</si>
  <si>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</si>
  <si>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</si>
  <si>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</si>
  <si>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</si>
  <si>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</si>
  <si>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</si>
  <si>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</si>
  <si>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</si>
  <si>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</si>
  <si>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</si>
  <si>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</si>
  <si>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</si>
  <si>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</si>
  <si>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</si>
  <si>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</si>
  <si>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</si>
  <si>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</si>
  <si>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</si>
  <si>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</si>
  <si>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</si>
  <si>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</si>
  <si>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</si>
  <si>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</si>
  <si>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</si>
  <si>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</si>
  <si>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</si>
  <si>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</si>
  <si>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</si>
  <si>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</si>
  <si>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</si>
  <si>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</si>
  <si>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</si>
  <si>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</si>
  <si>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</si>
  <si>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</si>
  <si>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</si>
  <si>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</si>
  <si>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</si>
  <si>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</si>
  <si>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</si>
  <si>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</si>
  <si>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</si>
  <si>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</si>
  <si>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</si>
  <si>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</si>
  <si>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</si>
  <si>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</si>
  <si>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</si>
  <si>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</si>
  <si>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</si>
  <si>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</si>
  <si>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</si>
  <si>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</si>
  <si>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</si>
  <si>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</si>
  <si>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</si>
  <si>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</si>
  <si>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</si>
  <si>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</si>
  <si>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</si>
  <si>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</si>
  <si>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</si>
  <si>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</si>
  <si>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</si>
  <si>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</si>
  <si>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</si>
  <si>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</si>
  <si>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</si>
  <si>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</si>
  <si>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</si>
  <si>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</si>
  <si>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</si>
  <si>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</si>
  <si>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</si>
  <si>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</si>
  <si>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</si>
  <si>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</si>
  <si>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</si>
  <si>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</si>
  <si>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</si>
  <si>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</si>
  <si>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</si>
  <si>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</si>
  <si>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</si>
  <si>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</si>
  <si>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</si>
  <si>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</si>
  <si>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</si>
  <si>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</si>
  <si>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</si>
  <si>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</si>
  <si>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</si>
  <si>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</si>
  <si>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</si>
  <si>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</si>
  <si>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</si>
  <si>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</si>
  <si>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</si>
  <si>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</si>
  <si>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</si>
  <si>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</si>
  <si>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</si>
  <si>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</si>
  <si>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</si>
  <si>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</si>
  <si>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</si>
  <si>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</si>
  <si>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</si>
  <si>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</si>
  <si>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</si>
  <si>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</si>
  <si>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</si>
  <si>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</si>
  <si>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</si>
  <si>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</si>
  <si>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</si>
  <si>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</si>
  <si>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</si>
  <si>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</si>
  <si>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</si>
  <si>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</si>
  <si>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</si>
  <si>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</si>
  <si>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</si>
  <si>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</si>
  <si>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</si>
  <si>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</si>
  <si>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</si>
  <si>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</si>
  <si>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</si>
  <si>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</si>
  <si>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</si>
  <si>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</si>
  <si>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</si>
  <si>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</si>
  <si>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</si>
  <si>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</si>
  <si>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</si>
  <si>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</si>
  <si>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</si>
  <si>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</si>
  <si>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</si>
  <si>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</si>
  <si>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</si>
  <si>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</si>
  <si>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</si>
  <si>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</si>
  <si>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</si>
  <si>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</si>
  <si>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</si>
  <si>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</si>
  <si>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</si>
  <si>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</si>
  <si>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</si>
  <si>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</si>
  <si>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</si>
  <si>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</si>
  <si>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</si>
  <si>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</si>
  <si>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</si>
  <si>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</si>
  <si>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</si>
  <si>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</si>
  <si>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</si>
  <si>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</si>
  <si>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</si>
  <si>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</si>
  <si>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</si>
  <si>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</si>
  <si>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</si>
  <si>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</si>
  <si>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</si>
  <si>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</si>
  <si>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</si>
  <si>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</si>
  <si>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</si>
  <si>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</si>
  <si>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</si>
  <si>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</si>
  <si>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</si>
  <si>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</si>
  <si>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</si>
  <si>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</si>
  <si>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</si>
  <si>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</si>
  <si>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</si>
  <si>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</si>
  <si>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</si>
  <si>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</si>
  <si>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</si>
  <si>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</si>
  <si>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</si>
  <si>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</si>
  <si>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</si>
  <si>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</si>
  <si>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</si>
  <si>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</si>
  <si>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</si>
  <si>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</si>
  <si>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</si>
  <si>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</si>
  <si>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</si>
  <si>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</si>
  <si>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</si>
  <si>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</si>
  <si>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</si>
  <si>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</si>
  <si>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</si>
  <si>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</si>
  <si>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</si>
  <si>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</si>
  <si>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</si>
  <si>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</si>
  <si>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</si>
  <si>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</si>
  <si>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</si>
  <si>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</si>
  <si>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</si>
  <si>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</si>
  <si>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</si>
  <si>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</si>
  <si>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</si>
  <si>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</si>
  <si>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</si>
  <si>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</si>
  <si>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</si>
  <si>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</si>
  <si>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</si>
  <si>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</si>
  <si>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</si>
  <si>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</si>
  <si>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</si>
  <si>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</si>
  <si>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</si>
  <si>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</si>
  <si>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</si>
  <si>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</si>
  <si>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</si>
  <si>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</si>
  <si>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</si>
  <si>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</si>
  <si>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</si>
  <si>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</si>
  <si>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</si>
  <si>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</si>
  <si>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</si>
  <si>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</si>
  <si>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</si>
  <si>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</si>
  <si>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</si>
  <si>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</si>
  <si>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</si>
  <si>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</si>
  <si>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</si>
  <si>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</si>
  <si>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</si>
  <si>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</si>
  <si>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</si>
  <si>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</si>
  <si>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</si>
  <si>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</si>
  <si>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</si>
  <si>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</si>
  <si>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</si>
  <si>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</si>
  <si>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</si>
  <si>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</si>
  <si>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</si>
  <si>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</si>
  <si>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</si>
  <si>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</si>
  <si>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</si>
  <si>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</si>
  <si>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</si>
  <si>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</si>
  <si>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</si>
  <si>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</si>
  <si>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</si>
  <si>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</si>
  <si>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</si>
  <si>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</si>
  <si>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</si>
  <si>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</si>
  <si>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</si>
  <si>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</si>
  <si>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</si>
  <si>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</si>
  <si>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</si>
  <si>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</si>
  <si>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</si>
  <si>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</si>
  <si>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</si>
  <si>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</si>
  <si>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</si>
  <si>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</si>
  <si>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</si>
  <si>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</si>
  <si>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</si>
  <si>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</si>
  <si>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</si>
  <si>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</si>
  <si>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</si>
  <si>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</si>
  <si>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</si>
  <si>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</si>
  <si>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</si>
  <si>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</si>
  <si>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</si>
  <si>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</si>
  <si>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</si>
  <si>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</si>
  <si>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</si>
  <si>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</si>
  <si>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</si>
  <si>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</si>
  <si>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</si>
  <si>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</si>
  <si>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</si>
  <si>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</si>
  <si>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</si>
  <si>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</si>
  <si>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</si>
  <si>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</si>
  <si>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</si>
  <si>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</si>
  <si>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</si>
  <si>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</si>
  <si>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</si>
  <si>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</si>
  <si>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</si>
  <si>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</si>
  <si>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</si>
  <si>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</si>
  <si>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</si>
  <si>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</si>
  <si>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</si>
  <si>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</si>
  <si>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</si>
  <si>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</si>
  <si>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</si>
  <si>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</si>
  <si>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</si>
  <si>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</si>
  <si>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</si>
  <si>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</si>
  <si>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</si>
  <si>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</si>
  <si>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</si>
  <si>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</si>
  <si>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</si>
  <si>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</si>
  <si>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</si>
  <si>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</si>
  <si>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</si>
  <si>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</si>
  <si>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</si>
  <si>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</si>
  <si>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</si>
  <si>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</si>
  <si>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</si>
  <si>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</si>
  <si>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</si>
  <si>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</si>
  <si>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</si>
  <si>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</si>
  <si>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</si>
  <si>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</si>
  <si>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</si>
  <si>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</si>
  <si>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</si>
  <si>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</si>
  <si>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</si>
  <si>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</si>
  <si>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</si>
  <si>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</si>
  <si>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</si>
  <si>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</si>
  <si>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</si>
  <si>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</si>
  <si>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</si>
  <si>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</si>
  <si>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</si>
  <si>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</si>
  <si>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</si>
  <si>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</si>
  <si>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</si>
  <si>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</si>
  <si>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</si>
  <si>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</si>
  <si>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</si>
  <si>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</si>
  <si>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</si>
  <si>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</si>
  <si>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</si>
  <si>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</si>
  <si>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</si>
  <si>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</si>
  <si>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</si>
  <si>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</si>
  <si>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</si>
  <si>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</si>
  <si>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</si>
  <si>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</si>
  <si>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</si>
  <si>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</si>
  <si>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</si>
  <si>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</si>
  <si>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</si>
  <si>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</si>
  <si>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</si>
  <si>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</si>
  <si>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</si>
  <si>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</si>
  <si>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</si>
  <si>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</si>
  <si>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</si>
  <si>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</si>
  <si>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</si>
  <si>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</si>
  <si>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</si>
  <si>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</si>
  <si>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</si>
  <si>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</si>
  <si>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</si>
  <si>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</si>
  <si>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</si>
  <si>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</si>
  <si>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</si>
  <si>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</si>
  <si>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</si>
  <si>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</si>
  <si>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</si>
  <si>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</si>
  <si>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</si>
  <si>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</si>
  <si>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</si>
  <si>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</si>
  <si>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</si>
  <si>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</si>
  <si>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</si>
  <si>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</si>
  <si>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</si>
  <si>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</si>
  <si>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</si>
  <si>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</si>
  <si>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</si>
  <si>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</si>
  <si>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</si>
  <si>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</si>
  <si>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</si>
  <si>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</si>
  <si>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</si>
  <si>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</si>
  <si>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</si>
  <si>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</si>
  <si>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</si>
  <si>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</si>
  <si>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</si>
  <si>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</si>
  <si>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</si>
  <si>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</si>
  <si>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</si>
  <si>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</si>
  <si>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</si>
  <si>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</si>
  <si>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</si>
  <si>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</si>
  <si>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</si>
  <si>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</si>
  <si>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</si>
  <si>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</si>
  <si>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</si>
  <si>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</si>
  <si>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</si>
  <si>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</si>
  <si>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</si>
  <si>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</si>
  <si>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</si>
  <si>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</si>
  <si>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</si>
  <si>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</si>
  <si>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</si>
  <si>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</si>
  <si>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</si>
  <si>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</si>
  <si>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</si>
  <si>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</si>
  <si>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</si>
  <si>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</si>
  <si>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</si>
  <si>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</si>
  <si>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</si>
  <si>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</si>
  <si>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</si>
  <si>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</si>
  <si>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</si>
  <si>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</si>
  <si>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</si>
  <si>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</si>
  <si>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</si>
  <si>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</si>
  <si>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</si>
  <si>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</si>
  <si>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</si>
  <si>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</si>
  <si>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</si>
  <si>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</si>
  <si>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</si>
  <si>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</si>
  <si>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</si>
  <si>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</si>
  <si>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</si>
  <si>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</si>
  <si>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</si>
  <si>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</si>
  <si>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</si>
  <si>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</si>
  <si>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</si>
  <si>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</si>
  <si>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</si>
  <si>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</si>
  <si>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</si>
  <si>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</si>
  <si>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</si>
  <si>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</si>
  <si>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</si>
  <si>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</si>
  <si>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</si>
  <si>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</si>
  <si>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</si>
  <si>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</si>
  <si>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</si>
  <si>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</si>
  <si>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</si>
  <si>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</si>
  <si>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</si>
  <si>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</si>
  <si>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</si>
  <si>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</si>
  <si>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</si>
  <si>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</si>
  <si>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</si>
  <si>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</si>
  <si>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</si>
  <si>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</si>
  <si>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</si>
  <si>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</si>
  <si>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</si>
  <si>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</si>
  <si>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</si>
  <si>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</si>
  <si>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</si>
  <si>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</si>
  <si>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</si>
  <si>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</si>
  <si>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</si>
  <si>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</si>
  <si>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</si>
  <si>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</si>
  <si>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</si>
  <si>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</si>
  <si>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</si>
  <si>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</si>
  <si>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</si>
  <si>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</si>
  <si>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</si>
  <si>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</si>
  <si>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</si>
  <si>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</si>
  <si>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</si>
  <si>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</si>
  <si>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</si>
  <si>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</si>
  <si>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</si>
  <si>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</si>
  <si>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</si>
  <si>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</si>
  <si>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</si>
  <si>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</si>
  <si>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</si>
  <si>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</si>
  <si>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</si>
  <si>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</si>
  <si>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</si>
  <si>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</si>
  <si>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</si>
  <si>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</si>
  <si>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</si>
  <si>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</si>
  <si>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</si>
  <si>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</si>
  <si>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</si>
  <si>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</si>
  <si>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</si>
  <si>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</si>
  <si>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</si>
  <si>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</si>
  <si>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</si>
  <si>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</si>
  <si>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</si>
  <si>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</si>
  <si>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</si>
  <si>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</si>
  <si>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</si>
  <si>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</si>
  <si>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</si>
  <si>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</si>
  <si>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</si>
  <si>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</si>
  <si>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</si>
  <si>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</si>
  <si>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</si>
  <si>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</si>
  <si>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</si>
  <si>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</si>
  <si>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</si>
  <si>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</si>
  <si>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</si>
  <si>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</si>
  <si>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</si>
  <si>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</si>
  <si>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</si>
  <si>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</si>
  <si>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</si>
  <si>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</si>
  <si>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</si>
  <si>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</si>
  <si>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</si>
  <si>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</si>
  <si>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</si>
  <si>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</si>
  <si>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</si>
  <si>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</si>
  <si>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</si>
  <si>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</si>
  <si>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</si>
  <si>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</si>
  <si>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</si>
  <si>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</si>
  <si>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</si>
  <si>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</si>
  <si>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</si>
  <si>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</si>
  <si>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</si>
  <si>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</si>
  <si>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</si>
  <si>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</si>
  <si>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</si>
  <si>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</si>
  <si>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</si>
  <si>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</si>
  <si>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</si>
  <si>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</si>
  <si>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</si>
  <si>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</si>
  <si>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</si>
  <si>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</si>
  <si>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</si>
  <si>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</si>
  <si>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</si>
  <si>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</si>
  <si>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</si>
  <si>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</si>
  <si>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</si>
  <si>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</si>
  <si>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</si>
  <si>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</si>
  <si>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</si>
  <si>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</si>
  <si>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</si>
  <si>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</si>
  <si>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</si>
  <si>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</si>
  <si>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</si>
  <si>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</si>
  <si>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</si>
  <si>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</si>
  <si>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</si>
  <si>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</si>
  <si>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</si>
  <si>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</si>
  <si>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</si>
  <si>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</si>
  <si>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</si>
  <si>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</si>
  <si>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</si>
  <si>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</si>
  <si>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</si>
  <si>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</si>
  <si>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</si>
  <si>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</si>
  <si>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</si>
  <si>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</si>
  <si>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</si>
  <si>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</si>
  <si>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</si>
  <si>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</si>
  <si>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</si>
  <si>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</si>
  <si>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</si>
  <si>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</si>
  <si>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</si>
  <si>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</si>
  <si>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</si>
  <si>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</si>
  <si>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</si>
  <si>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</si>
  <si>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</si>
  <si>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</si>
  <si>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</si>
  <si>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</si>
  <si>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</si>
  <si>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</si>
  <si>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</si>
  <si>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</si>
  <si>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</si>
  <si>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</si>
  <si>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</si>
  <si>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</si>
  <si>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</si>
  <si>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</si>
  <si>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</si>
  <si>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</si>
  <si>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</si>
  <si>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</si>
  <si>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</si>
  <si>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</si>
  <si>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</si>
  <si>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</si>
  <si>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</si>
  <si>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</si>
  <si>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</si>
  <si>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</si>
  <si>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</si>
  <si>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</si>
  <si>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</si>
  <si>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</si>
  <si>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</si>
  <si>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</si>
  <si>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</si>
  <si>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</si>
  <si>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</si>
  <si>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</si>
  <si>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</si>
  <si>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</si>
  <si>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</si>
  <si>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</si>
  <si>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</si>
  <si>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</si>
  <si>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</si>
  <si>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</si>
  <si>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</si>
  <si>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</si>
  <si>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</si>
  <si>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</si>
  <si>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</si>
  <si>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</si>
  <si>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</si>
  <si>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</si>
  <si>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</si>
  <si>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</si>
  <si>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</si>
  <si>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</si>
  <si>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</si>
  <si>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</si>
  <si>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</si>
  <si>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</si>
  <si>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</si>
  <si>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</si>
  <si>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</si>
  <si>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</si>
  <si>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</si>
  <si>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</si>
  <si>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</si>
  <si>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</si>
  <si>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</si>
  <si>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</si>
  <si>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</si>
  <si>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</si>
  <si>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</si>
  <si>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</si>
  <si>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</si>
  <si>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</si>
  <si>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</si>
  <si>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</si>
  <si>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</si>
  <si>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</si>
  <si>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</si>
  <si>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</si>
  <si>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</si>
  <si>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</si>
  <si>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</si>
  <si>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</si>
  <si>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</si>
  <si>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</si>
  <si>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</si>
  <si>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</si>
  <si>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</si>
  <si>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</si>
  <si>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</si>
  <si>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</si>
  <si>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</si>
  <si>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</si>
  <si>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</si>
  <si>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</si>
  <si>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</si>
  <si>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</si>
  <si>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</si>
  <si>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</si>
  <si>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</si>
  <si>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</si>
  <si>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</si>
  <si>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</si>
  <si>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</si>
  <si>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</si>
  <si>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</si>
  <si>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</si>
  <si>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</si>
  <si>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</si>
  <si>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</si>
  <si>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</si>
  <si>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</si>
  <si>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</si>
  <si>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</si>
  <si>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</si>
  <si>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</si>
  <si>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</si>
  <si>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</si>
  <si>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</si>
  <si>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</si>
  <si>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</si>
  <si>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</si>
  <si>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</si>
  <si>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</si>
  <si>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</si>
  <si>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</si>
  <si>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</si>
  <si>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</si>
  <si>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</si>
  <si>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</si>
  <si>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</si>
  <si>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</si>
  <si>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</si>
  <si>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</si>
  <si>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</si>
  <si>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</si>
  <si>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</si>
  <si>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</si>
  <si>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</si>
  <si>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</si>
  <si>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</si>
  <si>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</si>
  <si>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</si>
  <si>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</si>
  <si>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</si>
  <si>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</si>
  <si>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</si>
  <si>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</si>
  <si>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</si>
  <si>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</si>
  <si>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</si>
  <si>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</si>
  <si>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</si>
  <si>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</si>
  <si>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</si>
  <si>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</si>
  <si>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</si>
  <si>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</si>
  <si>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</si>
  <si>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</si>
  <si>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</si>
  <si>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</si>
  <si>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</si>
  <si>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</si>
  <si>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</si>
  <si>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</si>
  <si>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</si>
  <si>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</si>
  <si>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</si>
  <si>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</si>
  <si>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</si>
  <si>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</si>
  <si>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</si>
  <si>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</si>
  <si>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</si>
  <si>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</si>
  <si>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</si>
  <si>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</si>
  <si>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</si>
  <si>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</si>
  <si>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</si>
  <si>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</si>
  <si>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</si>
  <si>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</si>
  <si>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</si>
  <si>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</si>
  <si>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</si>
  <si>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</si>
  <si>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</si>
  <si>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</si>
  <si>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</si>
  <si>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</si>
  <si>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</si>
  <si>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</si>
  <si>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</si>
  <si>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</si>
  <si>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</si>
  <si>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</si>
  <si>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</si>
  <si>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</si>
  <si>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</si>
  <si>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</si>
  <si>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</si>
  <si>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</si>
  <si>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</si>
  <si>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</si>
  <si>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</si>
  <si>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</si>
  <si>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</si>
  <si>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</si>
  <si>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</si>
  <si>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</si>
  <si>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</si>
  <si>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</si>
  <si>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</si>
  <si>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</si>
  <si>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</si>
  <si>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</si>
  <si>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</si>
  <si>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</si>
  <si>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</si>
  <si>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</si>
  <si>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</si>
  <si>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</si>
  <si>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</si>
  <si>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</si>
  <si>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</si>
  <si>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</si>
  <si>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</si>
  <si>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</si>
  <si>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</si>
  <si>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</si>
  <si>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</si>
  <si>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</si>
  <si>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</si>
  <si>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</si>
  <si>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</si>
  <si>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</si>
  <si>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</si>
  <si>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</si>
  <si>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</si>
  <si>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</si>
  <si>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</si>
  <si>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</si>
  <si>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</si>
  <si>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</si>
  <si>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</si>
  <si>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</si>
  <si>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</si>
  <si>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</si>
  <si>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</si>
  <si>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</si>
  <si>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</si>
  <si>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</si>
  <si>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</si>
  <si>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</si>
  <si>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</si>
  <si>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</si>
  <si>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</si>
  <si>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</si>
  <si>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</si>
  <si>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</si>
  <si>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</si>
  <si>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</si>
  <si>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</si>
  <si>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</si>
  <si>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</si>
  <si>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</si>
  <si>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</si>
  <si>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</si>
  <si>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</si>
  <si>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</si>
  <si>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</si>
  <si>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</si>
  <si>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</si>
  <si>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</si>
  <si>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</si>
  <si>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</si>
  <si>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</si>
  <si>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</si>
  <si>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</si>
  <si>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</si>
  <si>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</si>
  <si>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</si>
  <si>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</si>
  <si>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</si>
  <si>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</si>
  <si>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</si>
  <si>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</si>
  <si>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</si>
  <si>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</si>
  <si>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</si>
  <si>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</si>
  <si>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</si>
  <si>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</si>
  <si>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</si>
  <si>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</si>
  <si>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</si>
  <si>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</si>
  <si>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</si>
  <si>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</si>
  <si>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</si>
  <si>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</si>
  <si>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</si>
  <si>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</si>
  <si>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</si>
  <si>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</si>
  <si>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</si>
  <si>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</si>
  <si>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</si>
  <si>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</si>
  <si>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</si>
  <si>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</si>
  <si>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</si>
  <si>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</si>
  <si>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</si>
  <si>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</si>
  <si>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</si>
  <si>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</si>
  <si>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</si>
  <si>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</si>
  <si>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</si>
  <si>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</si>
  <si>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</si>
  <si>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</si>
  <si>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</si>
  <si>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</si>
  <si>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</si>
  <si>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</si>
  <si>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</si>
  <si>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</si>
  <si>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</si>
  <si>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</si>
  <si>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</si>
  <si>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</si>
  <si>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</si>
  <si>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</si>
  <si>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</si>
  <si>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</si>
  <si>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</si>
  <si>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</si>
  <si>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</si>
  <si>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</si>
  <si>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</si>
  <si>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</si>
  <si>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</si>
  <si>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</si>
  <si>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</si>
  <si>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</si>
  <si>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</si>
  <si>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</si>
  <si>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</si>
  <si>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</si>
  <si>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</si>
  <si>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</si>
  <si>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</si>
  <si>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</si>
  <si>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</si>
  <si>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</si>
  <si>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</si>
  <si>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</si>
  <si>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</si>
  <si>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</si>
  <si>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</si>
  <si>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</si>
  <si>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</si>
  <si>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</si>
  <si>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</si>
  <si>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</si>
  <si>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</si>
  <si>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</si>
  <si>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</si>
  <si>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</si>
  <si>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</si>
  <si>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</si>
  <si>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</si>
  <si>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</si>
  <si>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</si>
  <si>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</si>
  <si>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</si>
  <si>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</si>
  <si>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</si>
  <si>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</si>
  <si>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</si>
  <si>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</si>
  <si>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</si>
  <si>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</si>
  <si>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</si>
  <si>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</si>
  <si>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</si>
  <si>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</si>
  <si>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</si>
  <si>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</si>
  <si>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</si>
  <si>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</si>
  <si>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</si>
  <si>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</si>
  <si>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</si>
  <si>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</si>
  <si>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</si>
  <si>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</si>
  <si>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</si>
  <si>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</si>
  <si>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</si>
  <si>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</si>
  <si>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</si>
  <si>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</si>
  <si>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</si>
  <si>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</si>
  <si>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</si>
  <si>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</si>
  <si>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</si>
  <si>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</si>
  <si>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</si>
  <si>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</si>
  <si>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</si>
  <si>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</si>
  <si>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</si>
  <si>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</si>
  <si>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</si>
  <si>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</si>
  <si>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</si>
  <si>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</si>
  <si>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</si>
  <si>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</si>
  <si>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</si>
  <si>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</si>
  <si>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</si>
  <si>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</si>
  <si>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</si>
  <si>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</si>
  <si>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</si>
  <si>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</si>
  <si>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</si>
  <si>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</si>
  <si>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</si>
  <si>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</si>
  <si>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</si>
  <si>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</si>
  <si>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</si>
  <si>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</si>
  <si>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</si>
  <si>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</si>
  <si>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</si>
  <si>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</si>
  <si>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</si>
  <si>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</si>
  <si>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</si>
  <si>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</si>
  <si>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</si>
  <si>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</si>
  <si>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</si>
  <si>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</si>
  <si>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</si>
  <si>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</si>
  <si>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</si>
  <si>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</si>
  <si>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</si>
  <si>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</si>
  <si>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</si>
  <si>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</si>
  <si>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</si>
  <si>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</si>
  <si>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</si>
  <si>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</si>
  <si>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</si>
  <si>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</si>
  <si>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</si>
  <si>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</si>
  <si>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</si>
  <si>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</si>
  <si>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</si>
  <si>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</si>
  <si>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</si>
  <si>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</si>
  <si>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</si>
  <si>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</si>
  <si>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</si>
  <si>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</si>
  <si>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</si>
  <si>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</si>
  <si>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</si>
  <si>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</si>
  <si>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</si>
  <si>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</si>
  <si>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</si>
  <si>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</si>
  <si>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</si>
  <si>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</si>
  <si>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</si>
  <si>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</si>
  <si>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</si>
  <si>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</si>
  <si>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</si>
  <si>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</si>
  <si>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</si>
  <si>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</si>
  <si>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</si>
  <si>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</si>
  <si>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</si>
  <si>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</si>
  <si>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</si>
  <si>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</si>
  <si>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</si>
  <si>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</si>
  <si>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</si>
  <si>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</si>
  <si>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</si>
  <si>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</si>
  <si>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</si>
  <si>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</si>
  <si>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</si>
  <si>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</si>
  <si>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</si>
  <si>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</si>
  <si>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</si>
  <si>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</si>
  <si>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</si>
  <si>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</si>
  <si>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</si>
  <si>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</si>
  <si>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</si>
  <si>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</si>
  <si>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</si>
  <si>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</si>
  <si>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</si>
  <si>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</si>
  <si>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</si>
  <si>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</si>
  <si>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</si>
  <si>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</si>
  <si>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</si>
  <si>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</si>
  <si>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</si>
  <si>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</si>
  <si>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</si>
  <si>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</si>
  <si>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</si>
  <si>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</si>
  <si>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</si>
  <si>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</si>
  <si>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</si>
  <si>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</si>
  <si>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</si>
  <si>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</si>
  <si>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</si>
  <si>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</si>
  <si>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</si>
  <si>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</si>
  <si>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</si>
  <si>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</si>
  <si>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</si>
  <si>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</si>
  <si>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</si>
  <si>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</si>
  <si>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</si>
  <si>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</si>
  <si>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</si>
  <si>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</si>
  <si>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</si>
  <si>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</si>
  <si>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</si>
  <si>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</si>
  <si>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</si>
  <si>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</si>
  <si>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</si>
  <si>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</si>
  <si>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</si>
  <si>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</si>
  <si>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</si>
  <si>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</si>
  <si>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</si>
  <si>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</si>
  <si>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</si>
  <si>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</si>
  <si>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</si>
  <si>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</si>
  <si>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</si>
  <si>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</si>
  <si>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</si>
  <si>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</si>
  <si>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</si>
  <si>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</si>
  <si>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</si>
  <si>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</si>
  <si>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</si>
  <si>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</si>
  <si>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</si>
  <si>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</si>
  <si>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</si>
  <si>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</si>
  <si>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</si>
  <si>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</si>
  <si>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</si>
  <si>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</si>
  <si>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</si>
  <si>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</si>
  <si>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</si>
  <si>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</si>
  <si>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</si>
  <si>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</si>
  <si>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</si>
  <si>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</si>
  <si>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</si>
  <si>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</si>
  <si>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</si>
  <si>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</si>
  <si>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</si>
  <si>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</si>
  <si>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</si>
  <si>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</si>
  <si>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</si>
  <si>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</si>
  <si>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</si>
  <si>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</si>
  <si>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</si>
  <si>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</si>
  <si>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</si>
  <si>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</si>
  <si>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</si>
  <si>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</si>
  <si>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</si>
  <si>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</si>
  <si>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</si>
  <si>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</si>
  <si>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</si>
  <si>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</si>
  <si>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</si>
  <si>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</si>
  <si>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</si>
  <si>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</si>
  <si>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</si>
  <si>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</si>
  <si>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</si>
  <si>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</si>
  <si>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</si>
  <si>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</si>
  <si>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</si>
  <si>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</si>
  <si>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</si>
  <si>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</si>
  <si>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</si>
  <si>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</si>
  <si>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</si>
  <si>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</si>
  <si>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</si>
  <si>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</si>
  <si>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</si>
  <si>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</si>
  <si>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</si>
  <si>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</si>
  <si>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</si>
  <si>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</si>
  <si>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</si>
  <si>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</si>
  <si>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</si>
  <si>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</si>
  <si>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</si>
  <si>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</si>
  <si>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</si>
  <si>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</si>
  <si>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</si>
  <si>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</si>
  <si>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</si>
  <si>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</si>
  <si>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</si>
  <si>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</si>
  <si>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</si>
  <si>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</si>
  <si>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</si>
  <si>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</si>
  <si>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</si>
  <si>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</si>
  <si>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</si>
  <si>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</si>
  <si>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</si>
  <si>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</si>
  <si>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</si>
  <si>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</si>
  <si>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</si>
  <si>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</si>
  <si>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</si>
  <si>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</si>
  <si>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</si>
  <si>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</si>
  <si>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</si>
  <si>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</si>
  <si>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</si>
  <si>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</si>
  <si>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</si>
  <si>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</si>
  <si>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</si>
  <si>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</si>
  <si>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</si>
  <si>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</si>
  <si>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</si>
  <si>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</si>
  <si>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</si>
  <si>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</si>
  <si>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</si>
  <si>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</si>
  <si>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</si>
  <si>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</si>
  <si>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</si>
  <si>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</si>
  <si>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</si>
  <si>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</si>
  <si>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</si>
  <si>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</si>
  <si>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</si>
  <si>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</si>
  <si>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</si>
  <si>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</si>
  <si>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</si>
  <si>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</si>
  <si>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</si>
  <si>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</si>
  <si>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</si>
  <si>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</si>
  <si>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</si>
  <si>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</si>
  <si>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</si>
  <si>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</si>
  <si>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</si>
  <si>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</si>
  <si>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</si>
  <si>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</si>
  <si>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</si>
  <si>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</si>
  <si>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</si>
  <si>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</si>
  <si>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</si>
  <si>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</si>
  <si>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</si>
  <si>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</si>
  <si>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</si>
  <si>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</si>
  <si>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</si>
  <si>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</si>
  <si>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</si>
  <si>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</si>
  <si>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</si>
  <si>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</si>
  <si>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</si>
  <si>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</si>
  <si>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</si>
  <si>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</si>
  <si>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</si>
  <si>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</si>
  <si>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</si>
  <si>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</si>
  <si>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</si>
  <si>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</si>
  <si>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</si>
  <si>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</si>
  <si>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</si>
  <si>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</si>
  <si>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</si>
  <si>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</si>
  <si>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</si>
  <si>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</si>
  <si>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</si>
  <si>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</si>
  <si>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</si>
  <si>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</si>
  <si>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</si>
  <si>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</si>
  <si>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</si>
  <si>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</si>
  <si>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</si>
  <si>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</si>
  <si>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</si>
  <si>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</si>
  <si>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</si>
  <si>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</si>
  <si>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</si>
  <si>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</si>
  <si>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</si>
  <si>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</si>
  <si>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</si>
  <si>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</si>
  <si>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</si>
  <si>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</si>
  <si>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</si>
  <si>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</si>
  <si>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</si>
  <si>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</si>
  <si>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</si>
  <si>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</si>
  <si>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</si>
  <si>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</si>
  <si>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</si>
  <si>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</si>
  <si>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</si>
  <si>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</si>
  <si>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</si>
  <si>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</si>
  <si>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</si>
  <si>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</si>
  <si>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</si>
  <si>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</si>
  <si>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</si>
  <si>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</si>
  <si>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</si>
  <si>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</si>
  <si>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</si>
  <si>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</si>
  <si>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</si>
  <si>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</si>
  <si>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</si>
  <si>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</si>
  <si>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</si>
  <si>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</si>
  <si>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</si>
  <si>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</si>
  <si>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</si>
  <si>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</si>
  <si>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</si>
  <si>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</si>
  <si>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</si>
  <si>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</si>
  <si>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</si>
  <si>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</si>
  <si>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</si>
  <si>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</si>
  <si>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</si>
  <si>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</si>
  <si>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</si>
  <si>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</si>
  <si>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</si>
  <si>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</si>
  <si>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</si>
  <si>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</si>
  <si>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</si>
  <si>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</si>
  <si>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</si>
  <si>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</si>
  <si>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</si>
  <si>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</si>
  <si>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</si>
  <si>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</si>
  <si>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</si>
  <si>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</si>
  <si>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</si>
  <si>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</si>
  <si>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</si>
  <si>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</si>
  <si>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</si>
  <si>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[1k, 5k)</t>
  </si>
  <si>
    <t>[0, 1k)</t>
  </si>
  <si>
    <t>[5k, 10k)</t>
  </si>
  <si>
    <r>
      <t>[50k,</t>
    </r>
    <r>
      <rPr>
        <sz val="11"/>
        <color theme="1"/>
        <rFont val="Calibri"/>
        <family val="2"/>
      </rPr>
      <t>∞</t>
    </r>
    <r>
      <rPr>
        <sz val="11"/>
        <color theme="1"/>
        <rFont val="Calibri"/>
        <family val="2"/>
        <scheme val="minor"/>
      </rPr>
      <t>)</t>
    </r>
  </si>
  <si>
    <t>[10k, 15k)</t>
  </si>
  <si>
    <t>[15k, 20k)</t>
  </si>
  <si>
    <t>[20k, 25k)</t>
  </si>
  <si>
    <t>[25k, 30k)</t>
  </si>
  <si>
    <t>[30k, 35k)</t>
  </si>
  <si>
    <t>[35k, 40k)</t>
  </si>
  <si>
    <t>[40k, 45k)</t>
  </si>
  <si>
    <t>[45k, 50k)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</si>
</sst>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7-4B04-806D-173BD3B0AE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2-4034-B2B7-371DD346B60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2-4034-B2B7-371DD346B60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2-4034-B2B7-371DD346B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449808"/>
        <c:axId val="1828092640"/>
      </c:barChart>
      <c:catAx>
        <c:axId val="173144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092640"/>
        <c:crosses val="autoZero"/>
        <c:auto val="1"/>
        <c:lblAlgn val="ctr"/>
        <c:lblOffset val="100"/>
        <c:noMultiLvlLbl val="0"/>
      </c:catAx>
      <c:valAx>
        <c:axId val="18280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44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B-4E3F-8850-096428CB8B9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BC-47A7-B4D8-10EF5ED7DE2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BC-47A7-B4D8-10EF5ED7DE2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BC-47A7-B4D8-10EF5ED7D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8123040"/>
        <c:axId val="1618311424"/>
      </c:barChart>
      <c:catAx>
        <c:axId val="16481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11424"/>
        <c:crosses val="autoZero"/>
        <c:auto val="1"/>
        <c:lblAlgn val="ctr"/>
        <c:lblOffset val="100"/>
        <c:noMultiLvlLbl val="0"/>
      </c:catAx>
      <c:valAx>
        <c:axId val="16183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12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E-4437-948A-F5BE4491033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2-4A16-8EB4-3B7B1BC78FC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2-4A16-8EB4-3B7B1BC78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054640"/>
        <c:axId val="1649864160"/>
      </c:lineChart>
      <c:catAx>
        <c:axId val="16470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864160"/>
        <c:crosses val="autoZero"/>
        <c:auto val="1"/>
        <c:lblAlgn val="ctr"/>
        <c:lblOffset val="100"/>
        <c:noMultiLvlLbl val="0"/>
      </c:catAx>
      <c:valAx>
        <c:axId val="16498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0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$ Goal Intervals</a:t>
            </a:r>
            <a:endParaRPr lang="en-US"/>
          </a:p>
        </c:rich>
      </c:tx>
      <c:layout>
        <c:manualLayout>
          <c:xMode val="edge"/>
          <c:yMode val="edge"/>
          <c:x val="0.26157581263880481"/>
          <c:y val="2.548785024784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[0, 1k)</c:v>
                </c:pt>
                <c:pt idx="1">
                  <c:v>[1k, 5k)</c:v>
                </c:pt>
                <c:pt idx="2">
                  <c:v>[5k, 10k)</c:v>
                </c:pt>
                <c:pt idx="3">
                  <c:v>[10k, 15k)</c:v>
                </c:pt>
                <c:pt idx="4">
                  <c:v>[15k, 20k)</c:v>
                </c:pt>
                <c:pt idx="5">
                  <c:v>[20k, 25k)</c:v>
                </c:pt>
                <c:pt idx="6">
                  <c:v>[25k, 30k)</c:v>
                </c:pt>
                <c:pt idx="7">
                  <c:v>[30k, 35k)</c:v>
                </c:pt>
                <c:pt idx="8">
                  <c:v>[35k, 40k)</c:v>
                </c:pt>
                <c:pt idx="9">
                  <c:v>[40k, 45k)</c:v>
                </c:pt>
                <c:pt idx="10">
                  <c:v>[45k, 50k)</c:v>
                </c:pt>
                <c:pt idx="11">
                  <c:v>[50k,∞)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4-482C-A3A8-844325C6B5D3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[0, 1k)</c:v>
                </c:pt>
                <c:pt idx="1">
                  <c:v>[1k, 5k)</c:v>
                </c:pt>
                <c:pt idx="2">
                  <c:v>[5k, 10k)</c:v>
                </c:pt>
                <c:pt idx="3">
                  <c:v>[10k, 15k)</c:v>
                </c:pt>
                <c:pt idx="4">
                  <c:v>[15k, 20k)</c:v>
                </c:pt>
                <c:pt idx="5">
                  <c:v>[20k, 25k)</c:v>
                </c:pt>
                <c:pt idx="6">
                  <c:v>[25k, 30k)</c:v>
                </c:pt>
                <c:pt idx="7">
                  <c:v>[30k, 35k)</c:v>
                </c:pt>
                <c:pt idx="8">
                  <c:v>[35k, 40k)</c:v>
                </c:pt>
                <c:pt idx="9">
                  <c:v>[40k, 45k)</c:v>
                </c:pt>
                <c:pt idx="10">
                  <c:v>[45k, 50k)</c:v>
                </c:pt>
                <c:pt idx="11">
                  <c:v>[50k,∞)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94-482C-A3A8-844325C6B5D3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[0, 1k)</c:v>
                </c:pt>
                <c:pt idx="1">
                  <c:v>[1k, 5k)</c:v>
                </c:pt>
                <c:pt idx="2">
                  <c:v>[5k, 10k)</c:v>
                </c:pt>
                <c:pt idx="3">
                  <c:v>[10k, 15k)</c:v>
                </c:pt>
                <c:pt idx="4">
                  <c:v>[15k, 20k)</c:v>
                </c:pt>
                <c:pt idx="5">
                  <c:v>[20k, 25k)</c:v>
                </c:pt>
                <c:pt idx="6">
                  <c:v>[25k, 30k)</c:v>
                </c:pt>
                <c:pt idx="7">
                  <c:v>[30k, 35k)</c:v>
                </c:pt>
                <c:pt idx="8">
                  <c:v>[35k, 40k)</c:v>
                </c:pt>
                <c:pt idx="9">
                  <c:v>[40k, 45k)</c:v>
                </c:pt>
                <c:pt idx="10">
                  <c:v>[45k, 50k)</c:v>
                </c:pt>
                <c:pt idx="11">
                  <c:v>[50k,∞)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94-482C-A3A8-844325C6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706464"/>
        <c:axId val="1341923376"/>
      </c:lineChart>
      <c:catAx>
        <c:axId val="12837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923376"/>
        <c:crosses val="autoZero"/>
        <c:auto val="1"/>
        <c:lblAlgn val="ctr"/>
        <c:lblOffset val="100"/>
        <c:noMultiLvlLbl val="0"/>
      </c:catAx>
      <c:valAx>
        <c:axId val="134192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1</xdr:row>
      <xdr:rowOff>138112</xdr:rowOff>
    </xdr:from>
    <xdr:to>
      <xdr:col>13</xdr:col>
      <xdr:colOff>319087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8D5B5-66F4-4547-9B4A-B19EA1ADA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5</xdr:row>
      <xdr:rowOff>28575</xdr:rowOff>
    </xdr:from>
    <xdr:to>
      <xdr:col>21</xdr:col>
      <xdr:colOff>590549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5C6BE-18F0-4BE7-98E9-86D2073D6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4</xdr:row>
      <xdr:rowOff>71437</xdr:rowOff>
    </xdr:from>
    <xdr:to>
      <xdr:col>12</xdr:col>
      <xdr:colOff>400050</xdr:colOff>
      <xdr:row>18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745E85-2C74-457C-9AB6-503A2BB861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14</xdr:row>
      <xdr:rowOff>61911</xdr:rowOff>
    </xdr:from>
    <xdr:to>
      <xdr:col>8</xdr:col>
      <xdr:colOff>314325</xdr:colOff>
      <xdr:row>35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BA053-8A32-4874-B23D-16E85E8A4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 Phil" refreshedDate="43611.181096064814" createdVersion="6" refreshedVersion="6" minRefreshableVersion="3" recordCount="4115" xr:uid="{FC64E7A8-1DBD-42C9-9D13-7EF35FD782C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 Phil" refreshedDate="43611.193335069445" createdVersion="6" refreshedVersion="6" minRefreshableVersion="3" recordCount="4114" xr:uid="{57683653-AD1F-461D-A610-341C5D064E2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 Phil" refreshedDate="43611.201038541665" createdVersion="6" refreshedVersion="6" minRefreshableVersion="3" recordCount="4114" xr:uid="{B48FC605-FDEB-4BFE-B73B-5E0F4A5068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862A7-AFA4-464E-824C-452B79A470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77328-1EF0-4436-B8CE-FD91988EA61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6DF23-100E-40D6-BBC3-2381269E7AE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0" zoomScaleNormal="6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140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4.42578125" bestFit="1" customWidth="1"/>
    <col min="17" max="17" width="14.140625" customWidth="1"/>
    <col min="18" max="18" width="18.710937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tr">
        <f>REPLACE(N2,FIND("/",N2),LEN(N2)-FIND("/",N2)+1,"")</f>
        <v>film &amp; video</v>
      </c>
      <c r="R2" t="str">
        <f>REPLACE(N2,1,FIND("/",N2),"")</f>
        <v>television</v>
      </c>
      <c r="S2" s="10">
        <f>(J2/86400)+25569+(-8/24)</f>
        <v>42176.673738425925</v>
      </c>
      <c r="T2" s="10">
        <f>(I2/86400)+25569+(-8/24)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7">
        <f>E3/L3</f>
        <v>185.48101265822785</v>
      </c>
      <c r="Q3" t="str">
        <f>REPLACE(N3,FIND("/",N3),LEN(N3)-FIND("/",N3)+1,"")</f>
        <v>film &amp; video</v>
      </c>
      <c r="R3" t="str">
        <f>REPLACE(N3,1,FIND("/",N3),"")</f>
        <v>television</v>
      </c>
      <c r="S3" s="10">
        <f t="shared" ref="S3:S66" si="0">(J3/86400)+25569+(-8/24)</f>
        <v>42766.267164351848</v>
      </c>
      <c r="T3" s="10">
        <f t="shared" ref="T3:T66" si="1">(I3/86400)+25569+(-8/24)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E4/D4*100</f>
        <v>105</v>
      </c>
      <c r="P4" s="7">
        <f>E4/L4</f>
        <v>15</v>
      </c>
      <c r="Q4" t="str">
        <f>REPLACE(N4,FIND("/",N4),LEN(N4)-FIND("/",N4)+1,"")</f>
        <v>film &amp; video</v>
      </c>
      <c r="R4" t="str">
        <f>REPLACE(N4,1,FIND("/",N4),"")</f>
        <v>television</v>
      </c>
      <c r="S4" s="10">
        <f t="shared" si="0"/>
        <v>42405.369016203702</v>
      </c>
      <c r="T4" s="10">
        <f t="shared" si="1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E5/D5*100</f>
        <v>103.89999999999999</v>
      </c>
      <c r="P5" s="7">
        <f>E5/L5</f>
        <v>69.266666666666666</v>
      </c>
      <c r="Q5" t="str">
        <f>REPLACE(N5,FIND("/",N5),LEN(N5)-FIND("/",N5)+1,"")</f>
        <v>film &amp; video</v>
      </c>
      <c r="R5" t="str">
        <f>REPLACE(N5,1,FIND("/",N5),"")</f>
        <v>television</v>
      </c>
      <c r="S5" s="10">
        <f t="shared" si="0"/>
        <v>41828.181793981479</v>
      </c>
      <c r="T5" s="10">
        <f t="shared" si="1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E6/D6*100</f>
        <v>122.99154545454545</v>
      </c>
      <c r="P6" s="7">
        <f>E6/L6</f>
        <v>190.55028169014085</v>
      </c>
      <c r="Q6" t="str">
        <f>REPLACE(N6,FIND("/",N6),LEN(N6)-FIND("/",N6)+1,"")</f>
        <v>film &amp; video</v>
      </c>
      <c r="R6" t="str">
        <f>REPLACE(N6,1,FIND("/",N6),"")</f>
        <v>television</v>
      </c>
      <c r="S6" s="10">
        <f t="shared" si="0"/>
        <v>42327.500914351847</v>
      </c>
      <c r="T6" s="10">
        <f t="shared" si="1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E7/D7*100</f>
        <v>109.77744436109028</v>
      </c>
      <c r="P7" s="7">
        <f>E7/L7</f>
        <v>93.40425531914893</v>
      </c>
      <c r="Q7" t="str">
        <f>REPLACE(N7,FIND("/",N7),LEN(N7)-FIND("/",N7)+1,"")</f>
        <v>film &amp; video</v>
      </c>
      <c r="R7" t="str">
        <f>REPLACE(N7,1,FIND("/",N7),"")</f>
        <v>television</v>
      </c>
      <c r="S7" s="10">
        <f t="shared" si="0"/>
        <v>42563.599618055552</v>
      </c>
      <c r="T7" s="10">
        <f t="shared" si="1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E8/D8*100</f>
        <v>106.4875</v>
      </c>
      <c r="P8" s="7">
        <f>E8/L8</f>
        <v>146.87931034482759</v>
      </c>
      <c r="Q8" t="str">
        <f>REPLACE(N8,FIND("/",N8),LEN(N8)-FIND("/",N8)+1,"")</f>
        <v>film &amp; video</v>
      </c>
      <c r="R8" t="str">
        <f>REPLACE(N8,1,FIND("/",N8),"")</f>
        <v>television</v>
      </c>
      <c r="S8" s="10">
        <f t="shared" si="0"/>
        <v>41793.739004629628</v>
      </c>
      <c r="T8" s="10">
        <f t="shared" si="1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E9/D9*100</f>
        <v>101.22222222222221</v>
      </c>
      <c r="P9" s="7">
        <f>E9/L9</f>
        <v>159.82456140350877</v>
      </c>
      <c r="Q9" t="str">
        <f>REPLACE(N9,FIND("/",N9),LEN(N9)-FIND("/",N9)+1,"")</f>
        <v>film &amp; video</v>
      </c>
      <c r="R9" t="str">
        <f>REPLACE(N9,1,FIND("/",N9),"")</f>
        <v>television</v>
      </c>
      <c r="S9" s="10">
        <f t="shared" si="0"/>
        <v>42515.713738425919</v>
      </c>
      <c r="T9" s="10">
        <f t="shared" si="1"/>
        <v>42555.713738425919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E10/D10*100</f>
        <v>100.04342857142856</v>
      </c>
      <c r="P10" s="7">
        <f>E10/L10</f>
        <v>291.79333333333335</v>
      </c>
      <c r="Q10" t="str">
        <f>REPLACE(N10,FIND("/",N10),LEN(N10)-FIND("/",N10)+1,"")</f>
        <v>film &amp; video</v>
      </c>
      <c r="R10" t="str">
        <f>REPLACE(N10,1,FIND("/",N10),"")</f>
        <v>television</v>
      </c>
      <c r="S10" s="10">
        <f t="shared" si="0"/>
        <v>42468.611249999994</v>
      </c>
      <c r="T10" s="10">
        <f t="shared" si="1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E11/D11*100</f>
        <v>125.998</v>
      </c>
      <c r="P11" s="7">
        <f>E11/L11</f>
        <v>31.499500000000001</v>
      </c>
      <c r="Q11" t="str">
        <f>REPLACE(N11,FIND("/",N11),LEN(N11)-FIND("/",N11)+1,"")</f>
        <v>film &amp; video</v>
      </c>
      <c r="R11" t="str">
        <f>REPLACE(N11,1,FIND("/",N11),"")</f>
        <v>television</v>
      </c>
      <c r="S11" s="10">
        <f t="shared" si="0"/>
        <v>42446.770185185182</v>
      </c>
      <c r="T11" s="10">
        <f t="shared" si="1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E12/D12*100</f>
        <v>100.49999999999999</v>
      </c>
      <c r="P12" s="7">
        <f>E12/L12</f>
        <v>158.68421052631578</v>
      </c>
      <c r="Q12" t="str">
        <f>REPLACE(N12,FIND("/",N12),LEN(N12)-FIND("/",N12)+1,"")</f>
        <v>film &amp; video</v>
      </c>
      <c r="R12" t="str">
        <f>REPLACE(N12,1,FIND("/",N12),"")</f>
        <v>television</v>
      </c>
      <c r="S12" s="10">
        <f t="shared" si="0"/>
        <v>41779.734710648147</v>
      </c>
      <c r="T12" s="10">
        <f t="shared" si="1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E13/D13*100</f>
        <v>120.5</v>
      </c>
      <c r="P13" s="7">
        <f>E13/L13</f>
        <v>80.333333333333329</v>
      </c>
      <c r="Q13" t="str">
        <f>REPLACE(N13,FIND("/",N13),LEN(N13)-FIND("/",N13)+1,"")</f>
        <v>film &amp; video</v>
      </c>
      <c r="R13" t="str">
        <f>REPLACE(N13,1,FIND("/",N13),"")</f>
        <v>television</v>
      </c>
      <c r="S13" s="10">
        <f t="shared" si="0"/>
        <v>42572.445162037031</v>
      </c>
      <c r="T13" s="10">
        <f t="shared" si="1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E14/D14*100</f>
        <v>165.29333333333335</v>
      </c>
      <c r="P14" s="7">
        <f>E14/L14</f>
        <v>59.961305925030231</v>
      </c>
      <c r="Q14" t="str">
        <f>REPLACE(N14,FIND("/",N14),LEN(N14)-FIND("/",N14)+1,"")</f>
        <v>film &amp; video</v>
      </c>
      <c r="R14" t="str">
        <f>REPLACE(N14,1,FIND("/",N14),"")</f>
        <v>television</v>
      </c>
      <c r="S14" s="10">
        <f t="shared" si="0"/>
        <v>41791.379918981482</v>
      </c>
      <c r="T14" s="10">
        <f t="shared" si="1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E15/D15*100</f>
        <v>159.97142857142856</v>
      </c>
      <c r="P15" s="7">
        <f>E15/L15</f>
        <v>109.78431372549019</v>
      </c>
      <c r="Q15" t="str">
        <f>REPLACE(N15,FIND("/",N15),LEN(N15)-FIND("/",N15)+1,"")</f>
        <v>film &amp; video</v>
      </c>
      <c r="R15" t="str">
        <f>REPLACE(N15,1,FIND("/",N15),"")</f>
        <v>television</v>
      </c>
      <c r="S15" s="10">
        <f t="shared" si="0"/>
        <v>42508.343854166662</v>
      </c>
      <c r="T15" s="10">
        <f t="shared" si="1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E16/D16*100</f>
        <v>100.93333333333334</v>
      </c>
      <c r="P16" s="7">
        <f>E16/L16</f>
        <v>147.70731707317074</v>
      </c>
      <c r="Q16" t="str">
        <f>REPLACE(N16,FIND("/",N16),LEN(N16)-FIND("/",N16)+1,"")</f>
        <v>film &amp; video</v>
      </c>
      <c r="R16" t="str">
        <f>REPLACE(N16,1,FIND("/",N16),"")</f>
        <v>television</v>
      </c>
      <c r="S16" s="10">
        <f t="shared" si="0"/>
        <v>41807.693148148144</v>
      </c>
      <c r="T16" s="10">
        <f t="shared" si="1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E17/D17*100</f>
        <v>106.60000000000001</v>
      </c>
      <c r="P17" s="7">
        <f>E17/L17</f>
        <v>21.755102040816325</v>
      </c>
      <c r="Q17" t="str">
        <f>REPLACE(N17,FIND("/",N17),LEN(N17)-FIND("/",N17)+1,"")</f>
        <v>film &amp; video</v>
      </c>
      <c r="R17" t="str">
        <f>REPLACE(N17,1,FIND("/",N17),"")</f>
        <v>television</v>
      </c>
      <c r="S17" s="10">
        <f t="shared" si="0"/>
        <v>42256.058541666665</v>
      </c>
      <c r="T17" s="10">
        <f t="shared" si="1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E18/D18*100</f>
        <v>100.24166666666667</v>
      </c>
      <c r="P18" s="7">
        <f>E18/L18</f>
        <v>171.84285714285716</v>
      </c>
      <c r="Q18" t="str">
        <f>REPLACE(N18,FIND("/",N18),LEN(N18)-FIND("/",N18)+1,"")</f>
        <v>film &amp; video</v>
      </c>
      <c r="R18" t="str">
        <f>REPLACE(N18,1,FIND("/",N18),"")</f>
        <v>television</v>
      </c>
      <c r="S18" s="10">
        <f t="shared" si="0"/>
        <v>41760.463090277779</v>
      </c>
      <c r="T18" s="10">
        <f t="shared" si="1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E19/D19*100</f>
        <v>100.66666666666666</v>
      </c>
      <c r="P19" s="7">
        <f>E19/L19</f>
        <v>41.944444444444443</v>
      </c>
      <c r="Q19" t="str">
        <f>REPLACE(N19,FIND("/",N19),LEN(N19)-FIND("/",N19)+1,"")</f>
        <v>film &amp; video</v>
      </c>
      <c r="R19" t="str">
        <f>REPLACE(N19,1,FIND("/",N19),"")</f>
        <v>television</v>
      </c>
      <c r="S19" s="10">
        <f t="shared" si="0"/>
        <v>41917.398402777777</v>
      </c>
      <c r="T19" s="10">
        <f t="shared" si="1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E20/D20*100</f>
        <v>106.32110000000002</v>
      </c>
      <c r="P20" s="7">
        <f>E20/L20</f>
        <v>93.264122807017543</v>
      </c>
      <c r="Q20" t="str">
        <f>REPLACE(N20,FIND("/",N20),LEN(N20)-FIND("/",N20)+1,"")</f>
        <v>film &amp; video</v>
      </c>
      <c r="R20" t="str">
        <f>REPLACE(N20,1,FIND("/",N20),"")</f>
        <v>television</v>
      </c>
      <c r="S20" s="10">
        <f t="shared" si="0"/>
        <v>41869.208981481475</v>
      </c>
      <c r="T20" s="10">
        <f t="shared" si="1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E21/D21*100</f>
        <v>145.29411764705881</v>
      </c>
      <c r="P21" s="7">
        <f>E21/L21</f>
        <v>56.136363636363633</v>
      </c>
      <c r="Q21" t="str">
        <f>REPLACE(N21,FIND("/",N21),LEN(N21)-FIND("/",N21)+1,"")</f>
        <v>film &amp; video</v>
      </c>
      <c r="R21" t="str">
        <f>REPLACE(N21,1,FIND("/",N21),"")</f>
        <v>television</v>
      </c>
      <c r="S21" s="10">
        <f t="shared" si="0"/>
        <v>42175.483032407406</v>
      </c>
      <c r="T21" s="10">
        <f t="shared" si="1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E22/D22*100</f>
        <v>100.2</v>
      </c>
      <c r="P22" s="7">
        <f>E22/L22</f>
        <v>80.16</v>
      </c>
      <c r="Q22" t="str">
        <f>REPLACE(N22,FIND("/",N22),LEN(N22)-FIND("/",N22)+1,"")</f>
        <v>film &amp; video</v>
      </c>
      <c r="R22" t="str">
        <f>REPLACE(N22,1,FIND("/",N22),"")</f>
        <v>television</v>
      </c>
      <c r="S22" s="10">
        <f t="shared" si="0"/>
        <v>42200.424907407403</v>
      </c>
      <c r="T22" s="10">
        <f t="shared" si="1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E23/D23*100</f>
        <v>109.13513513513513</v>
      </c>
      <c r="P23" s="7">
        <f>E23/L23</f>
        <v>199.9009900990099</v>
      </c>
      <c r="Q23" t="str">
        <f>REPLACE(N23,FIND("/",N23),LEN(N23)-FIND("/",N23)+1,"")</f>
        <v>film &amp; video</v>
      </c>
      <c r="R23" t="str">
        <f>REPLACE(N23,1,FIND("/",N23),"")</f>
        <v>television</v>
      </c>
      <c r="S23" s="10">
        <f t="shared" si="0"/>
        <v>41878.293854166666</v>
      </c>
      <c r="T23" s="10">
        <f t="shared" si="1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E24/D24*100</f>
        <v>117.14285714285715</v>
      </c>
      <c r="P24" s="7">
        <f>E24/L24</f>
        <v>51.25</v>
      </c>
      <c r="Q24" t="str">
        <f>REPLACE(N24,FIND("/",N24),LEN(N24)-FIND("/",N24)+1,"")</f>
        <v>film &amp; video</v>
      </c>
      <c r="R24" t="str">
        <f>REPLACE(N24,1,FIND("/",N24),"")</f>
        <v>television</v>
      </c>
      <c r="S24" s="10">
        <f t="shared" si="0"/>
        <v>41989.578009259254</v>
      </c>
      <c r="T24" s="10">
        <f t="shared" si="1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E25/D25*100</f>
        <v>118.5</v>
      </c>
      <c r="P25" s="7">
        <f>E25/L25</f>
        <v>103.04347826086956</v>
      </c>
      <c r="Q25" t="str">
        <f>REPLACE(N25,FIND("/",N25),LEN(N25)-FIND("/",N25)+1,"")</f>
        <v>film &amp; video</v>
      </c>
      <c r="R25" t="str">
        <f>REPLACE(N25,1,FIND("/",N25),"")</f>
        <v>television</v>
      </c>
      <c r="S25" s="10">
        <f t="shared" si="0"/>
        <v>42097.445613425924</v>
      </c>
      <c r="T25" s="10">
        <f t="shared" si="1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E26/D26*100</f>
        <v>108.80768571428572</v>
      </c>
      <c r="P26" s="7">
        <f>E26/L26</f>
        <v>66.346149825783982</v>
      </c>
      <c r="Q26" t="str">
        <f>REPLACE(N26,FIND("/",N26),LEN(N26)-FIND("/",N26)+1,"")</f>
        <v>film &amp; video</v>
      </c>
      <c r="R26" t="str">
        <f>REPLACE(N26,1,FIND("/",N26),"")</f>
        <v>television</v>
      </c>
      <c r="S26" s="10">
        <f t="shared" si="0"/>
        <v>42229.486840277772</v>
      </c>
      <c r="T26" s="10">
        <f t="shared" si="1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E27/D27*100</f>
        <v>133.33333333333331</v>
      </c>
      <c r="P27" s="7">
        <f>E27/L27</f>
        <v>57.142857142857146</v>
      </c>
      <c r="Q27" t="str">
        <f>REPLACE(N27,FIND("/",N27),LEN(N27)-FIND("/",N27)+1,"")</f>
        <v>film &amp; video</v>
      </c>
      <c r="R27" t="str">
        <f>REPLACE(N27,1,FIND("/",N27),"")</f>
        <v>television</v>
      </c>
      <c r="S27" s="10">
        <f t="shared" si="0"/>
        <v>42317.691678240742</v>
      </c>
      <c r="T27" s="10">
        <f t="shared" si="1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E28/D28*100</f>
        <v>155.20000000000002</v>
      </c>
      <c r="P28" s="7">
        <f>E28/L28</f>
        <v>102.10526315789474</v>
      </c>
      <c r="Q28" t="str">
        <f>REPLACE(N28,FIND("/",N28),LEN(N28)-FIND("/",N28)+1,"")</f>
        <v>film &amp; video</v>
      </c>
      <c r="R28" t="str">
        <f>REPLACE(N28,1,FIND("/",N28),"")</f>
        <v>television</v>
      </c>
      <c r="S28" s="10">
        <f t="shared" si="0"/>
        <v>41828.182222222218</v>
      </c>
      <c r="T28" s="10">
        <f t="shared" si="1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E29/D29*100</f>
        <v>111.72500000000001</v>
      </c>
      <c r="P29" s="7">
        <f>E29/L29</f>
        <v>148.96666666666667</v>
      </c>
      <c r="Q29" t="str">
        <f>REPLACE(N29,FIND("/",N29),LEN(N29)-FIND("/",N29)+1,"")</f>
        <v>film &amp; video</v>
      </c>
      <c r="R29" t="str">
        <f>REPLACE(N29,1,FIND("/",N29),"")</f>
        <v>television</v>
      </c>
      <c r="S29" s="10">
        <f t="shared" si="0"/>
        <v>41928.831400462957</v>
      </c>
      <c r="T29" s="10">
        <f t="shared" si="1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E30/D30*100</f>
        <v>100.35000000000001</v>
      </c>
      <c r="P30" s="7">
        <f>E30/L30</f>
        <v>169.6056338028169</v>
      </c>
      <c r="Q30" t="str">
        <f>REPLACE(N30,FIND("/",N30),LEN(N30)-FIND("/",N30)+1,"")</f>
        <v>film &amp; video</v>
      </c>
      <c r="R30" t="str">
        <f>REPLACE(N30,1,FIND("/",N30),"")</f>
        <v>television</v>
      </c>
      <c r="S30" s="10">
        <f t="shared" si="0"/>
        <v>42324.630601851844</v>
      </c>
      <c r="T30" s="10">
        <f t="shared" si="1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E31/D31*100</f>
        <v>123.33333333333334</v>
      </c>
      <c r="P31" s="7">
        <f>E31/L31</f>
        <v>31.623931623931625</v>
      </c>
      <c r="Q31" t="str">
        <f>REPLACE(N31,FIND("/",N31),LEN(N31)-FIND("/",N31)+1,"")</f>
        <v>film &amp; video</v>
      </c>
      <c r="R31" t="str">
        <f>REPLACE(N31,1,FIND("/",N31),"")</f>
        <v>television</v>
      </c>
      <c r="S31" s="10">
        <f t="shared" si="0"/>
        <v>41812.339907407404</v>
      </c>
      <c r="T31" s="10">
        <f t="shared" si="1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E32/D32*100</f>
        <v>101.29975</v>
      </c>
      <c r="P32" s="7">
        <f>E32/L32</f>
        <v>76.45264150943396</v>
      </c>
      <c r="Q32" t="str">
        <f>REPLACE(N32,FIND("/",N32),LEN(N32)-FIND("/",N32)+1,"")</f>
        <v>film &amp; video</v>
      </c>
      <c r="R32" t="str">
        <f>REPLACE(N32,1,FIND("/",N32),"")</f>
        <v>television</v>
      </c>
      <c r="S32" s="10">
        <f t="shared" si="0"/>
        <v>41841.959664351853</v>
      </c>
      <c r="T32" s="10">
        <f t="shared" si="1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E33/D33*100</f>
        <v>100</v>
      </c>
      <c r="P33" s="7">
        <f>E33/L33</f>
        <v>13</v>
      </c>
      <c r="Q33" t="str">
        <f>REPLACE(N33,FIND("/",N33),LEN(N33)-FIND("/",N33)+1,"")</f>
        <v>film &amp; video</v>
      </c>
      <c r="R33" t="str">
        <f>REPLACE(N33,1,FIND("/",N33),"")</f>
        <v>television</v>
      </c>
      <c r="S33" s="10">
        <f t="shared" si="0"/>
        <v>42376.458726851844</v>
      </c>
      <c r="T33" s="10">
        <f t="shared" si="1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E34/D34*100</f>
        <v>100.24604569420035</v>
      </c>
      <c r="P34" s="7">
        <f>E34/L34</f>
        <v>320.44943820224717</v>
      </c>
      <c r="Q34" t="str">
        <f>REPLACE(N34,FIND("/",N34),LEN(N34)-FIND("/",N34)+1,"")</f>
        <v>film &amp; video</v>
      </c>
      <c r="R34" t="str">
        <f>REPLACE(N34,1,FIND("/",N34),"")</f>
        <v>television</v>
      </c>
      <c r="S34" s="10">
        <f t="shared" si="0"/>
        <v>42461.294178240736</v>
      </c>
      <c r="T34" s="10">
        <f t="shared" si="1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E35/D35*100</f>
        <v>102.0952380952381</v>
      </c>
      <c r="P35" s="7">
        <f>E35/L35</f>
        <v>83.75</v>
      </c>
      <c r="Q35" t="str">
        <f>REPLACE(N35,FIND("/",N35),LEN(N35)-FIND("/",N35)+1,"")</f>
        <v>film &amp; video</v>
      </c>
      <c r="R35" t="str">
        <f>REPLACE(N35,1,FIND("/",N35),"")</f>
        <v>television</v>
      </c>
      <c r="S35" s="10">
        <f t="shared" si="0"/>
        <v>42286.327557870369</v>
      </c>
      <c r="T35" s="10">
        <f t="shared" si="1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E36/D36*100</f>
        <v>130.46153846153845</v>
      </c>
      <c r="P36" s="7">
        <f>E36/L36</f>
        <v>49.882352941176471</v>
      </c>
      <c r="Q36" t="str">
        <f>REPLACE(N36,FIND("/",N36),LEN(N36)-FIND("/",N36)+1,"")</f>
        <v>film &amp; video</v>
      </c>
      <c r="R36" t="str">
        <f>REPLACE(N36,1,FIND("/",N36),"")</f>
        <v>television</v>
      </c>
      <c r="S36" s="10">
        <f t="shared" si="0"/>
        <v>41840.988437499997</v>
      </c>
      <c r="T36" s="10">
        <f t="shared" si="1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E37/D37*100</f>
        <v>166.5</v>
      </c>
      <c r="P37" s="7">
        <f>E37/L37</f>
        <v>59.464285714285715</v>
      </c>
      <c r="Q37" t="str">
        <f>REPLACE(N37,FIND("/",N37),LEN(N37)-FIND("/",N37)+1,"")</f>
        <v>film &amp; video</v>
      </c>
      <c r="R37" t="str">
        <f>REPLACE(N37,1,FIND("/",N37),"")</f>
        <v>television</v>
      </c>
      <c r="S37" s="10">
        <f t="shared" si="0"/>
        <v>42097.958495370367</v>
      </c>
      <c r="T37" s="10">
        <f t="shared" si="1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E38/D38*100</f>
        <v>142.15</v>
      </c>
      <c r="P38" s="7">
        <f>E38/L38</f>
        <v>193.84090909090909</v>
      </c>
      <c r="Q38" t="str">
        <f>REPLACE(N38,FIND("/",N38),LEN(N38)-FIND("/",N38)+1,"")</f>
        <v>film &amp; video</v>
      </c>
      <c r="R38" t="str">
        <f>REPLACE(N38,1,FIND("/",N38),"")</f>
        <v>television</v>
      </c>
      <c r="S38" s="10">
        <f t="shared" si="0"/>
        <v>42067.973668981482</v>
      </c>
      <c r="T38" s="10">
        <f t="shared" si="1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E39/D39*100</f>
        <v>183.44090909090909</v>
      </c>
      <c r="P39" s="7">
        <f>E39/L39</f>
        <v>159.51383399209487</v>
      </c>
      <c r="Q39" t="str">
        <f>REPLACE(N39,FIND("/",N39),LEN(N39)-FIND("/",N39)+1,"")</f>
        <v>film &amp; video</v>
      </c>
      <c r="R39" t="str">
        <f>REPLACE(N39,1,FIND("/",N39),"")</f>
        <v>television</v>
      </c>
      <c r="S39" s="10">
        <f t="shared" si="0"/>
        <v>42032.359710648147</v>
      </c>
      <c r="T39" s="10">
        <f t="shared" si="1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E40/D40*100</f>
        <v>110.04</v>
      </c>
      <c r="P40" s="7">
        <f>E40/L40</f>
        <v>41.68181818181818</v>
      </c>
      <c r="Q40" t="str">
        <f>REPLACE(N40,FIND("/",N40),LEN(N40)-FIND("/",N40)+1,"")</f>
        <v>film &amp; video</v>
      </c>
      <c r="R40" t="str">
        <f>REPLACE(N40,1,FIND("/",N40),"")</f>
        <v>television</v>
      </c>
      <c r="S40" s="10">
        <f t="shared" si="0"/>
        <v>41374.72388888889</v>
      </c>
      <c r="T40" s="10">
        <f t="shared" si="1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E41/D41*100</f>
        <v>130.98000000000002</v>
      </c>
      <c r="P41" s="7">
        <f>E41/L41</f>
        <v>150.89861751152074</v>
      </c>
      <c r="Q41" t="str">
        <f>REPLACE(N41,FIND("/",N41),LEN(N41)-FIND("/",N41)+1,"")</f>
        <v>film &amp; video</v>
      </c>
      <c r="R41" t="str">
        <f>REPLACE(N41,1,FIND("/",N41),"")</f>
        <v>television</v>
      </c>
      <c r="S41" s="10">
        <f t="shared" si="0"/>
        <v>41753.713749999995</v>
      </c>
      <c r="T41" s="10">
        <f t="shared" si="1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E42/D42*100</f>
        <v>101.35000000000001</v>
      </c>
      <c r="P42" s="7">
        <f>E42/L42</f>
        <v>126.6875</v>
      </c>
      <c r="Q42" t="str">
        <f>REPLACE(N42,FIND("/",N42),LEN(N42)-FIND("/",N42)+1,"")</f>
        <v>film &amp; video</v>
      </c>
      <c r="R42" t="str">
        <f>REPLACE(N42,1,FIND("/",N42),"")</f>
        <v>television</v>
      </c>
      <c r="S42" s="10">
        <f t="shared" si="0"/>
        <v>41788.880648148144</v>
      </c>
      <c r="T42" s="10">
        <f t="shared" si="1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E43/D43*100</f>
        <v>100</v>
      </c>
      <c r="P43" s="7">
        <f>E43/L43</f>
        <v>105.26315789473684</v>
      </c>
      <c r="Q43" t="str">
        <f>REPLACE(N43,FIND("/",N43),LEN(N43)-FIND("/",N43)+1,"")</f>
        <v>film &amp; video</v>
      </c>
      <c r="R43" t="str">
        <f>REPLACE(N43,1,FIND("/",N43),"")</f>
        <v>television</v>
      </c>
      <c r="S43" s="10">
        <f t="shared" si="0"/>
        <v>41887.235578703701</v>
      </c>
      <c r="T43" s="10">
        <f t="shared" si="1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E44/D44*100</f>
        <v>141.85714285714286</v>
      </c>
      <c r="P44" s="7">
        <f>E44/L44</f>
        <v>117.51479289940828</v>
      </c>
      <c r="Q44" t="str">
        <f>REPLACE(N44,FIND("/",N44),LEN(N44)-FIND("/",N44)+1,"")</f>
        <v>film &amp; video</v>
      </c>
      <c r="R44" t="str">
        <f>REPLACE(N44,1,FIND("/",N44),"")</f>
        <v>television</v>
      </c>
      <c r="S44" s="10">
        <f t="shared" si="0"/>
        <v>41971.305856481478</v>
      </c>
      <c r="T44" s="10">
        <f t="shared" si="1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E45/D45*100</f>
        <v>308.65999999999997</v>
      </c>
      <c r="P45" s="7">
        <f>E45/L45</f>
        <v>117.36121673003802</v>
      </c>
      <c r="Q45" t="str">
        <f>REPLACE(N45,FIND("/",N45),LEN(N45)-FIND("/",N45)+1,"")</f>
        <v>film &amp; video</v>
      </c>
      <c r="R45" t="str">
        <f>REPLACE(N45,1,FIND("/",N45),"")</f>
        <v>television</v>
      </c>
      <c r="S45" s="10">
        <f t="shared" si="0"/>
        <v>41802.457013888888</v>
      </c>
      <c r="T45" s="10">
        <f t="shared" si="1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E46/D46*100</f>
        <v>100</v>
      </c>
      <c r="P46" s="7">
        <f>E46/L46</f>
        <v>133.33333333333334</v>
      </c>
      <c r="Q46" t="str">
        <f>REPLACE(N46,FIND("/",N46),LEN(N46)-FIND("/",N46)+1,"")</f>
        <v>film &amp; video</v>
      </c>
      <c r="R46" t="str">
        <f>REPLACE(N46,1,FIND("/",N46),"")</f>
        <v>television</v>
      </c>
      <c r="S46" s="10">
        <f t="shared" si="0"/>
        <v>41873.765474537031</v>
      </c>
      <c r="T46" s="10">
        <f t="shared" si="1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E47/D47*100</f>
        <v>120</v>
      </c>
      <c r="P47" s="7">
        <f>E47/L47</f>
        <v>98.360655737704917</v>
      </c>
      <c r="Q47" t="str">
        <f>REPLACE(N47,FIND("/",N47),LEN(N47)-FIND("/",N47)+1,"")</f>
        <v>film &amp; video</v>
      </c>
      <c r="R47" t="str">
        <f>REPLACE(N47,1,FIND("/",N47),"")</f>
        <v>television</v>
      </c>
      <c r="S47" s="10">
        <f t="shared" si="0"/>
        <v>42457.290590277778</v>
      </c>
      <c r="T47" s="10">
        <f t="shared" si="1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E48/D48*100</f>
        <v>104.16666666666667</v>
      </c>
      <c r="P48" s="7">
        <f>E48/L48</f>
        <v>194.44444444444446</v>
      </c>
      <c r="Q48" t="str">
        <f>REPLACE(N48,FIND("/",N48),LEN(N48)-FIND("/",N48)+1,"")</f>
        <v>film &amp; video</v>
      </c>
      <c r="R48" t="str">
        <f>REPLACE(N48,1,FIND("/",N48),"")</f>
        <v>television</v>
      </c>
      <c r="S48" s="10">
        <f t="shared" si="0"/>
        <v>42323.631643518514</v>
      </c>
      <c r="T48" s="10">
        <f t="shared" si="1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E49/D49*100</f>
        <v>107.61100000000002</v>
      </c>
      <c r="P49" s="7">
        <f>E49/L49</f>
        <v>76.865000000000009</v>
      </c>
      <c r="Q49" t="str">
        <f>REPLACE(N49,FIND("/",N49),LEN(N49)-FIND("/",N49)+1,"")</f>
        <v>film &amp; video</v>
      </c>
      <c r="R49" t="str">
        <f>REPLACE(N49,1,FIND("/",N49),"")</f>
        <v>television</v>
      </c>
      <c r="S49" s="10">
        <f t="shared" si="0"/>
        <v>41932.486192129625</v>
      </c>
      <c r="T49" s="10">
        <f t="shared" si="1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E50/D50*100</f>
        <v>107.94999999999999</v>
      </c>
      <c r="P50" s="7">
        <f>E50/L50</f>
        <v>56.815789473684212</v>
      </c>
      <c r="Q50" t="str">
        <f>REPLACE(N50,FIND("/",N50),LEN(N50)-FIND("/",N50)+1,"")</f>
        <v>film &amp; video</v>
      </c>
      <c r="R50" t="str">
        <f>REPLACE(N50,1,FIND("/",N50),"")</f>
        <v>television</v>
      </c>
      <c r="S50" s="10">
        <f t="shared" si="0"/>
        <v>42033.183564814812</v>
      </c>
      <c r="T50" s="10">
        <f t="shared" si="1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E51/D51*100</f>
        <v>100</v>
      </c>
      <c r="P51" s="7">
        <f>E51/L51</f>
        <v>137.93103448275863</v>
      </c>
      <c r="Q51" t="str">
        <f>REPLACE(N51,FIND("/",N51),LEN(N51)-FIND("/",N51)+1,"")</f>
        <v>film &amp; video</v>
      </c>
      <c r="R51" t="str">
        <f>REPLACE(N51,1,FIND("/",N51),"")</f>
        <v>television</v>
      </c>
      <c r="S51" s="10">
        <f t="shared" si="0"/>
        <v>42270.843113425923</v>
      </c>
      <c r="T51" s="10">
        <f t="shared" si="1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E52/D52*100</f>
        <v>100</v>
      </c>
      <c r="P52" s="7">
        <f>E52/L52</f>
        <v>27.272727272727273</v>
      </c>
      <c r="Q52" t="str">
        <f>REPLACE(N52,FIND("/",N52),LEN(N52)-FIND("/",N52)+1,"")</f>
        <v>film &amp; video</v>
      </c>
      <c r="R52" t="str">
        <f>REPLACE(N52,1,FIND("/",N52),"")</f>
        <v>television</v>
      </c>
      <c r="S52" s="10">
        <f t="shared" si="0"/>
        <v>41995.419652777775</v>
      </c>
      <c r="T52" s="10">
        <f t="shared" si="1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E53/D53*100</f>
        <v>128.0181818181818</v>
      </c>
      <c r="P53" s="7">
        <f>E53/L53</f>
        <v>118.33613445378151</v>
      </c>
      <c r="Q53" t="str">
        <f>REPLACE(N53,FIND("/",N53),LEN(N53)-FIND("/",N53)+1,"")</f>
        <v>film &amp; video</v>
      </c>
      <c r="R53" t="str">
        <f>REPLACE(N53,1,FIND("/",N53),"")</f>
        <v>television</v>
      </c>
      <c r="S53" s="10">
        <f t="shared" si="0"/>
        <v>42196.59533564814</v>
      </c>
      <c r="T53" s="10">
        <f t="shared" si="1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E54/D54*100</f>
        <v>116.21</v>
      </c>
      <c r="P54" s="7">
        <f>E54/L54</f>
        <v>223.48076923076923</v>
      </c>
      <c r="Q54" t="str">
        <f>REPLACE(N54,FIND("/",N54),LEN(N54)-FIND("/",N54)+1,"")</f>
        <v>film &amp; video</v>
      </c>
      <c r="R54" t="str">
        <f>REPLACE(N54,1,FIND("/",N54),"")</f>
        <v>television</v>
      </c>
      <c r="S54" s="10">
        <f t="shared" si="0"/>
        <v>41807.368587962963</v>
      </c>
      <c r="T54" s="10">
        <f t="shared" si="1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E55/D55*100</f>
        <v>109.63333333333334</v>
      </c>
      <c r="P55" s="7">
        <f>E55/L55</f>
        <v>28.111111111111111</v>
      </c>
      <c r="Q55" t="str">
        <f>REPLACE(N55,FIND("/",N55),LEN(N55)-FIND("/",N55)+1,"")</f>
        <v>film &amp; video</v>
      </c>
      <c r="R55" t="str">
        <f>REPLACE(N55,1,FIND("/",N55),"")</f>
        <v>television</v>
      </c>
      <c r="S55" s="10">
        <f t="shared" si="0"/>
        <v>41719.215798611105</v>
      </c>
      <c r="T55" s="10">
        <f t="shared" si="1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E56/D56*100</f>
        <v>101</v>
      </c>
      <c r="P56" s="7">
        <f>E56/L56</f>
        <v>194.23076923076923</v>
      </c>
      <c r="Q56" t="str">
        <f>REPLACE(N56,FIND("/",N56),LEN(N56)-FIND("/",N56)+1,"")</f>
        <v>film &amp; video</v>
      </c>
      <c r="R56" t="str">
        <f>REPLACE(N56,1,FIND("/",N56),"")</f>
        <v>television</v>
      </c>
      <c r="S56" s="10">
        <f t="shared" si="0"/>
        <v>42333.379872685182</v>
      </c>
      <c r="T56" s="10">
        <f t="shared" si="1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E57/D57*100</f>
        <v>128.95348837209301</v>
      </c>
      <c r="P57" s="7">
        <f>E57/L57</f>
        <v>128.95348837209303</v>
      </c>
      <c r="Q57" t="str">
        <f>REPLACE(N57,FIND("/",N57),LEN(N57)-FIND("/",N57)+1,"")</f>
        <v>film &amp; video</v>
      </c>
      <c r="R57" t="str">
        <f>REPLACE(N57,1,FIND("/",N57),"")</f>
        <v>television</v>
      </c>
      <c r="S57" s="10">
        <f t="shared" si="0"/>
        <v>42496.635601851849</v>
      </c>
      <c r="T57" s="10">
        <f t="shared" si="1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E58/D58*100</f>
        <v>107.26249999999999</v>
      </c>
      <c r="P58" s="7">
        <f>E58/L58</f>
        <v>49.316091954022987</v>
      </c>
      <c r="Q58" t="str">
        <f>REPLACE(N58,FIND("/",N58),LEN(N58)-FIND("/",N58)+1,"")</f>
        <v>film &amp; video</v>
      </c>
      <c r="R58" t="str">
        <f>REPLACE(N58,1,FIND("/",N58),"")</f>
        <v>television</v>
      </c>
      <c r="S58" s="10">
        <f t="shared" si="0"/>
        <v>42149.215555555558</v>
      </c>
      <c r="T58" s="10">
        <f t="shared" si="1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E59/D59*100</f>
        <v>101.89999999999999</v>
      </c>
      <c r="P59" s="7">
        <f>E59/L59</f>
        <v>221.52173913043478</v>
      </c>
      <c r="Q59" t="str">
        <f>REPLACE(N59,FIND("/",N59),LEN(N59)-FIND("/",N59)+1,"")</f>
        <v>film &amp; video</v>
      </c>
      <c r="R59" t="str">
        <f>REPLACE(N59,1,FIND("/",N59),"")</f>
        <v>television</v>
      </c>
      <c r="S59" s="10">
        <f t="shared" si="0"/>
        <v>42089.499560185184</v>
      </c>
      <c r="T59" s="10">
        <f t="shared" si="1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E60/D60*100</f>
        <v>102.91</v>
      </c>
      <c r="P60" s="7">
        <f>E60/L60</f>
        <v>137.21333333333334</v>
      </c>
      <c r="Q60" t="str">
        <f>REPLACE(N60,FIND("/",N60),LEN(N60)-FIND("/",N60)+1,"")</f>
        <v>film &amp; video</v>
      </c>
      <c r="R60" t="str">
        <f>REPLACE(N60,1,FIND("/",N60),"")</f>
        <v>television</v>
      </c>
      <c r="S60" s="10">
        <f t="shared" si="0"/>
        <v>41932.411712962959</v>
      </c>
      <c r="T60" s="10">
        <f t="shared" si="1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E61/D61*100</f>
        <v>100.12570000000001</v>
      </c>
      <c r="P61" s="7">
        <f>E61/L61</f>
        <v>606.82242424242418</v>
      </c>
      <c r="Q61" t="str">
        <f>REPLACE(N61,FIND("/",N61),LEN(N61)-FIND("/",N61)+1,"")</f>
        <v>film &amp; video</v>
      </c>
      <c r="R61" t="str">
        <f>REPLACE(N61,1,FIND("/",N61),"")</f>
        <v>television</v>
      </c>
      <c r="S61" s="10">
        <f t="shared" si="0"/>
        <v>42229.902499999997</v>
      </c>
      <c r="T61" s="10">
        <f t="shared" si="1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E62/D62*100</f>
        <v>103.29622222222221</v>
      </c>
      <c r="P62" s="7">
        <f>E62/L62</f>
        <v>43.040092592592593</v>
      </c>
      <c r="Q62" t="str">
        <f>REPLACE(N62,FIND("/",N62),LEN(N62)-FIND("/",N62)+1,"")</f>
        <v>film &amp; video</v>
      </c>
      <c r="R62" t="str">
        <f>REPLACE(N62,1,FIND("/",N62),"")</f>
        <v>shorts</v>
      </c>
      <c r="S62" s="10">
        <f t="shared" si="0"/>
        <v>41701.568483796298</v>
      </c>
      <c r="T62" s="10">
        <f t="shared" si="1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E63/D63*100</f>
        <v>148.30000000000001</v>
      </c>
      <c r="P63" s="7">
        <f>E63/L63</f>
        <v>322.39130434782606</v>
      </c>
      <c r="Q63" t="str">
        <f>REPLACE(N63,FIND("/",N63),LEN(N63)-FIND("/",N63)+1,"")</f>
        <v>film &amp; video</v>
      </c>
      <c r="R63" t="str">
        <f>REPLACE(N63,1,FIND("/",N63),"")</f>
        <v>shorts</v>
      </c>
      <c r="S63" s="10">
        <f t="shared" si="0"/>
        <v>41409.480983796289</v>
      </c>
      <c r="T63" s="10">
        <f t="shared" si="1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E64/D64*100</f>
        <v>154.73333333333332</v>
      </c>
      <c r="P64" s="7">
        <f>E64/L64</f>
        <v>96.708333333333329</v>
      </c>
      <c r="Q64" t="str">
        <f>REPLACE(N64,FIND("/",N64),LEN(N64)-FIND("/",N64)+1,"")</f>
        <v>film &amp; video</v>
      </c>
      <c r="R64" t="str">
        <f>REPLACE(N64,1,FIND("/",N64),"")</f>
        <v>shorts</v>
      </c>
      <c r="S64" s="10">
        <f t="shared" si="0"/>
        <v>41311.466180555552</v>
      </c>
      <c r="T64" s="10">
        <f t="shared" si="1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E65/D65*100</f>
        <v>113.51849999999999</v>
      </c>
      <c r="P65" s="7">
        <f>E65/L65</f>
        <v>35.474531249999998</v>
      </c>
      <c r="Q65" t="str">
        <f>REPLACE(N65,FIND("/",N65),LEN(N65)-FIND("/",N65)+1,"")</f>
        <v>film &amp; video</v>
      </c>
      <c r="R65" t="str">
        <f>REPLACE(N65,1,FIND("/",N65),"")</f>
        <v>shorts</v>
      </c>
      <c r="S65" s="10">
        <f t="shared" si="0"/>
        <v>41612.578854166662</v>
      </c>
      <c r="T65" s="10">
        <f t="shared" si="1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E66/D66*100</f>
        <v>173.33333333333334</v>
      </c>
      <c r="P66" s="7">
        <f>E66/L66</f>
        <v>86.666666666666671</v>
      </c>
      <c r="Q66" t="str">
        <f>REPLACE(N66,FIND("/",N66),LEN(N66)-FIND("/",N66)+1,"")</f>
        <v>film &amp; video</v>
      </c>
      <c r="R66" t="str">
        <f>REPLACE(N66,1,FIND("/",N66),"")</f>
        <v>shorts</v>
      </c>
      <c r="S66" s="10">
        <f t="shared" si="0"/>
        <v>41432.684965277775</v>
      </c>
      <c r="T66" s="10">
        <f t="shared" si="1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E67/D67*100</f>
        <v>107.52857142857141</v>
      </c>
      <c r="P67" s="7">
        <f>E67/L67</f>
        <v>132.05263157894737</v>
      </c>
      <c r="Q67" t="str">
        <f>REPLACE(N67,FIND("/",N67),LEN(N67)-FIND("/",N67)+1,"")</f>
        <v>film &amp; video</v>
      </c>
      <c r="R67" t="str">
        <f>REPLACE(N67,1,FIND("/",N67),"")</f>
        <v>shorts</v>
      </c>
      <c r="S67" s="10">
        <f t="shared" ref="S67:S130" si="2">(J67/86400)+25569+(-8/24)</f>
        <v>41835.487893518519</v>
      </c>
      <c r="T67" s="10">
        <f t="shared" ref="T67:T130" si="3">(I67/86400)+25569+(-8/24)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E68/D68*100</f>
        <v>118.6</v>
      </c>
      <c r="P68" s="7">
        <f>E68/L68</f>
        <v>91.230769230769226</v>
      </c>
      <c r="Q68" t="str">
        <f>REPLACE(N68,FIND("/",N68),LEN(N68)-FIND("/",N68)+1,"")</f>
        <v>film &amp; video</v>
      </c>
      <c r="R68" t="str">
        <f>REPLACE(N68,1,FIND("/",N68),"")</f>
        <v>shorts</v>
      </c>
      <c r="S68" s="10">
        <f t="shared" si="2"/>
        <v>42539.516435185178</v>
      </c>
      <c r="T68" s="10">
        <f t="shared" si="3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E69/D69*100</f>
        <v>116.25000000000001</v>
      </c>
      <c r="P69" s="7">
        <f>E69/L69</f>
        <v>116.25</v>
      </c>
      <c r="Q69" t="str">
        <f>REPLACE(N69,FIND("/",N69),LEN(N69)-FIND("/",N69)+1,"")</f>
        <v>film &amp; video</v>
      </c>
      <c r="R69" t="str">
        <f>REPLACE(N69,1,FIND("/",N69),"")</f>
        <v>shorts</v>
      </c>
      <c r="S69" s="10">
        <f t="shared" si="2"/>
        <v>41075.250046296293</v>
      </c>
      <c r="T69" s="10">
        <f t="shared" si="3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E70/D70*100</f>
        <v>127.16666666666667</v>
      </c>
      <c r="P70" s="7">
        <f>E70/L70</f>
        <v>21.194444444444443</v>
      </c>
      <c r="Q70" t="str">
        <f>REPLACE(N70,FIND("/",N70),LEN(N70)-FIND("/",N70)+1,"")</f>
        <v>film &amp; video</v>
      </c>
      <c r="R70" t="str">
        <f>REPLACE(N70,1,FIND("/",N70),"")</f>
        <v>shorts</v>
      </c>
      <c r="S70" s="10">
        <f t="shared" si="2"/>
        <v>41663.23600694444</v>
      </c>
      <c r="T70" s="10">
        <f t="shared" si="3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E71/D71*100</f>
        <v>110.9423</v>
      </c>
      <c r="P71" s="7">
        <f>E71/L71</f>
        <v>62.327134831460668</v>
      </c>
      <c r="Q71" t="str">
        <f>REPLACE(N71,FIND("/",N71),LEN(N71)-FIND("/",N71)+1,"")</f>
        <v>film &amp; video</v>
      </c>
      <c r="R71" t="str">
        <f>REPLACE(N71,1,FIND("/",N71),"")</f>
        <v>shorts</v>
      </c>
      <c r="S71" s="10">
        <f t="shared" si="2"/>
        <v>40785.854456018518</v>
      </c>
      <c r="T71" s="10">
        <f t="shared" si="3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E72/D72*100</f>
        <v>127.2</v>
      </c>
      <c r="P72" s="7">
        <f>E72/L72</f>
        <v>37.411764705882355</v>
      </c>
      <c r="Q72" t="str">
        <f>REPLACE(N72,FIND("/",N72),LEN(N72)-FIND("/",N72)+1,"")</f>
        <v>film &amp; video</v>
      </c>
      <c r="R72" t="str">
        <f>REPLACE(N72,1,FIND("/",N72),"")</f>
        <v>shorts</v>
      </c>
      <c r="S72" s="10">
        <f t="shared" si="2"/>
        <v>40730.563020833331</v>
      </c>
      <c r="T72" s="10">
        <f t="shared" si="3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E73/D73*100</f>
        <v>123.94444444444443</v>
      </c>
      <c r="P73" s="7">
        <f>E73/L73</f>
        <v>69.71875</v>
      </c>
      <c r="Q73" t="str">
        <f>REPLACE(N73,FIND("/",N73),LEN(N73)-FIND("/",N73)+1,"")</f>
        <v>film &amp; video</v>
      </c>
      <c r="R73" t="str">
        <f>REPLACE(N73,1,FIND("/",N73),"")</f>
        <v>shorts</v>
      </c>
      <c r="S73" s="10">
        <f t="shared" si="2"/>
        <v>40996.938159722216</v>
      </c>
      <c r="T73" s="10">
        <f t="shared" si="3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E74/D74*100</f>
        <v>108.40909090909091</v>
      </c>
      <c r="P74" s="7">
        <f>E74/L74</f>
        <v>58.170731707317074</v>
      </c>
      <c r="Q74" t="str">
        <f>REPLACE(N74,FIND("/",N74),LEN(N74)-FIND("/",N74)+1,"")</f>
        <v>film &amp; video</v>
      </c>
      <c r="R74" t="str">
        <f>REPLACE(N74,1,FIND("/",N74),"")</f>
        <v>shorts</v>
      </c>
      <c r="S74" s="10">
        <f t="shared" si="2"/>
        <v>41207.676863425928</v>
      </c>
      <c r="T74" s="10">
        <f t="shared" si="3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E75/D75*100</f>
        <v>100</v>
      </c>
      <c r="P75" s="7">
        <f>E75/L75</f>
        <v>50</v>
      </c>
      <c r="Q75" t="str">
        <f>REPLACE(N75,FIND("/",N75),LEN(N75)-FIND("/",N75)+1,"")</f>
        <v>film &amp; video</v>
      </c>
      <c r="R75" t="str">
        <f>REPLACE(N75,1,FIND("/",N75),"")</f>
        <v>shorts</v>
      </c>
      <c r="S75" s="10">
        <f t="shared" si="2"/>
        <v>40587.423425925925</v>
      </c>
      <c r="T75" s="10">
        <f t="shared" si="3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E76/D76*100</f>
        <v>112.93199999999999</v>
      </c>
      <c r="P76" s="7">
        <f>E76/L76</f>
        <v>19.471034482758618</v>
      </c>
      <c r="Q76" t="str">
        <f>REPLACE(N76,FIND("/",N76),LEN(N76)-FIND("/",N76)+1,"")</f>
        <v>film &amp; video</v>
      </c>
      <c r="R76" t="str">
        <f>REPLACE(N76,1,FIND("/",N76),"")</f>
        <v>shorts</v>
      </c>
      <c r="S76" s="10">
        <f t="shared" si="2"/>
        <v>42360.153877314813</v>
      </c>
      <c r="T76" s="10">
        <f t="shared" si="3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E77/D77*100</f>
        <v>115.42857142857143</v>
      </c>
      <c r="P77" s="7">
        <f>E77/L77</f>
        <v>85.957446808510639</v>
      </c>
      <c r="Q77" t="str">
        <f>REPLACE(N77,FIND("/",N77),LEN(N77)-FIND("/",N77)+1,"")</f>
        <v>film &amp; video</v>
      </c>
      <c r="R77" t="str">
        <f>REPLACE(N77,1,FIND("/",N77),"")</f>
        <v>shorts</v>
      </c>
      <c r="S77" s="10">
        <f t="shared" si="2"/>
        <v>41356.875833333332</v>
      </c>
      <c r="T77" s="10">
        <f t="shared" si="3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E78/D78*100</f>
        <v>153.33333333333334</v>
      </c>
      <c r="P78" s="7">
        <f>E78/L78</f>
        <v>30.666666666666668</v>
      </c>
      <c r="Q78" t="str">
        <f>REPLACE(N78,FIND("/",N78),LEN(N78)-FIND("/",N78)+1,"")</f>
        <v>film &amp; video</v>
      </c>
      <c r="R78" t="str">
        <f>REPLACE(N78,1,FIND("/",N78),"")</f>
        <v>shorts</v>
      </c>
      <c r="S78" s="10">
        <f t="shared" si="2"/>
        <v>40844.358310185184</v>
      </c>
      <c r="T78" s="10">
        <f t="shared" si="3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E79/D79*100</f>
        <v>392.5</v>
      </c>
      <c r="P79" s="7">
        <f>E79/L79</f>
        <v>60.384615384615387</v>
      </c>
      <c r="Q79" t="str">
        <f>REPLACE(N79,FIND("/",N79),LEN(N79)-FIND("/",N79)+1,"")</f>
        <v>film &amp; video</v>
      </c>
      <c r="R79" t="str">
        <f>REPLACE(N79,1,FIND("/",N79),"")</f>
        <v>shorts</v>
      </c>
      <c r="S79" s="10">
        <f t="shared" si="2"/>
        <v>40996.811539351846</v>
      </c>
      <c r="T79" s="10">
        <f t="shared" si="3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E80/D80*100</f>
        <v>2702</v>
      </c>
      <c r="P80" s="7">
        <f>E80/L80</f>
        <v>38.6</v>
      </c>
      <c r="Q80" t="str">
        <f>REPLACE(N80,FIND("/",N80),LEN(N80)-FIND("/",N80)+1,"")</f>
        <v>film &amp; video</v>
      </c>
      <c r="R80" t="str">
        <f>REPLACE(N80,1,FIND("/",N80),"")</f>
        <v>shorts</v>
      </c>
      <c r="S80" s="10">
        <f t="shared" si="2"/>
        <v>42604.397233796299</v>
      </c>
      <c r="T80" s="10">
        <f t="shared" si="3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E81/D81*100</f>
        <v>127</v>
      </c>
      <c r="P81" s="7">
        <f>E81/L81</f>
        <v>40.268292682926827</v>
      </c>
      <c r="Q81" t="str">
        <f>REPLACE(N81,FIND("/",N81),LEN(N81)-FIND("/",N81)+1,"")</f>
        <v>film &amp; video</v>
      </c>
      <c r="R81" t="str">
        <f>REPLACE(N81,1,FIND("/",N81),"")</f>
        <v>shorts</v>
      </c>
      <c r="S81" s="10">
        <f t="shared" si="2"/>
        <v>41724.443206018514</v>
      </c>
      <c r="T81" s="10">
        <f t="shared" si="3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E82/D82*100</f>
        <v>107.25</v>
      </c>
      <c r="P82" s="7">
        <f>E82/L82</f>
        <v>273.82978723404256</v>
      </c>
      <c r="Q82" t="str">
        <f>REPLACE(N82,FIND("/",N82),LEN(N82)-FIND("/",N82)+1,"")</f>
        <v>film &amp; video</v>
      </c>
      <c r="R82" t="str">
        <f>REPLACE(N82,1,FIND("/",N82),"")</f>
        <v>shorts</v>
      </c>
      <c r="S82" s="10">
        <f t="shared" si="2"/>
        <v>41582.750648148147</v>
      </c>
      <c r="T82" s="10">
        <f t="shared" si="3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E83/D83*100</f>
        <v>198</v>
      </c>
      <c r="P83" s="7">
        <f>E83/L83</f>
        <v>53.035714285714285</v>
      </c>
      <c r="Q83" t="str">
        <f>REPLACE(N83,FIND("/",N83),LEN(N83)-FIND("/",N83)+1,"")</f>
        <v>film &amp; video</v>
      </c>
      <c r="R83" t="str">
        <f>REPLACE(N83,1,FIND("/",N83),"")</f>
        <v>shorts</v>
      </c>
      <c r="S83" s="10">
        <f t="shared" si="2"/>
        <v>41099.825543981475</v>
      </c>
      <c r="T83" s="10">
        <f t="shared" si="3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E84/D84*100</f>
        <v>100.01249999999999</v>
      </c>
      <c r="P84" s="7">
        <f>E84/L84</f>
        <v>40.005000000000003</v>
      </c>
      <c r="Q84" t="str">
        <f>REPLACE(N84,FIND("/",N84),LEN(N84)-FIND("/",N84)+1,"")</f>
        <v>film &amp; video</v>
      </c>
      <c r="R84" t="str">
        <f>REPLACE(N84,1,FIND("/",N84),"")</f>
        <v>shorts</v>
      </c>
      <c r="S84" s="10">
        <f t="shared" si="2"/>
        <v>40795.486817129626</v>
      </c>
      <c r="T84" s="10">
        <f t="shared" si="3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E85/D85*100</f>
        <v>102.49999999999999</v>
      </c>
      <c r="P85" s="7">
        <f>E85/L85</f>
        <v>15.76923076923077</v>
      </c>
      <c r="Q85" t="str">
        <f>REPLACE(N85,FIND("/",N85),LEN(N85)-FIND("/",N85)+1,"")</f>
        <v>film &amp; video</v>
      </c>
      <c r="R85" t="str">
        <f>REPLACE(N85,1,FIND("/",N85),"")</f>
        <v>shorts</v>
      </c>
      <c r="S85" s="10">
        <f t="shared" si="2"/>
        <v>42042.282280092586</v>
      </c>
      <c r="T85" s="10">
        <f t="shared" si="3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E86/D86*100</f>
        <v>100</v>
      </c>
      <c r="P86" s="7">
        <f>E86/L86</f>
        <v>71.428571428571431</v>
      </c>
      <c r="Q86" t="str">
        <f>REPLACE(N86,FIND("/",N86),LEN(N86)-FIND("/",N86)+1,"")</f>
        <v>film &amp; video</v>
      </c>
      <c r="R86" t="str">
        <f>REPLACE(N86,1,FIND("/",N86),"")</f>
        <v>shorts</v>
      </c>
      <c r="S86" s="10">
        <f t="shared" si="2"/>
        <v>40648.42460648148</v>
      </c>
      <c r="T86" s="10">
        <f t="shared" si="3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E87/D87*100</f>
        <v>125.49999999999999</v>
      </c>
      <c r="P87" s="7">
        <f>E87/L87</f>
        <v>71.714285714285708</v>
      </c>
      <c r="Q87" t="str">
        <f>REPLACE(N87,FIND("/",N87),LEN(N87)-FIND("/",N87)+1,"")</f>
        <v>film &amp; video</v>
      </c>
      <c r="R87" t="str">
        <f>REPLACE(N87,1,FIND("/",N87),"")</f>
        <v>shorts</v>
      </c>
      <c r="S87" s="10">
        <f t="shared" si="2"/>
        <v>40778.792094907403</v>
      </c>
      <c r="T87" s="10">
        <f t="shared" si="3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E88/D88*100</f>
        <v>106.46666666666667</v>
      </c>
      <c r="P88" s="7">
        <f>E88/L88</f>
        <v>375.76470588235293</v>
      </c>
      <c r="Q88" t="str">
        <f>REPLACE(N88,FIND("/",N88),LEN(N88)-FIND("/",N88)+1,"")</f>
        <v>film &amp; video</v>
      </c>
      <c r="R88" t="str">
        <f>REPLACE(N88,1,FIND("/",N88),"")</f>
        <v>shorts</v>
      </c>
      <c r="S88" s="10">
        <f t="shared" si="2"/>
        <v>42291.222743055558</v>
      </c>
      <c r="T88" s="10">
        <f t="shared" si="3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E89/D89*100</f>
        <v>104.60000000000001</v>
      </c>
      <c r="P89" s="7">
        <f>E89/L89</f>
        <v>104.6</v>
      </c>
      <c r="Q89" t="str">
        <f>REPLACE(N89,FIND("/",N89),LEN(N89)-FIND("/",N89)+1,"")</f>
        <v>film &amp; video</v>
      </c>
      <c r="R89" t="str">
        <f>REPLACE(N89,1,FIND("/",N89),"")</f>
        <v>shorts</v>
      </c>
      <c r="S89" s="10">
        <f t="shared" si="2"/>
        <v>40322.206053240741</v>
      </c>
      <c r="T89" s="10">
        <f t="shared" si="3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E90/D90*100</f>
        <v>102.85714285714285</v>
      </c>
      <c r="P90" s="7">
        <f>E90/L90</f>
        <v>60</v>
      </c>
      <c r="Q90" t="str">
        <f>REPLACE(N90,FIND("/",N90),LEN(N90)-FIND("/",N90)+1,"")</f>
        <v>film &amp; video</v>
      </c>
      <c r="R90" t="str">
        <f>REPLACE(N90,1,FIND("/",N90),"")</f>
        <v>shorts</v>
      </c>
      <c r="S90" s="10">
        <f t="shared" si="2"/>
        <v>41786.325590277775</v>
      </c>
      <c r="T90" s="10">
        <f t="shared" si="3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E91/D91*100</f>
        <v>115.06666666666668</v>
      </c>
      <c r="P91" s="7">
        <f>E91/L91</f>
        <v>123.28571428571429</v>
      </c>
      <c r="Q91" t="str">
        <f>REPLACE(N91,FIND("/",N91),LEN(N91)-FIND("/",N91)+1,"")</f>
        <v>film &amp; video</v>
      </c>
      <c r="R91" t="str">
        <f>REPLACE(N91,1,FIND("/",N91),"")</f>
        <v>shorts</v>
      </c>
      <c r="S91" s="10">
        <f t="shared" si="2"/>
        <v>41402.418888888882</v>
      </c>
      <c r="T91" s="10">
        <f t="shared" si="3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E92/D92*100</f>
        <v>100.4</v>
      </c>
      <c r="P92" s="7">
        <f>E92/L92</f>
        <v>31.375</v>
      </c>
      <c r="Q92" t="str">
        <f>REPLACE(N92,FIND("/",N92),LEN(N92)-FIND("/",N92)+1,"")</f>
        <v>film &amp; video</v>
      </c>
      <c r="R92" t="str">
        <f>REPLACE(N92,1,FIND("/",N92),"")</f>
        <v>shorts</v>
      </c>
      <c r="S92" s="10">
        <f t="shared" si="2"/>
        <v>40705.964108796295</v>
      </c>
      <c r="T92" s="10">
        <f t="shared" si="3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E93/D93*100</f>
        <v>120</v>
      </c>
      <c r="P93" s="7">
        <f>E93/L93</f>
        <v>78.260869565217391</v>
      </c>
      <c r="Q93" t="str">
        <f>REPLACE(N93,FIND("/",N93),LEN(N93)-FIND("/",N93)+1,"")</f>
        <v>film &amp; video</v>
      </c>
      <c r="R93" t="str">
        <f>REPLACE(N93,1,FIND("/",N93),"")</f>
        <v>shorts</v>
      </c>
      <c r="S93" s="10">
        <f t="shared" si="2"/>
        <v>40619.069027777776</v>
      </c>
      <c r="T93" s="10">
        <f t="shared" si="3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E94/D94*100</f>
        <v>105.2</v>
      </c>
      <c r="P94" s="7">
        <f>E94/L94</f>
        <v>122.32558139534883</v>
      </c>
      <c r="Q94" t="str">
        <f>REPLACE(N94,FIND("/",N94),LEN(N94)-FIND("/",N94)+1,"")</f>
        <v>film &amp; video</v>
      </c>
      <c r="R94" t="str">
        <f>REPLACE(N94,1,FIND("/",N94),"")</f>
        <v>shorts</v>
      </c>
      <c r="S94" s="10">
        <f t="shared" si="2"/>
        <v>42720.865543981483</v>
      </c>
      <c r="T94" s="10">
        <f t="shared" si="3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E95/D95*100</f>
        <v>110.60000000000001</v>
      </c>
      <c r="P95" s="7">
        <f>E95/L95</f>
        <v>73.733333333333334</v>
      </c>
      <c r="Q95" t="str">
        <f>REPLACE(N95,FIND("/",N95),LEN(N95)-FIND("/",N95)+1,"")</f>
        <v>film &amp; video</v>
      </c>
      <c r="R95" t="str">
        <f>REPLACE(N95,1,FIND("/",N95),"")</f>
        <v>shorts</v>
      </c>
      <c r="S95" s="10">
        <f t="shared" si="2"/>
        <v>41065.524733796294</v>
      </c>
      <c r="T95" s="10">
        <f t="shared" si="3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E96/D96*100</f>
        <v>104</v>
      </c>
      <c r="P96" s="7">
        <f>E96/L96</f>
        <v>21.666666666666668</v>
      </c>
      <c r="Q96" t="str">
        <f>REPLACE(N96,FIND("/",N96),LEN(N96)-FIND("/",N96)+1,"")</f>
        <v>film &amp; video</v>
      </c>
      <c r="R96" t="str">
        <f>REPLACE(N96,1,FIND("/",N96),"")</f>
        <v>shorts</v>
      </c>
      <c r="S96" s="10">
        <f t="shared" si="2"/>
        <v>41716.384513888886</v>
      </c>
      <c r="T96" s="10">
        <f t="shared" si="3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E97/D97*100</f>
        <v>131.42857142857142</v>
      </c>
      <c r="P97" s="7">
        <f>E97/L97</f>
        <v>21.904761904761905</v>
      </c>
      <c r="Q97" t="str">
        <f>REPLACE(N97,FIND("/",N97),LEN(N97)-FIND("/",N97)+1,"")</f>
        <v>film &amp; video</v>
      </c>
      <c r="R97" t="str">
        <f>REPLACE(N97,1,FIND("/",N97),"")</f>
        <v>shorts</v>
      </c>
      <c r="S97" s="10">
        <f t="shared" si="2"/>
        <v>40934.671770833331</v>
      </c>
      <c r="T97" s="10">
        <f t="shared" si="3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E98/D98*100</f>
        <v>114.66666666666667</v>
      </c>
      <c r="P98" s="7">
        <f>E98/L98</f>
        <v>50.588235294117645</v>
      </c>
      <c r="Q98" t="str">
        <f>REPLACE(N98,FIND("/",N98),LEN(N98)-FIND("/",N98)+1,"")</f>
        <v>film &amp; video</v>
      </c>
      <c r="R98" t="str">
        <f>REPLACE(N98,1,FIND("/",N98),"")</f>
        <v>shorts</v>
      </c>
      <c r="S98" s="10">
        <f t="shared" si="2"/>
        <v>40324.32917824074</v>
      </c>
      <c r="T98" s="10">
        <f t="shared" si="3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E99/D99*100</f>
        <v>106.25</v>
      </c>
      <c r="P99" s="7">
        <f>E99/L99</f>
        <v>53.125</v>
      </c>
      <c r="Q99" t="str">
        <f>REPLACE(N99,FIND("/",N99),LEN(N99)-FIND("/",N99)+1,"")</f>
        <v>film &amp; video</v>
      </c>
      <c r="R99" t="str">
        <f>REPLACE(N99,1,FIND("/",N99),"")</f>
        <v>shorts</v>
      </c>
      <c r="S99" s="10">
        <f t="shared" si="2"/>
        <v>40705.801874999997</v>
      </c>
      <c r="T99" s="10">
        <f t="shared" si="3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E100/D100*100</f>
        <v>106.25</v>
      </c>
      <c r="P100" s="7">
        <f>E100/L100</f>
        <v>56.666666666666664</v>
      </c>
      <c r="Q100" t="str">
        <f>REPLACE(N100,FIND("/",N100),LEN(N100)-FIND("/",N100)+1,"")</f>
        <v>film &amp; video</v>
      </c>
      <c r="R100" t="str">
        <f>REPLACE(N100,1,FIND("/",N100),"")</f>
        <v>shorts</v>
      </c>
      <c r="S100" s="10">
        <f t="shared" si="2"/>
        <v>41214.461504629631</v>
      </c>
      <c r="T100" s="10">
        <f t="shared" si="3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E101/D101*100</f>
        <v>106.01933333333334</v>
      </c>
      <c r="P101" s="7">
        <f>E101/L101</f>
        <v>40.776666666666664</v>
      </c>
      <c r="Q101" t="str">
        <f>REPLACE(N101,FIND("/",N101),LEN(N101)-FIND("/",N101)+1,"")</f>
        <v>film &amp; video</v>
      </c>
      <c r="R101" t="str">
        <f>REPLACE(N101,1,FIND("/",N101),"")</f>
        <v>shorts</v>
      </c>
      <c r="S101" s="10">
        <f t="shared" si="2"/>
        <v>41631.569432870368</v>
      </c>
      <c r="T101" s="10">
        <f t="shared" si="3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E102/D102*100</f>
        <v>100</v>
      </c>
      <c r="P102" s="7">
        <f>E102/L102</f>
        <v>192.30769230769232</v>
      </c>
      <c r="Q102" t="str">
        <f>REPLACE(N102,FIND("/",N102),LEN(N102)-FIND("/",N102)+1,"")</f>
        <v>film &amp; video</v>
      </c>
      <c r="R102" t="str">
        <f>REPLACE(N102,1,FIND("/",N102),"")</f>
        <v>shorts</v>
      </c>
      <c r="S102" s="10">
        <f t="shared" si="2"/>
        <v>41197.419976851852</v>
      </c>
      <c r="T102" s="10">
        <f t="shared" si="3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E103/D103*100</f>
        <v>100</v>
      </c>
      <c r="P103" s="7">
        <f>E103/L103</f>
        <v>100</v>
      </c>
      <c r="Q103" t="str">
        <f>REPLACE(N103,FIND("/",N103),LEN(N103)-FIND("/",N103)+1,"")</f>
        <v>film &amp; video</v>
      </c>
      <c r="R103" t="str">
        <f>REPLACE(N103,1,FIND("/",N103),"")</f>
        <v>shorts</v>
      </c>
      <c r="S103" s="10">
        <f t="shared" si="2"/>
        <v>41274.443402777775</v>
      </c>
      <c r="T103" s="10">
        <f t="shared" si="3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E104/D104*100</f>
        <v>127.75000000000001</v>
      </c>
      <c r="P104" s="7">
        <f>E104/L104</f>
        <v>117.92307692307692</v>
      </c>
      <c r="Q104" t="str">
        <f>REPLACE(N104,FIND("/",N104),LEN(N104)-FIND("/",N104)+1,"")</f>
        <v>film &amp; video</v>
      </c>
      <c r="R104" t="str">
        <f>REPLACE(N104,1,FIND("/",N104),"")</f>
        <v>shorts</v>
      </c>
      <c r="S104" s="10">
        <f t="shared" si="2"/>
        <v>40504.797835648147</v>
      </c>
      <c r="T104" s="10">
        <f t="shared" si="3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E105/D105*100</f>
        <v>105.15384615384616</v>
      </c>
      <c r="P105" s="7">
        <f>E105/L105</f>
        <v>27.897959183673468</v>
      </c>
      <c r="Q105" t="str">
        <f>REPLACE(N105,FIND("/",N105),LEN(N105)-FIND("/",N105)+1,"")</f>
        <v>film &amp; video</v>
      </c>
      <c r="R105" t="str">
        <f>REPLACE(N105,1,FIND("/",N105),"")</f>
        <v>shorts</v>
      </c>
      <c r="S105" s="10">
        <f t="shared" si="2"/>
        <v>41682.472569444442</v>
      </c>
      <c r="T105" s="10">
        <f t="shared" si="3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E106/D106*100</f>
        <v>120</v>
      </c>
      <c r="P106" s="7">
        <f>E106/L106</f>
        <v>60</v>
      </c>
      <c r="Q106" t="str">
        <f>REPLACE(N106,FIND("/",N106),LEN(N106)-FIND("/",N106)+1,"")</f>
        <v>film &amp; video</v>
      </c>
      <c r="R106" t="str">
        <f>REPLACE(N106,1,FIND("/",N106),"")</f>
        <v>shorts</v>
      </c>
      <c r="S106" s="10">
        <f t="shared" si="2"/>
        <v>40612.361874999995</v>
      </c>
      <c r="T106" s="10">
        <f t="shared" si="3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E107/D107*100</f>
        <v>107.40909090909089</v>
      </c>
      <c r="P107" s="7">
        <f>E107/L107</f>
        <v>39.383333333333333</v>
      </c>
      <c r="Q107" t="str">
        <f>REPLACE(N107,FIND("/",N107),LEN(N107)-FIND("/",N107)+1,"")</f>
        <v>film &amp; video</v>
      </c>
      <c r="R107" t="str">
        <f>REPLACE(N107,1,FIND("/",N107),"")</f>
        <v>shorts</v>
      </c>
      <c r="S107" s="10">
        <f t="shared" si="2"/>
        <v>42485.391435185178</v>
      </c>
      <c r="T107" s="10">
        <f t="shared" si="3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E108/D108*100</f>
        <v>100.49999999999999</v>
      </c>
      <c r="P108" s="7">
        <f>E108/L108</f>
        <v>186.11111111111111</v>
      </c>
      <c r="Q108" t="str">
        <f>REPLACE(N108,FIND("/",N108),LEN(N108)-FIND("/",N108)+1,"")</f>
        <v>film &amp; video</v>
      </c>
      <c r="R108" t="str">
        <f>REPLACE(N108,1,FIND("/",N108),"")</f>
        <v>shorts</v>
      </c>
      <c r="S108" s="10">
        <f t="shared" si="2"/>
        <v>40987.443298611106</v>
      </c>
      <c r="T108" s="10">
        <f t="shared" si="3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E109/D109*100</f>
        <v>102.46666666666667</v>
      </c>
      <c r="P109" s="7">
        <f>E109/L109</f>
        <v>111.37681159420291</v>
      </c>
      <c r="Q109" t="str">
        <f>REPLACE(N109,FIND("/",N109),LEN(N109)-FIND("/",N109)+1,"")</f>
        <v>film &amp; video</v>
      </c>
      <c r="R109" t="str">
        <f>REPLACE(N109,1,FIND("/",N109),"")</f>
        <v>shorts</v>
      </c>
      <c r="S109" s="10">
        <f t="shared" si="2"/>
        <v>40635.649155092593</v>
      </c>
      <c r="T109" s="10">
        <f t="shared" si="3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E110/D110*100</f>
        <v>246.66666666666669</v>
      </c>
      <c r="P110" s="7">
        <f>E110/L110</f>
        <v>78.723404255319153</v>
      </c>
      <c r="Q110" t="str">
        <f>REPLACE(N110,FIND("/",N110),LEN(N110)-FIND("/",N110)+1,"")</f>
        <v>film &amp; video</v>
      </c>
      <c r="R110" t="str">
        <f>REPLACE(N110,1,FIND("/",N110),"")</f>
        <v>shorts</v>
      </c>
      <c r="S110" s="10">
        <f t="shared" si="2"/>
        <v>41365.279745370368</v>
      </c>
      <c r="T110" s="10">
        <f t="shared" si="3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7">
        <f>E111/L111</f>
        <v>46.702127659574465</v>
      </c>
      <c r="Q111" t="str">
        <f>REPLACE(N111,FIND("/",N111),LEN(N111)-FIND("/",N111)+1,"")</f>
        <v>film &amp; video</v>
      </c>
      <c r="R111" t="str">
        <f>REPLACE(N111,1,FIND("/",N111),"")</f>
        <v>shorts</v>
      </c>
      <c r="S111" s="10">
        <f t="shared" si="2"/>
        <v>40569.692476851851</v>
      </c>
      <c r="T111" s="10">
        <f t="shared" si="3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E112/D112*100</f>
        <v>130.76923076923077</v>
      </c>
      <c r="P112" s="7">
        <f>E112/L112</f>
        <v>65.384615384615387</v>
      </c>
      <c r="Q112" t="str">
        <f>REPLACE(N112,FIND("/",N112),LEN(N112)-FIND("/",N112)+1,"")</f>
        <v>film &amp; video</v>
      </c>
      <c r="R112" t="str">
        <f>REPLACE(N112,1,FIND("/",N112),"")</f>
        <v>shorts</v>
      </c>
      <c r="S112" s="10">
        <f t="shared" si="2"/>
        <v>41557.616354166668</v>
      </c>
      <c r="T112" s="10">
        <f t="shared" si="3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E113/D113*100</f>
        <v>154.57142857142858</v>
      </c>
      <c r="P113" s="7">
        <f>E113/L113</f>
        <v>102.0754716981132</v>
      </c>
      <c r="Q113" t="str">
        <f>REPLACE(N113,FIND("/",N113),LEN(N113)-FIND("/",N113)+1,"")</f>
        <v>film &amp; video</v>
      </c>
      <c r="R113" t="str">
        <f>REPLACE(N113,1,FIND("/",N113),"")</f>
        <v>shorts</v>
      </c>
      <c r="S113" s="10">
        <f t="shared" si="2"/>
        <v>42124.999849537031</v>
      </c>
      <c r="T113" s="10">
        <f t="shared" si="3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E114/D114*100</f>
        <v>104</v>
      </c>
      <c r="P114" s="7">
        <f>E114/L114</f>
        <v>64.197530864197532</v>
      </c>
      <c r="Q114" t="str">
        <f>REPLACE(N114,FIND("/",N114),LEN(N114)-FIND("/",N114)+1,"")</f>
        <v>film &amp; video</v>
      </c>
      <c r="R114" t="str">
        <f>REPLACE(N114,1,FIND("/",N114),"")</f>
        <v>shorts</v>
      </c>
      <c r="S114" s="10">
        <f t="shared" si="2"/>
        <v>41717.709699074076</v>
      </c>
      <c r="T114" s="10">
        <f t="shared" si="3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E115/D115*100</f>
        <v>141</v>
      </c>
      <c r="P115" s="7">
        <f>E115/L115</f>
        <v>90.384615384615387</v>
      </c>
      <c r="Q115" t="str">
        <f>REPLACE(N115,FIND("/",N115),LEN(N115)-FIND("/",N115)+1,"")</f>
        <v>film &amp; video</v>
      </c>
      <c r="R115" t="str">
        <f>REPLACE(N115,1,FIND("/",N115),"")</f>
        <v>shorts</v>
      </c>
      <c r="S115" s="10">
        <f t="shared" si="2"/>
        <v>40753.425092592588</v>
      </c>
      <c r="T115" s="10">
        <f t="shared" si="3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E116/D116*100</f>
        <v>103.33333333333334</v>
      </c>
      <c r="P116" s="7">
        <f>E116/L116</f>
        <v>88.571428571428569</v>
      </c>
      <c r="Q116" t="str">
        <f>REPLACE(N116,FIND("/",N116),LEN(N116)-FIND("/",N116)+1,"")</f>
        <v>film &amp; video</v>
      </c>
      <c r="R116" t="str">
        <f>REPLACE(N116,1,FIND("/",N116),"")</f>
        <v>shorts</v>
      </c>
      <c r="S116" s="10">
        <f t="shared" si="2"/>
        <v>40860.940833333334</v>
      </c>
      <c r="T116" s="10">
        <f t="shared" si="3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E117/D117*100</f>
        <v>140.44444444444443</v>
      </c>
      <c r="P117" s="7">
        <f>E117/L117</f>
        <v>28.727272727272727</v>
      </c>
      <c r="Q117" t="str">
        <f>REPLACE(N117,FIND("/",N117),LEN(N117)-FIND("/",N117)+1,"")</f>
        <v>film &amp; video</v>
      </c>
      <c r="R117" t="str">
        <f>REPLACE(N117,1,FIND("/",N117),"")</f>
        <v>shorts</v>
      </c>
      <c r="S117" s="10">
        <f t="shared" si="2"/>
        <v>40918.405601851853</v>
      </c>
      <c r="T117" s="10">
        <f t="shared" si="3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E118/D118*100</f>
        <v>113.65714285714286</v>
      </c>
      <c r="P118" s="7">
        <f>E118/L118</f>
        <v>69.78947368421052</v>
      </c>
      <c r="Q118" t="str">
        <f>REPLACE(N118,FIND("/",N118),LEN(N118)-FIND("/",N118)+1,"")</f>
        <v>film &amp; video</v>
      </c>
      <c r="R118" t="str">
        <f>REPLACE(N118,1,FIND("/",N118),"")</f>
        <v>shorts</v>
      </c>
      <c r="S118" s="10">
        <f t="shared" si="2"/>
        <v>40595.163831018515</v>
      </c>
      <c r="T118" s="10">
        <f t="shared" si="3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E119/D119*100</f>
        <v>100.49377777777779</v>
      </c>
      <c r="P119" s="7">
        <f>E119/L119</f>
        <v>167.48962962962963</v>
      </c>
      <c r="Q119" t="str">
        <f>REPLACE(N119,FIND("/",N119),LEN(N119)-FIND("/",N119)+1,"")</f>
        <v>film &amp; video</v>
      </c>
      <c r="R119" t="str">
        <f>REPLACE(N119,1,FIND("/",N119),"")</f>
        <v>shorts</v>
      </c>
      <c r="S119" s="10">
        <f t="shared" si="2"/>
        <v>40248.501666666663</v>
      </c>
      <c r="T119" s="10">
        <f t="shared" si="3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E120/D120*100</f>
        <v>113.03159999999998</v>
      </c>
      <c r="P120" s="7">
        <f>E120/L120</f>
        <v>144.91230769230768</v>
      </c>
      <c r="Q120" t="str">
        <f>REPLACE(N120,FIND("/",N120),LEN(N120)-FIND("/",N120)+1,"")</f>
        <v>film &amp; video</v>
      </c>
      <c r="R120" t="str">
        <f>REPLACE(N120,1,FIND("/",N120),"")</f>
        <v>shorts</v>
      </c>
      <c r="S120" s="10">
        <f t="shared" si="2"/>
        <v>40722.720324074071</v>
      </c>
      <c r="T120" s="10">
        <f t="shared" si="3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E121/D121*100</f>
        <v>104.55692307692308</v>
      </c>
      <c r="P121" s="7">
        <f>E121/L121</f>
        <v>91.840540540540545</v>
      </c>
      <c r="Q121" t="str">
        <f>REPLACE(N121,FIND("/",N121),LEN(N121)-FIND("/",N121)+1,"")</f>
        <v>film &amp; video</v>
      </c>
      <c r="R121" t="str">
        <f>REPLACE(N121,1,FIND("/",N121),"")</f>
        <v>shorts</v>
      </c>
      <c r="S121" s="10">
        <f t="shared" si="2"/>
        <v>40738.735949074071</v>
      </c>
      <c r="T121" s="10">
        <f t="shared" si="3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E122/D122*100</f>
        <v>1.4285714285714287E-2</v>
      </c>
      <c r="P122" s="7">
        <f>E122/L122</f>
        <v>10</v>
      </c>
      <c r="Q122" t="str">
        <f>REPLACE(N122,FIND("/",N122),LEN(N122)-FIND("/",N122)+1,"")</f>
        <v>film &amp; video</v>
      </c>
      <c r="R122" t="str">
        <f>REPLACE(N122,1,FIND("/",N122),"")</f>
        <v>science fiction</v>
      </c>
      <c r="S122" s="10">
        <f t="shared" si="2"/>
        <v>42615.716516203705</v>
      </c>
      <c r="T122" s="10">
        <f t="shared" si="3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E123/D123*100</f>
        <v>3.3333333333333333E-2</v>
      </c>
      <c r="P123" s="7">
        <f>E123/L123</f>
        <v>1</v>
      </c>
      <c r="Q123" t="str">
        <f>REPLACE(N123,FIND("/",N123),LEN(N123)-FIND("/",N123)+1,"")</f>
        <v>film &amp; video</v>
      </c>
      <c r="R123" t="str">
        <f>REPLACE(N123,1,FIND("/",N123),"")</f>
        <v>science fiction</v>
      </c>
      <c r="S123" s="10">
        <f t="shared" si="2"/>
        <v>42096.371643518512</v>
      </c>
      <c r="T123" s="10">
        <f t="shared" si="3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E124/D124*100</f>
        <v>0</v>
      </c>
      <c r="P124" s="7" t="e">
        <f>E124/L124</f>
        <v>#DIV/0!</v>
      </c>
      <c r="Q124" t="str">
        <f>REPLACE(N124,FIND("/",N124),LEN(N124)-FIND("/",N124)+1,"")</f>
        <v>film &amp; video</v>
      </c>
      <c r="R124" t="str">
        <f>REPLACE(N124,1,FIND("/",N124),"")</f>
        <v>science fiction</v>
      </c>
      <c r="S124" s="10">
        <f t="shared" si="2"/>
        <v>42593.098460648143</v>
      </c>
      <c r="T124" s="10">
        <f t="shared" si="3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E125/D125*100</f>
        <v>0.27454545454545454</v>
      </c>
      <c r="P125" s="7">
        <f>E125/L125</f>
        <v>25.166666666666668</v>
      </c>
      <c r="Q125" t="str">
        <f>REPLACE(N125,FIND("/",N125),LEN(N125)-FIND("/",N125)+1,"")</f>
        <v>film &amp; video</v>
      </c>
      <c r="R125" t="str">
        <f>REPLACE(N125,1,FIND("/",N125),"")</f>
        <v>science fiction</v>
      </c>
      <c r="S125" s="10">
        <f t="shared" si="2"/>
        <v>41904.448657407404</v>
      </c>
      <c r="T125" s="10">
        <f t="shared" si="3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E126/D126*100</f>
        <v>0</v>
      </c>
      <c r="P126" s="7" t="e">
        <f>E126/L126</f>
        <v>#DIV/0!</v>
      </c>
      <c r="Q126" t="str">
        <f>REPLACE(N126,FIND("/",N126),LEN(N126)-FIND("/",N126)+1,"")</f>
        <v>film &amp; video</v>
      </c>
      <c r="R126" t="str">
        <f>REPLACE(N126,1,FIND("/",N126),"")</f>
        <v>science fiction</v>
      </c>
      <c r="S126" s="10">
        <f t="shared" si="2"/>
        <v>42114.595393518517</v>
      </c>
      <c r="T126" s="10">
        <f t="shared" si="3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E127/D127*100</f>
        <v>14.000000000000002</v>
      </c>
      <c r="P127" s="7">
        <f>E127/L127</f>
        <v>11.666666666666666</v>
      </c>
      <c r="Q127" t="str">
        <f>REPLACE(N127,FIND("/",N127),LEN(N127)-FIND("/",N127)+1,"")</f>
        <v>film &amp; video</v>
      </c>
      <c r="R127" t="str">
        <f>REPLACE(N127,1,FIND("/",N127),"")</f>
        <v>science fiction</v>
      </c>
      <c r="S127" s="10">
        <f t="shared" si="2"/>
        <v>42709.66064814815</v>
      </c>
      <c r="T127" s="10">
        <f t="shared" si="3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E128/D128*100</f>
        <v>5.548</v>
      </c>
      <c r="P128" s="7">
        <f>E128/L128</f>
        <v>106.69230769230769</v>
      </c>
      <c r="Q128" t="str">
        <f>REPLACE(N128,FIND("/",N128),LEN(N128)-FIND("/",N128)+1,"")</f>
        <v>film &amp; video</v>
      </c>
      <c r="R128" t="str">
        <f>REPLACE(N128,1,FIND("/",N128),"")</f>
        <v>science fiction</v>
      </c>
      <c r="S128" s="10">
        <f t="shared" si="2"/>
        <v>42135.256215277775</v>
      </c>
      <c r="T128" s="10">
        <f t="shared" si="3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E129/D129*100</f>
        <v>2.375</v>
      </c>
      <c r="P129" s="7">
        <f>E129/L129</f>
        <v>47.5</v>
      </c>
      <c r="Q129" t="str">
        <f>REPLACE(N129,FIND("/",N129),LEN(N129)-FIND("/",N129)+1,"")</f>
        <v>film &amp; video</v>
      </c>
      <c r="R129" t="str">
        <f>REPLACE(N129,1,FIND("/",N129),"")</f>
        <v>science fiction</v>
      </c>
      <c r="S129" s="10">
        <f t="shared" si="2"/>
        <v>42067.290983796294</v>
      </c>
      <c r="T129" s="10">
        <f t="shared" si="3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E130/D130*100</f>
        <v>1.867</v>
      </c>
      <c r="P130" s="7">
        <f>E130/L130</f>
        <v>311.16666666666669</v>
      </c>
      <c r="Q130" t="str">
        <f>REPLACE(N130,FIND("/",N130),LEN(N130)-FIND("/",N130)+1,"")</f>
        <v>film &amp; video</v>
      </c>
      <c r="R130" t="str">
        <f>REPLACE(N130,1,FIND("/",N130),"")</f>
        <v>science fiction</v>
      </c>
      <c r="S130" s="10">
        <f t="shared" si="2"/>
        <v>42627.894594907404</v>
      </c>
      <c r="T130" s="10">
        <f t="shared" si="3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E131/D131*100</f>
        <v>0</v>
      </c>
      <c r="P131" s="7" t="e">
        <f>E131/L131</f>
        <v>#DIV/0!</v>
      </c>
      <c r="Q131" t="str">
        <f>REPLACE(N131,FIND("/",N131),LEN(N131)-FIND("/",N131)+1,"")</f>
        <v>film &amp; video</v>
      </c>
      <c r="R131" t="str">
        <f>REPLACE(N131,1,FIND("/",N131),"")</f>
        <v>science fiction</v>
      </c>
      <c r="S131" s="10">
        <f t="shared" ref="S131:S194" si="4">(J131/86400)+25569+(-8/24)</f>
        <v>41882.603969907403</v>
      </c>
      <c r="T131" s="10">
        <f t="shared" ref="T131:T194" si="5">(I131/86400)+25569+(-8/24)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E132/D132*100</f>
        <v>0</v>
      </c>
      <c r="P132" s="7" t="e">
        <f>E132/L132</f>
        <v>#DIV/0!</v>
      </c>
      <c r="Q132" t="str">
        <f>REPLACE(N132,FIND("/",N132),LEN(N132)-FIND("/",N132)+1,"")</f>
        <v>film &amp; video</v>
      </c>
      <c r="R132" t="str">
        <f>REPLACE(N132,1,FIND("/",N132),"")</f>
        <v>science fiction</v>
      </c>
      <c r="S132" s="10">
        <f t="shared" si="4"/>
        <v>41778.582083333335</v>
      </c>
      <c r="T132" s="10">
        <f t="shared" si="5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E133/D133*100</f>
        <v>0</v>
      </c>
      <c r="P133" s="7" t="e">
        <f>E133/L133</f>
        <v>#DIV/0!</v>
      </c>
      <c r="Q133" t="str">
        <f>REPLACE(N133,FIND("/",N133),LEN(N133)-FIND("/",N133)+1,"")</f>
        <v>film &amp; video</v>
      </c>
      <c r="R133" t="str">
        <f>REPLACE(N133,1,FIND("/",N133),"")</f>
        <v>science fiction</v>
      </c>
      <c r="S133" s="10">
        <f t="shared" si="4"/>
        <v>42541.504178240742</v>
      </c>
      <c r="T133" s="10">
        <f t="shared" si="5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E134/D134*100</f>
        <v>9.5687499999999996</v>
      </c>
      <c r="P134" s="7">
        <f>E134/L134</f>
        <v>94.506172839506178</v>
      </c>
      <c r="Q134" t="str">
        <f>REPLACE(N134,FIND("/",N134),LEN(N134)-FIND("/",N134)+1,"")</f>
        <v>film &amp; video</v>
      </c>
      <c r="R134" t="str">
        <f>REPLACE(N134,1,FIND("/",N134),"")</f>
        <v>science fiction</v>
      </c>
      <c r="S134" s="10">
        <f t="shared" si="4"/>
        <v>41905.47924768518</v>
      </c>
      <c r="T134" s="10">
        <f t="shared" si="5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E135/D135*100</f>
        <v>0</v>
      </c>
      <c r="P135" s="7" t="e">
        <f>E135/L135</f>
        <v>#DIV/0!</v>
      </c>
      <c r="Q135" t="str">
        <f>REPLACE(N135,FIND("/",N135),LEN(N135)-FIND("/",N135)+1,"")</f>
        <v>film &amp; video</v>
      </c>
      <c r="R135" t="str">
        <f>REPLACE(N135,1,FIND("/",N135),"")</f>
        <v>science fiction</v>
      </c>
      <c r="S135" s="10">
        <f t="shared" si="4"/>
        <v>42491.474351851844</v>
      </c>
      <c r="T135" s="10">
        <f t="shared" si="5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E136/D136*100</f>
        <v>0</v>
      </c>
      <c r="P136" s="7" t="e">
        <f>E136/L136</f>
        <v>#DIV/0!</v>
      </c>
      <c r="Q136" t="str">
        <f>REPLACE(N136,FIND("/",N136),LEN(N136)-FIND("/",N136)+1,"")</f>
        <v>film &amp; video</v>
      </c>
      <c r="R136" t="str">
        <f>REPLACE(N136,1,FIND("/",N136),"")</f>
        <v>science fiction</v>
      </c>
      <c r="S136" s="10">
        <f t="shared" si="4"/>
        <v>42221.576597222222</v>
      </c>
      <c r="T136" s="10">
        <f t="shared" si="5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E137/D137*100</f>
        <v>13.433333333333334</v>
      </c>
      <c r="P137" s="7">
        <f>E137/L137</f>
        <v>80.599999999999994</v>
      </c>
      <c r="Q137" t="str">
        <f>REPLACE(N137,FIND("/",N137),LEN(N137)-FIND("/",N137)+1,"")</f>
        <v>film &amp; video</v>
      </c>
      <c r="R137" t="str">
        <f>REPLACE(N137,1,FIND("/",N137),"")</f>
        <v>science fiction</v>
      </c>
      <c r="S137" s="10">
        <f t="shared" si="4"/>
        <v>41788.048576388886</v>
      </c>
      <c r="T137" s="10">
        <f t="shared" si="5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E138/D138*100</f>
        <v>0</v>
      </c>
      <c r="P138" s="7" t="e">
        <f>E138/L138</f>
        <v>#DIV/0!</v>
      </c>
      <c r="Q138" t="str">
        <f>REPLACE(N138,FIND("/",N138),LEN(N138)-FIND("/",N138)+1,"")</f>
        <v>film &amp; video</v>
      </c>
      <c r="R138" t="str">
        <f>REPLACE(N138,1,FIND("/",N138),"")</f>
        <v>science fiction</v>
      </c>
      <c r="S138" s="10">
        <f t="shared" si="4"/>
        <v>42096.076782407406</v>
      </c>
      <c r="T138" s="10">
        <f t="shared" si="5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E139/D139*100</f>
        <v>0</v>
      </c>
      <c r="P139" s="7" t="e">
        <f>E139/L139</f>
        <v>#DIV/0!</v>
      </c>
      <c r="Q139" t="str">
        <f>REPLACE(N139,FIND("/",N139),LEN(N139)-FIND("/",N139)+1,"")</f>
        <v>film &amp; video</v>
      </c>
      <c r="R139" t="str">
        <f>REPLACE(N139,1,FIND("/",N139),"")</f>
        <v>science fiction</v>
      </c>
      <c r="S139" s="10">
        <f t="shared" si="4"/>
        <v>42239.240659722222</v>
      </c>
      <c r="T139" s="10">
        <f t="shared" si="5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E140/D140*100</f>
        <v>3.1413333333333333</v>
      </c>
      <c r="P140" s="7">
        <f>E140/L140</f>
        <v>81.241379310344826</v>
      </c>
      <c r="Q140" t="str">
        <f>REPLACE(N140,FIND("/",N140),LEN(N140)-FIND("/",N140)+1,"")</f>
        <v>film &amp; video</v>
      </c>
      <c r="R140" t="str">
        <f>REPLACE(N140,1,FIND("/",N140),"")</f>
        <v>science fiction</v>
      </c>
      <c r="S140" s="10">
        <f t="shared" si="4"/>
        <v>42185.924085648141</v>
      </c>
      <c r="T140" s="10">
        <f t="shared" si="5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E141/D141*100</f>
        <v>100</v>
      </c>
      <c r="P141" s="7">
        <f>E141/L141</f>
        <v>500</v>
      </c>
      <c r="Q141" t="str">
        <f>REPLACE(N141,FIND("/",N141),LEN(N141)-FIND("/",N141)+1,"")</f>
        <v>film &amp; video</v>
      </c>
      <c r="R141" t="str">
        <f>REPLACE(N141,1,FIND("/",N141),"")</f>
        <v>science fiction</v>
      </c>
      <c r="S141" s="10">
        <f t="shared" si="4"/>
        <v>42187.587638888886</v>
      </c>
      <c r="T141" s="10">
        <f t="shared" si="5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E142/D142*100</f>
        <v>0</v>
      </c>
      <c r="P142" s="7" t="e">
        <f>E142/L142</f>
        <v>#DIV/0!</v>
      </c>
      <c r="Q142" t="str">
        <f>REPLACE(N142,FIND("/",N142),LEN(N142)-FIND("/",N142)+1,"")</f>
        <v>film &amp; video</v>
      </c>
      <c r="R142" t="str">
        <f>REPLACE(N142,1,FIND("/",N142),"")</f>
        <v>science fiction</v>
      </c>
      <c r="S142" s="10">
        <f t="shared" si="4"/>
        <v>42052.864953703705</v>
      </c>
      <c r="T142" s="10">
        <f t="shared" si="5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E143/D143*100</f>
        <v>10.775</v>
      </c>
      <c r="P143" s="7">
        <f>E143/L143</f>
        <v>46.178571428571431</v>
      </c>
      <c r="Q143" t="str">
        <f>REPLACE(N143,FIND("/",N143),LEN(N143)-FIND("/",N143)+1,"")</f>
        <v>film &amp; video</v>
      </c>
      <c r="R143" t="str">
        <f>REPLACE(N143,1,FIND("/",N143),"")</f>
        <v>science fiction</v>
      </c>
      <c r="S143" s="10">
        <f t="shared" si="4"/>
        <v>42109.819710648146</v>
      </c>
      <c r="T143" s="10">
        <f t="shared" si="5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E144/D144*100</f>
        <v>0.33333333333333337</v>
      </c>
      <c r="P144" s="7">
        <f>E144/L144</f>
        <v>10</v>
      </c>
      <c r="Q144" t="str">
        <f>REPLACE(N144,FIND("/",N144),LEN(N144)-FIND("/",N144)+1,"")</f>
        <v>film &amp; video</v>
      </c>
      <c r="R144" t="str">
        <f>REPLACE(N144,1,FIND("/",N144),"")</f>
        <v>science fiction</v>
      </c>
      <c r="S144" s="10">
        <f t="shared" si="4"/>
        <v>41938.559930555552</v>
      </c>
      <c r="T144" s="10">
        <f t="shared" si="5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E145/D145*100</f>
        <v>0</v>
      </c>
      <c r="P145" s="7" t="e">
        <f>E145/L145</f>
        <v>#DIV/0!</v>
      </c>
      <c r="Q145" t="str">
        <f>REPLACE(N145,FIND("/",N145),LEN(N145)-FIND("/",N145)+1,"")</f>
        <v>film &amp; video</v>
      </c>
      <c r="R145" t="str">
        <f>REPLACE(N145,1,FIND("/",N145),"")</f>
        <v>science fiction</v>
      </c>
      <c r="S145" s="10">
        <f t="shared" si="4"/>
        <v>42558.730810185181</v>
      </c>
      <c r="T145" s="10">
        <f t="shared" si="5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E146/D146*100</f>
        <v>27.6</v>
      </c>
      <c r="P146" s="7">
        <f>E146/L146</f>
        <v>55.945945945945944</v>
      </c>
      <c r="Q146" t="str">
        <f>REPLACE(N146,FIND("/",N146),LEN(N146)-FIND("/",N146)+1,"")</f>
        <v>film &amp; video</v>
      </c>
      <c r="R146" t="str">
        <f>REPLACE(N146,1,FIND("/",N146),"")</f>
        <v>science fiction</v>
      </c>
      <c r="S146" s="10">
        <f t="shared" si="4"/>
        <v>42047.429074074076</v>
      </c>
      <c r="T146" s="10">
        <f t="shared" si="5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E147/D147*100</f>
        <v>7.5111111111111111</v>
      </c>
      <c r="P147" s="7">
        <f>E147/L147</f>
        <v>37.555555555555557</v>
      </c>
      <c r="Q147" t="str">
        <f>REPLACE(N147,FIND("/",N147),LEN(N147)-FIND("/",N147)+1,"")</f>
        <v>film &amp; video</v>
      </c>
      <c r="R147" t="str">
        <f>REPLACE(N147,1,FIND("/",N147),"")</f>
        <v>science fiction</v>
      </c>
      <c r="S147" s="10">
        <f t="shared" si="4"/>
        <v>42200.208935185183</v>
      </c>
      <c r="T147" s="10">
        <f t="shared" si="5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E148/D148*100</f>
        <v>0.57499999999999996</v>
      </c>
      <c r="P148" s="7">
        <f>E148/L148</f>
        <v>38.333333333333336</v>
      </c>
      <c r="Q148" t="str">
        <f>REPLACE(N148,FIND("/",N148),LEN(N148)-FIND("/",N148)+1,"")</f>
        <v>film &amp; video</v>
      </c>
      <c r="R148" t="str">
        <f>REPLACE(N148,1,FIND("/",N148),"")</f>
        <v>science fiction</v>
      </c>
      <c r="S148" s="10">
        <f t="shared" si="4"/>
        <v>42692.682847222219</v>
      </c>
      <c r="T148" s="10">
        <f t="shared" si="5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E149/D149*100</f>
        <v>0</v>
      </c>
      <c r="P149" s="7" t="e">
        <f>E149/L149</f>
        <v>#DIV/0!</v>
      </c>
      <c r="Q149" t="str">
        <f>REPLACE(N149,FIND("/",N149),LEN(N149)-FIND("/",N149)+1,"")</f>
        <v>film &amp; video</v>
      </c>
      <c r="R149" t="str">
        <f>REPLACE(N149,1,FIND("/",N149),"")</f>
        <v>science fiction</v>
      </c>
      <c r="S149" s="10">
        <f t="shared" si="4"/>
        <v>41969.434490740743</v>
      </c>
      <c r="T149" s="10">
        <f t="shared" si="5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E150/D150*100</f>
        <v>0.08</v>
      </c>
      <c r="P150" s="7">
        <f>E150/L150</f>
        <v>20</v>
      </c>
      <c r="Q150" t="str">
        <f>REPLACE(N150,FIND("/",N150),LEN(N150)-FIND("/",N150)+1,"")</f>
        <v>film &amp; video</v>
      </c>
      <c r="R150" t="str">
        <f>REPLACE(N150,1,FIND("/",N150),"")</f>
        <v>science fiction</v>
      </c>
      <c r="S150" s="10">
        <f t="shared" si="4"/>
        <v>42396.948333333326</v>
      </c>
      <c r="T150" s="10">
        <f t="shared" si="5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E151/D151*100</f>
        <v>0.91999999999999993</v>
      </c>
      <c r="P151" s="7">
        <f>E151/L151</f>
        <v>15.333333333333334</v>
      </c>
      <c r="Q151" t="str">
        <f>REPLACE(N151,FIND("/",N151),LEN(N151)-FIND("/",N151)+1,"")</f>
        <v>film &amp; video</v>
      </c>
      <c r="R151" t="str">
        <f>REPLACE(N151,1,FIND("/",N151),"")</f>
        <v>science fiction</v>
      </c>
      <c r="S151" s="10">
        <f t="shared" si="4"/>
        <v>41967.838773148142</v>
      </c>
      <c r="T151" s="10">
        <f t="shared" si="5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E152/D152*100</f>
        <v>23.163076923076922</v>
      </c>
      <c r="P152" s="7">
        <f>E152/L152</f>
        <v>449.43283582089555</v>
      </c>
      <c r="Q152" t="str">
        <f>REPLACE(N152,FIND("/",N152),LEN(N152)-FIND("/",N152)+1,"")</f>
        <v>film &amp; video</v>
      </c>
      <c r="R152" t="str">
        <f>REPLACE(N152,1,FIND("/",N152),"")</f>
        <v>science fiction</v>
      </c>
      <c r="S152" s="10">
        <f t="shared" si="4"/>
        <v>42089.82849537037</v>
      </c>
      <c r="T152" s="10">
        <f t="shared" si="5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E153/D153*100</f>
        <v>5.5999999999999994E-2</v>
      </c>
      <c r="P153" s="7">
        <f>E153/L153</f>
        <v>28</v>
      </c>
      <c r="Q153" t="str">
        <f>REPLACE(N153,FIND("/",N153),LEN(N153)-FIND("/",N153)+1,"")</f>
        <v>film &amp; video</v>
      </c>
      <c r="R153" t="str">
        <f>REPLACE(N153,1,FIND("/",N153),"")</f>
        <v>science fiction</v>
      </c>
      <c r="S153" s="10">
        <f t="shared" si="4"/>
        <v>42113.217488425922</v>
      </c>
      <c r="T153" s="10">
        <f t="shared" si="5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E154/D154*100</f>
        <v>7.8947368421052634E-3</v>
      </c>
      <c r="P154" s="7">
        <f>E154/L154</f>
        <v>15</v>
      </c>
      <c r="Q154" t="str">
        <f>REPLACE(N154,FIND("/",N154),LEN(N154)-FIND("/",N154)+1,"")</f>
        <v>film &amp; video</v>
      </c>
      <c r="R154" t="str">
        <f>REPLACE(N154,1,FIND("/",N154),"")</f>
        <v>science fiction</v>
      </c>
      <c r="S154" s="10">
        <f t="shared" si="4"/>
        <v>41874.744212962956</v>
      </c>
      <c r="T154" s="10">
        <f t="shared" si="5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E155/D155*100</f>
        <v>0.71799999999999997</v>
      </c>
      <c r="P155" s="7">
        <f>E155/L155</f>
        <v>35.9</v>
      </c>
      <c r="Q155" t="str">
        <f>REPLACE(N155,FIND("/",N155),LEN(N155)-FIND("/",N155)+1,"")</f>
        <v>film &amp; video</v>
      </c>
      <c r="R155" t="str">
        <f>REPLACE(N155,1,FIND("/",N155),"")</f>
        <v>science fiction</v>
      </c>
      <c r="S155" s="10">
        <f t="shared" si="4"/>
        <v>41933.252824074072</v>
      </c>
      <c r="T155" s="10">
        <f t="shared" si="5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E156/D156*100</f>
        <v>2.666666666666667</v>
      </c>
      <c r="P156" s="7">
        <f>E156/L156</f>
        <v>13.333333333333334</v>
      </c>
      <c r="Q156" t="str">
        <f>REPLACE(N156,FIND("/",N156),LEN(N156)-FIND("/",N156)+1,"")</f>
        <v>film &amp; video</v>
      </c>
      <c r="R156" t="str">
        <f>REPLACE(N156,1,FIND("/",N156),"")</f>
        <v>science fiction</v>
      </c>
      <c r="S156" s="10">
        <f t="shared" si="4"/>
        <v>42115.214062499996</v>
      </c>
      <c r="T156" s="10">
        <f t="shared" si="5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E157/D157*100</f>
        <v>6.0000000000000001E-3</v>
      </c>
      <c r="P157" s="7">
        <f>E157/L157</f>
        <v>20.25</v>
      </c>
      <c r="Q157" t="str">
        <f>REPLACE(N157,FIND("/",N157),LEN(N157)-FIND("/",N157)+1,"")</f>
        <v>film &amp; video</v>
      </c>
      <c r="R157" t="str">
        <f>REPLACE(N157,1,FIND("/",N157),"")</f>
        <v>science fiction</v>
      </c>
      <c r="S157" s="10">
        <f t="shared" si="4"/>
        <v>42168.226099537038</v>
      </c>
      <c r="T157" s="10">
        <f t="shared" si="5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E158/D158*100</f>
        <v>5.0999999999999996</v>
      </c>
      <c r="P158" s="7">
        <f>E158/L158</f>
        <v>119</v>
      </c>
      <c r="Q158" t="str">
        <f>REPLACE(N158,FIND("/",N158),LEN(N158)-FIND("/",N158)+1,"")</f>
        <v>film &amp; video</v>
      </c>
      <c r="R158" t="str">
        <f>REPLACE(N158,1,FIND("/",N158),"")</f>
        <v>science fiction</v>
      </c>
      <c r="S158" s="10">
        <f t="shared" si="4"/>
        <v>41793.791620370372</v>
      </c>
      <c r="T158" s="10">
        <f t="shared" si="5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E159/D159*100</f>
        <v>0.26711185308848079</v>
      </c>
      <c r="P159" s="7">
        <f>E159/L159</f>
        <v>4</v>
      </c>
      <c r="Q159" t="str">
        <f>REPLACE(N159,FIND("/",N159),LEN(N159)-FIND("/",N159)+1,"")</f>
        <v>film &amp; video</v>
      </c>
      <c r="R159" t="str">
        <f>REPLACE(N159,1,FIND("/",N159),"")</f>
        <v>science fiction</v>
      </c>
      <c r="S159" s="10">
        <f t="shared" si="4"/>
        <v>42396.578379629624</v>
      </c>
      <c r="T159" s="10">
        <f t="shared" si="5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E160/D160*100</f>
        <v>0</v>
      </c>
      <c r="P160" s="7" t="e">
        <f>E160/L160</f>
        <v>#DIV/0!</v>
      </c>
      <c r="Q160" t="str">
        <f>REPLACE(N160,FIND("/",N160),LEN(N160)-FIND("/",N160)+1,"")</f>
        <v>film &amp; video</v>
      </c>
      <c r="R160" t="str">
        <f>REPLACE(N160,1,FIND("/",N160),"")</f>
        <v>science fiction</v>
      </c>
      <c r="S160" s="10">
        <f t="shared" si="4"/>
        <v>41903.743379629625</v>
      </c>
      <c r="T160" s="10">
        <f t="shared" si="5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E161/D161*100</f>
        <v>2E-3</v>
      </c>
      <c r="P161" s="7">
        <f>E161/L161</f>
        <v>10</v>
      </c>
      <c r="Q161" t="str">
        <f>REPLACE(N161,FIND("/",N161),LEN(N161)-FIND("/",N161)+1,"")</f>
        <v>film &amp; video</v>
      </c>
      <c r="R161" t="str">
        <f>REPLACE(N161,1,FIND("/",N161),"")</f>
        <v>science fiction</v>
      </c>
      <c r="S161" s="10">
        <f t="shared" si="4"/>
        <v>42514.101215277777</v>
      </c>
      <c r="T161" s="10">
        <f t="shared" si="5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E162/D162*100</f>
        <v>0</v>
      </c>
      <c r="P162" s="7" t="e">
        <f>E162/L162</f>
        <v>#DIV/0!</v>
      </c>
      <c r="Q162" t="str">
        <f>REPLACE(N162,FIND("/",N162),LEN(N162)-FIND("/",N162)+1,"")</f>
        <v>film &amp; video</v>
      </c>
      <c r="R162" t="str">
        <f>REPLACE(N162,1,FIND("/",N162),"")</f>
        <v>drama</v>
      </c>
      <c r="S162" s="10">
        <f t="shared" si="4"/>
        <v>42171.57975694444</v>
      </c>
      <c r="T162" s="10">
        <f t="shared" si="5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E163/D163*100</f>
        <v>0.01</v>
      </c>
      <c r="P163" s="7">
        <f>E163/L163</f>
        <v>5</v>
      </c>
      <c r="Q163" t="str">
        <f>REPLACE(N163,FIND("/",N163),LEN(N163)-FIND("/",N163)+1,"")</f>
        <v>film &amp; video</v>
      </c>
      <c r="R163" t="str">
        <f>REPLACE(N163,1,FIND("/",N163),"")</f>
        <v>drama</v>
      </c>
      <c r="S163" s="10">
        <f t="shared" si="4"/>
        <v>41792.354108796295</v>
      </c>
      <c r="T163" s="10">
        <f t="shared" si="5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E164/D164*100</f>
        <v>15.535714285714286</v>
      </c>
      <c r="P164" s="7">
        <f>E164/L164</f>
        <v>43.5</v>
      </c>
      <c r="Q164" t="str">
        <f>REPLACE(N164,FIND("/",N164),LEN(N164)-FIND("/",N164)+1,"")</f>
        <v>film &amp; video</v>
      </c>
      <c r="R164" t="str">
        <f>REPLACE(N164,1,FIND("/",N164),"")</f>
        <v>drama</v>
      </c>
      <c r="S164" s="10">
        <f t="shared" si="4"/>
        <v>41834.79347222222</v>
      </c>
      <c r="T164" s="10">
        <f t="shared" si="5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E165/D165*100</f>
        <v>0</v>
      </c>
      <c r="P165" s="7" t="e">
        <f>E165/L165</f>
        <v>#DIV/0!</v>
      </c>
      <c r="Q165" t="str">
        <f>REPLACE(N165,FIND("/",N165),LEN(N165)-FIND("/",N165)+1,"")</f>
        <v>film &amp; video</v>
      </c>
      <c r="R165" t="str">
        <f>REPLACE(N165,1,FIND("/",N165),"")</f>
        <v>drama</v>
      </c>
      <c r="S165" s="10">
        <f t="shared" si="4"/>
        <v>42243.627939814811</v>
      </c>
      <c r="T165" s="10">
        <f t="shared" si="5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E166/D166*100</f>
        <v>0.53333333333333333</v>
      </c>
      <c r="P166" s="7">
        <f>E166/L166</f>
        <v>91.428571428571431</v>
      </c>
      <c r="Q166" t="str">
        <f>REPLACE(N166,FIND("/",N166),LEN(N166)-FIND("/",N166)+1,"")</f>
        <v>film &amp; video</v>
      </c>
      <c r="R166" t="str">
        <f>REPLACE(N166,1,FIND("/",N166),"")</f>
        <v>drama</v>
      </c>
      <c r="S166" s="10">
        <f t="shared" si="4"/>
        <v>41841.429409722223</v>
      </c>
      <c r="T166" s="10">
        <f t="shared" si="5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E167/D167*100</f>
        <v>0</v>
      </c>
      <c r="P167" s="7" t="e">
        <f>E167/L167</f>
        <v>#DIV/0!</v>
      </c>
      <c r="Q167" t="str">
        <f>REPLACE(N167,FIND("/",N167),LEN(N167)-FIND("/",N167)+1,"")</f>
        <v>film &amp; video</v>
      </c>
      <c r="R167" t="str">
        <f>REPLACE(N167,1,FIND("/",N167),"")</f>
        <v>drama</v>
      </c>
      <c r="S167" s="10">
        <f t="shared" si="4"/>
        <v>42351.325509259252</v>
      </c>
      <c r="T167" s="10">
        <f t="shared" si="5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E168/D168*100</f>
        <v>60</v>
      </c>
      <c r="P168" s="7">
        <f>E168/L168</f>
        <v>3000</v>
      </c>
      <c r="Q168" t="str">
        <f>REPLACE(N168,FIND("/",N168),LEN(N168)-FIND("/",N168)+1,"")</f>
        <v>film &amp; video</v>
      </c>
      <c r="R168" t="str">
        <f>REPLACE(N168,1,FIND("/",N168),"")</f>
        <v>drama</v>
      </c>
      <c r="S168" s="10">
        <f t="shared" si="4"/>
        <v>42720.742615740739</v>
      </c>
      <c r="T168" s="10">
        <f t="shared" si="5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E169/D169*100</f>
        <v>0.01</v>
      </c>
      <c r="P169" s="7">
        <f>E169/L169</f>
        <v>5.5</v>
      </c>
      <c r="Q169" t="str">
        <f>REPLACE(N169,FIND("/",N169),LEN(N169)-FIND("/",N169)+1,"")</f>
        <v>film &amp; video</v>
      </c>
      <c r="R169" t="str">
        <f>REPLACE(N169,1,FIND("/",N169),"")</f>
        <v>drama</v>
      </c>
      <c r="S169" s="10">
        <f t="shared" si="4"/>
        <v>42160.594155092585</v>
      </c>
      <c r="T169" s="10">
        <f t="shared" si="5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E170/D170*100</f>
        <v>4.0625</v>
      </c>
      <c r="P170" s="7">
        <f>E170/L170</f>
        <v>108.33333333333333</v>
      </c>
      <c r="Q170" t="str">
        <f>REPLACE(N170,FIND("/",N170),LEN(N170)-FIND("/",N170)+1,"")</f>
        <v>film &amp; video</v>
      </c>
      <c r="R170" t="str">
        <f>REPLACE(N170,1,FIND("/",N170),"")</f>
        <v>drama</v>
      </c>
      <c r="S170" s="10">
        <f t="shared" si="4"/>
        <v>42052.501967592594</v>
      </c>
      <c r="T170" s="10">
        <f t="shared" si="5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E171/D171*100</f>
        <v>22.400000000000002</v>
      </c>
      <c r="P171" s="7">
        <f>E171/L171</f>
        <v>56</v>
      </c>
      <c r="Q171" t="str">
        <f>REPLACE(N171,FIND("/",N171),LEN(N171)-FIND("/",N171)+1,"")</f>
        <v>film &amp; video</v>
      </c>
      <c r="R171" t="str">
        <f>REPLACE(N171,1,FIND("/",N171),"")</f>
        <v>drama</v>
      </c>
      <c r="S171" s="10">
        <f t="shared" si="4"/>
        <v>41900.171979166662</v>
      </c>
      <c r="T171" s="10">
        <f t="shared" si="5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E172/D172*100</f>
        <v>3.25</v>
      </c>
      <c r="P172" s="7">
        <f>E172/L172</f>
        <v>32.5</v>
      </c>
      <c r="Q172" t="str">
        <f>REPLACE(N172,FIND("/",N172),LEN(N172)-FIND("/",N172)+1,"")</f>
        <v>film &amp; video</v>
      </c>
      <c r="R172" t="str">
        <f>REPLACE(N172,1,FIND("/",N172),"")</f>
        <v>drama</v>
      </c>
      <c r="S172" s="10">
        <f t="shared" si="4"/>
        <v>42216.644479166665</v>
      </c>
      <c r="T172" s="10">
        <f t="shared" si="5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E173/D173*100</f>
        <v>2E-3</v>
      </c>
      <c r="P173" s="7">
        <f>E173/L173</f>
        <v>1</v>
      </c>
      <c r="Q173" t="str">
        <f>REPLACE(N173,FIND("/",N173),LEN(N173)-FIND("/",N173)+1,"")</f>
        <v>film &amp; video</v>
      </c>
      <c r="R173" t="str">
        <f>REPLACE(N173,1,FIND("/",N173),"")</f>
        <v>drama</v>
      </c>
      <c r="S173" s="10">
        <f t="shared" si="4"/>
        <v>42533.847384259258</v>
      </c>
      <c r="T173" s="10">
        <f t="shared" si="5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E174/D174*100</f>
        <v>0</v>
      </c>
      <c r="P174" s="7" t="e">
        <f>E174/L174</f>
        <v>#DIV/0!</v>
      </c>
      <c r="Q174" t="str">
        <f>REPLACE(N174,FIND("/",N174),LEN(N174)-FIND("/",N174)+1,"")</f>
        <v>film &amp; video</v>
      </c>
      <c r="R174" t="str">
        <f>REPLACE(N174,1,FIND("/",N174),"")</f>
        <v>drama</v>
      </c>
      <c r="S174" s="10">
        <f t="shared" si="4"/>
        <v>42047.061608796292</v>
      </c>
      <c r="T174" s="10">
        <f t="shared" si="5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E175/D175*100</f>
        <v>0</v>
      </c>
      <c r="P175" s="7" t="e">
        <f>E175/L175</f>
        <v>#DIV/0!</v>
      </c>
      <c r="Q175" t="str">
        <f>REPLACE(N175,FIND("/",N175),LEN(N175)-FIND("/",N175)+1,"")</f>
        <v>film &amp; video</v>
      </c>
      <c r="R175" t="str">
        <f>REPLACE(N175,1,FIND("/",N175),"")</f>
        <v>drama</v>
      </c>
      <c r="S175" s="10">
        <f t="shared" si="4"/>
        <v>42033.239675925921</v>
      </c>
      <c r="T175" s="10">
        <f t="shared" si="5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E176/D176*100</f>
        <v>0</v>
      </c>
      <c r="P176" s="7" t="e">
        <f>E176/L176</f>
        <v>#DIV/0!</v>
      </c>
      <c r="Q176" t="str">
        <f>REPLACE(N176,FIND("/",N176),LEN(N176)-FIND("/",N176)+1,"")</f>
        <v>film &amp; video</v>
      </c>
      <c r="R176" t="str">
        <f>REPLACE(N176,1,FIND("/",N176),"")</f>
        <v>drama</v>
      </c>
      <c r="S176" s="10">
        <f t="shared" si="4"/>
        <v>42072.42564814815</v>
      </c>
      <c r="T176" s="10">
        <f t="shared" si="5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E177/D177*100</f>
        <v>6.4850000000000003</v>
      </c>
      <c r="P177" s="7">
        <f>E177/L177</f>
        <v>49.884615384615387</v>
      </c>
      <c r="Q177" t="str">
        <f>REPLACE(N177,FIND("/",N177),LEN(N177)-FIND("/",N177)+1,"")</f>
        <v>film &amp; video</v>
      </c>
      <c r="R177" t="str">
        <f>REPLACE(N177,1,FIND("/",N177),"")</f>
        <v>drama</v>
      </c>
      <c r="S177" s="10">
        <f t="shared" si="4"/>
        <v>41855.444571759253</v>
      </c>
      <c r="T177" s="10">
        <f t="shared" si="5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E178/D178*100</f>
        <v>0</v>
      </c>
      <c r="P178" s="7" t="e">
        <f>E178/L178</f>
        <v>#DIV/0!</v>
      </c>
      <c r="Q178" t="str">
        <f>REPLACE(N178,FIND("/",N178),LEN(N178)-FIND("/",N178)+1,"")</f>
        <v>film &amp; video</v>
      </c>
      <c r="R178" t="str">
        <f>REPLACE(N178,1,FIND("/",N178),"")</f>
        <v>drama</v>
      </c>
      <c r="S178" s="10">
        <f t="shared" si="4"/>
        <v>42191.490729166668</v>
      </c>
      <c r="T178" s="10">
        <f t="shared" si="5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E179/D179*100</f>
        <v>40</v>
      </c>
      <c r="P179" s="7">
        <f>E179/L179</f>
        <v>25.714285714285715</v>
      </c>
      <c r="Q179" t="str">
        <f>REPLACE(N179,FIND("/",N179),LEN(N179)-FIND("/",N179)+1,"")</f>
        <v>film &amp; video</v>
      </c>
      <c r="R179" t="str">
        <f>REPLACE(N179,1,FIND("/",N179),"")</f>
        <v>drama</v>
      </c>
      <c r="S179" s="10">
        <f t="shared" si="4"/>
        <v>42069.714421296296</v>
      </c>
      <c r="T179" s="10">
        <f t="shared" si="5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E180/D180*100</f>
        <v>0</v>
      </c>
      <c r="P180" s="7" t="e">
        <f>E180/L180</f>
        <v>#DIV/0!</v>
      </c>
      <c r="Q180" t="str">
        <f>REPLACE(N180,FIND("/",N180),LEN(N180)-FIND("/",N180)+1,"")</f>
        <v>film &amp; video</v>
      </c>
      <c r="R180" t="str">
        <f>REPLACE(N180,1,FIND("/",N180),"")</f>
        <v>drama</v>
      </c>
      <c r="S180" s="10">
        <f t="shared" si="4"/>
        <v>42304.622048611105</v>
      </c>
      <c r="T180" s="10">
        <f t="shared" si="5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E181/D181*100</f>
        <v>20</v>
      </c>
      <c r="P181" s="7">
        <f>E181/L181</f>
        <v>100</v>
      </c>
      <c r="Q181" t="str">
        <f>REPLACE(N181,FIND("/",N181),LEN(N181)-FIND("/",N181)+1,"")</f>
        <v>film &amp; video</v>
      </c>
      <c r="R181" t="str">
        <f>REPLACE(N181,1,FIND("/",N181),"")</f>
        <v>drama</v>
      </c>
      <c r="S181" s="10">
        <f t="shared" si="4"/>
        <v>42402.747164351851</v>
      </c>
      <c r="T181" s="10">
        <f t="shared" si="5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E182/D182*100</f>
        <v>33.416666666666664</v>
      </c>
      <c r="P182" s="7">
        <f>E182/L182</f>
        <v>30.846153846153847</v>
      </c>
      <c r="Q182" t="str">
        <f>REPLACE(N182,FIND("/",N182),LEN(N182)-FIND("/",N182)+1,"")</f>
        <v>film &amp; video</v>
      </c>
      <c r="R182" t="str">
        <f>REPLACE(N182,1,FIND("/",N182),"")</f>
        <v>drama</v>
      </c>
      <c r="S182" s="10">
        <f t="shared" si="4"/>
        <v>42067.657905092587</v>
      </c>
      <c r="T182" s="10">
        <f t="shared" si="5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E183/D183*100</f>
        <v>21.092608822670172</v>
      </c>
      <c r="P183" s="7">
        <f>E183/L183</f>
        <v>180.5</v>
      </c>
      <c r="Q183" t="str">
        <f>REPLACE(N183,FIND("/",N183),LEN(N183)-FIND("/",N183)+1,"")</f>
        <v>film &amp; video</v>
      </c>
      <c r="R183" t="str">
        <f>REPLACE(N183,1,FIND("/",N183),"")</f>
        <v>drama</v>
      </c>
      <c r="S183" s="10">
        <f t="shared" si="4"/>
        <v>42147.408506944441</v>
      </c>
      <c r="T183" s="10">
        <f t="shared" si="5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E184/D184*100</f>
        <v>0</v>
      </c>
      <c r="P184" s="7" t="e">
        <f>E184/L184</f>
        <v>#DIV/0!</v>
      </c>
      <c r="Q184" t="str">
        <f>REPLACE(N184,FIND("/",N184),LEN(N184)-FIND("/",N184)+1,"")</f>
        <v>film &amp; video</v>
      </c>
      <c r="R184" t="str">
        <f>REPLACE(N184,1,FIND("/",N184),"")</f>
        <v>drama</v>
      </c>
      <c r="S184" s="10">
        <f t="shared" si="4"/>
        <v>42711.678611111107</v>
      </c>
      <c r="T184" s="10">
        <f t="shared" si="5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E185/D185*100</f>
        <v>35.856000000000002</v>
      </c>
      <c r="P185" s="7">
        <f>E185/L185</f>
        <v>373.5</v>
      </c>
      <c r="Q185" t="str">
        <f>REPLACE(N185,FIND("/",N185),LEN(N185)-FIND("/",N185)+1,"")</f>
        <v>film &amp; video</v>
      </c>
      <c r="R185" t="str">
        <f>REPLACE(N185,1,FIND("/",N185),"")</f>
        <v>drama</v>
      </c>
      <c r="S185" s="10">
        <f t="shared" si="4"/>
        <v>41939.476967592593</v>
      </c>
      <c r="T185" s="10">
        <f t="shared" si="5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E186/D186*100</f>
        <v>3.4000000000000004</v>
      </c>
      <c r="P186" s="7">
        <f>E186/L186</f>
        <v>25.5</v>
      </c>
      <c r="Q186" t="str">
        <f>REPLACE(N186,FIND("/",N186),LEN(N186)-FIND("/",N186)+1,"")</f>
        <v>film &amp; video</v>
      </c>
      <c r="R186" t="str">
        <f>REPLACE(N186,1,FIND("/",N186),"")</f>
        <v>drama</v>
      </c>
      <c r="S186" s="10">
        <f t="shared" si="4"/>
        <v>41825.45789351852</v>
      </c>
      <c r="T186" s="10">
        <f t="shared" si="5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E187/D187*100</f>
        <v>5.5</v>
      </c>
      <c r="P187" s="7">
        <f>E187/L187</f>
        <v>220</v>
      </c>
      <c r="Q187" t="str">
        <f>REPLACE(N187,FIND("/",N187),LEN(N187)-FIND("/",N187)+1,"")</f>
        <v>film &amp; video</v>
      </c>
      <c r="R187" t="str">
        <f>REPLACE(N187,1,FIND("/",N187),"")</f>
        <v>drama</v>
      </c>
      <c r="S187" s="10">
        <f t="shared" si="4"/>
        <v>42570.577997685185</v>
      </c>
      <c r="T187" s="10">
        <f t="shared" si="5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E188/D188*100</f>
        <v>0</v>
      </c>
      <c r="P188" s="7" t="e">
        <f>E188/L188</f>
        <v>#DIV/0!</v>
      </c>
      <c r="Q188" t="str">
        <f>REPLACE(N188,FIND("/",N188),LEN(N188)-FIND("/",N188)+1,"")</f>
        <v>film &amp; video</v>
      </c>
      <c r="R188" t="str">
        <f>REPLACE(N188,1,FIND("/",N188),"")</f>
        <v>drama</v>
      </c>
      <c r="S188" s="10">
        <f t="shared" si="4"/>
        <v>42767.479560185187</v>
      </c>
      <c r="T188" s="10">
        <f t="shared" si="5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E189/D189*100</f>
        <v>16</v>
      </c>
      <c r="P189" s="7">
        <f>E189/L189</f>
        <v>160</v>
      </c>
      <c r="Q189" t="str">
        <f>REPLACE(N189,FIND("/",N189),LEN(N189)-FIND("/",N189)+1,"")</f>
        <v>film &amp; video</v>
      </c>
      <c r="R189" t="str">
        <f>REPLACE(N189,1,FIND("/",N189),"")</f>
        <v>drama</v>
      </c>
      <c r="S189" s="10">
        <f t="shared" si="4"/>
        <v>42181.90112268518</v>
      </c>
      <c r="T189" s="10">
        <f t="shared" si="5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E190/D190*100</f>
        <v>0</v>
      </c>
      <c r="P190" s="7" t="e">
        <f>E190/L190</f>
        <v>#DIV/0!</v>
      </c>
      <c r="Q190" t="str">
        <f>REPLACE(N190,FIND("/",N190),LEN(N190)-FIND("/",N190)+1,"")</f>
        <v>film &amp; video</v>
      </c>
      <c r="R190" t="str">
        <f>REPLACE(N190,1,FIND("/",N190),"")</f>
        <v>drama</v>
      </c>
      <c r="S190" s="10">
        <f t="shared" si="4"/>
        <v>41856.849710648145</v>
      </c>
      <c r="T190" s="10">
        <f t="shared" si="5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E191/D191*100</f>
        <v>6.8999999999999992E-2</v>
      </c>
      <c r="P191" s="7">
        <f>E191/L191</f>
        <v>69</v>
      </c>
      <c r="Q191" t="str">
        <f>REPLACE(N191,FIND("/",N191),LEN(N191)-FIND("/",N191)+1,"")</f>
        <v>film &amp; video</v>
      </c>
      <c r="R191" t="str">
        <f>REPLACE(N191,1,FIND("/",N191),"")</f>
        <v>drama</v>
      </c>
      <c r="S191" s="10">
        <f t="shared" si="4"/>
        <v>42556.357372685183</v>
      </c>
      <c r="T191" s="10">
        <f t="shared" si="5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E192/D192*100</f>
        <v>0.41666666666666669</v>
      </c>
      <c r="P192" s="7">
        <f>E192/L192</f>
        <v>50</v>
      </c>
      <c r="Q192" t="str">
        <f>REPLACE(N192,FIND("/",N192),LEN(N192)-FIND("/",N192)+1,"")</f>
        <v>film &amp; video</v>
      </c>
      <c r="R192" t="str">
        <f>REPLACE(N192,1,FIND("/",N192),"")</f>
        <v>drama</v>
      </c>
      <c r="S192" s="10">
        <f t="shared" si="4"/>
        <v>42527.317662037036</v>
      </c>
      <c r="T192" s="10">
        <f t="shared" si="5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E193/D193*100</f>
        <v>5</v>
      </c>
      <c r="P193" s="7">
        <f>E193/L193</f>
        <v>83.333333333333329</v>
      </c>
      <c r="Q193" t="str">
        <f>REPLACE(N193,FIND("/",N193),LEN(N193)-FIND("/",N193)+1,"")</f>
        <v>film &amp; video</v>
      </c>
      <c r="R193" t="str">
        <f>REPLACE(N193,1,FIND("/",N193),"")</f>
        <v>drama</v>
      </c>
      <c r="S193" s="10">
        <f t="shared" si="4"/>
        <v>42239.108078703699</v>
      </c>
      <c r="T193" s="10">
        <f t="shared" si="5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E194/D194*100</f>
        <v>1.6999999999999999E-3</v>
      </c>
      <c r="P194" s="7">
        <f>E194/L194</f>
        <v>5.666666666666667</v>
      </c>
      <c r="Q194" t="str">
        <f>REPLACE(N194,FIND("/",N194),LEN(N194)-FIND("/",N194)+1,"")</f>
        <v>film &amp; video</v>
      </c>
      <c r="R194" t="str">
        <f>REPLACE(N194,1,FIND("/",N194),"")</f>
        <v>drama</v>
      </c>
      <c r="S194" s="10">
        <f t="shared" si="4"/>
        <v>41899.458703703705</v>
      </c>
      <c r="T194" s="10">
        <f t="shared" si="5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E195/D195*100</f>
        <v>0</v>
      </c>
      <c r="P195" s="7" t="e">
        <f>E195/L195</f>
        <v>#DIV/0!</v>
      </c>
      <c r="Q195" t="str">
        <f>REPLACE(N195,FIND("/",N195),LEN(N195)-FIND("/",N195)+1,"")</f>
        <v>film &amp; video</v>
      </c>
      <c r="R195" t="str">
        <f>REPLACE(N195,1,FIND("/",N195),"")</f>
        <v>drama</v>
      </c>
      <c r="S195" s="10">
        <f t="shared" ref="S195:S258" si="6">(J195/86400)+25569+(-8/24)</f>
        <v>41911.601458333331</v>
      </c>
      <c r="T195" s="10">
        <f t="shared" ref="T195:T258" si="7">(I195/86400)+25569+(-8/24)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E196/D196*100</f>
        <v>0.12</v>
      </c>
      <c r="P196" s="7">
        <f>E196/L196</f>
        <v>1</v>
      </c>
      <c r="Q196" t="str">
        <f>REPLACE(N196,FIND("/",N196),LEN(N196)-FIND("/",N196)+1,"")</f>
        <v>film &amp; video</v>
      </c>
      <c r="R196" t="str">
        <f>REPLACE(N196,1,FIND("/",N196),"")</f>
        <v>drama</v>
      </c>
      <c r="S196" s="10">
        <f t="shared" si="6"/>
        <v>42375.663553240738</v>
      </c>
      <c r="T196" s="10">
        <f t="shared" si="7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E197/D197*100</f>
        <v>0</v>
      </c>
      <c r="P197" s="7" t="e">
        <f>E197/L197</f>
        <v>#DIV/0!</v>
      </c>
      <c r="Q197" t="str">
        <f>REPLACE(N197,FIND("/",N197),LEN(N197)-FIND("/",N197)+1,"")</f>
        <v>film &amp; video</v>
      </c>
      <c r="R197" t="str">
        <f>REPLACE(N197,1,FIND("/",N197),"")</f>
        <v>drama</v>
      </c>
      <c r="S197" s="10">
        <f t="shared" si="6"/>
        <v>42135.337175925924</v>
      </c>
      <c r="T197" s="10">
        <f t="shared" si="7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E198/D198*100</f>
        <v>41.857142857142861</v>
      </c>
      <c r="P198" s="7">
        <f>E198/L198</f>
        <v>77.10526315789474</v>
      </c>
      <c r="Q198" t="str">
        <f>REPLACE(N198,FIND("/",N198),LEN(N198)-FIND("/",N198)+1,"")</f>
        <v>film &amp; video</v>
      </c>
      <c r="R198" t="str">
        <f>REPLACE(N198,1,FIND("/",N198),"")</f>
        <v>drama</v>
      </c>
      <c r="S198" s="10">
        <f t="shared" si="6"/>
        <v>42259.209467592591</v>
      </c>
      <c r="T198" s="10">
        <f t="shared" si="7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E199/D199*100</f>
        <v>10.48</v>
      </c>
      <c r="P199" s="7">
        <f>E199/L199</f>
        <v>32.75</v>
      </c>
      <c r="Q199" t="str">
        <f>REPLACE(N199,FIND("/",N199),LEN(N199)-FIND("/",N199)+1,"")</f>
        <v>film &amp; video</v>
      </c>
      <c r="R199" t="str">
        <f>REPLACE(N199,1,FIND("/",N199),"")</f>
        <v>drama</v>
      </c>
      <c r="S199" s="10">
        <f t="shared" si="6"/>
        <v>42741.515046296299</v>
      </c>
      <c r="T199" s="10">
        <f t="shared" si="7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E200/D200*100</f>
        <v>1.1159999999999999</v>
      </c>
      <c r="P200" s="7">
        <f>E200/L200</f>
        <v>46.5</v>
      </c>
      <c r="Q200" t="str">
        <f>REPLACE(N200,FIND("/",N200),LEN(N200)-FIND("/",N200)+1,"")</f>
        <v>film &amp; video</v>
      </c>
      <c r="R200" t="str">
        <f>REPLACE(N200,1,FIND("/",N200),"")</f>
        <v>drama</v>
      </c>
      <c r="S200" s="10">
        <f t="shared" si="6"/>
        <v>41887.050023148149</v>
      </c>
      <c r="T200" s="10">
        <f t="shared" si="7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E201/D201*100</f>
        <v>0</v>
      </c>
      <c r="P201" s="7" t="e">
        <f>E201/L201</f>
        <v>#DIV/0!</v>
      </c>
      <c r="Q201" t="str">
        <f>REPLACE(N201,FIND("/",N201),LEN(N201)-FIND("/",N201)+1,"")</f>
        <v>film &amp; video</v>
      </c>
      <c r="R201" t="str">
        <f>REPLACE(N201,1,FIND("/",N201),"")</f>
        <v>drama</v>
      </c>
      <c r="S201" s="10">
        <f t="shared" si="6"/>
        <v>42583.790532407402</v>
      </c>
      <c r="T201" s="10">
        <f t="shared" si="7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E202/D202*100</f>
        <v>26.192500000000003</v>
      </c>
      <c r="P202" s="7">
        <f>E202/L202</f>
        <v>87.308333333333337</v>
      </c>
      <c r="Q202" t="str">
        <f>REPLACE(N202,FIND("/",N202),LEN(N202)-FIND("/",N202)+1,"")</f>
        <v>film &amp; video</v>
      </c>
      <c r="R202" t="str">
        <f>REPLACE(N202,1,FIND("/",N202),"")</f>
        <v>drama</v>
      </c>
      <c r="S202" s="10">
        <f t="shared" si="6"/>
        <v>41866.750034722216</v>
      </c>
      <c r="T202" s="10">
        <f t="shared" si="7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E203/D203*100</f>
        <v>58.461538461538467</v>
      </c>
      <c r="P203" s="7">
        <f>E203/L203</f>
        <v>54.285714285714285</v>
      </c>
      <c r="Q203" t="str">
        <f>REPLACE(N203,FIND("/",N203),LEN(N203)-FIND("/",N203)+1,"")</f>
        <v>film &amp; video</v>
      </c>
      <c r="R203" t="str">
        <f>REPLACE(N203,1,FIND("/",N203),"")</f>
        <v>drama</v>
      </c>
      <c r="S203" s="10">
        <f t="shared" si="6"/>
        <v>42023.485289351847</v>
      </c>
      <c r="T203" s="10">
        <f t="shared" si="7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E204/D204*100</f>
        <v>0</v>
      </c>
      <c r="P204" s="7" t="e">
        <f>E204/L204</f>
        <v>#DIV/0!</v>
      </c>
      <c r="Q204" t="str">
        <f>REPLACE(N204,FIND("/",N204),LEN(N204)-FIND("/",N204)+1,"")</f>
        <v>film &amp; video</v>
      </c>
      <c r="R204" t="str">
        <f>REPLACE(N204,1,FIND("/",N204),"")</f>
        <v>drama</v>
      </c>
      <c r="S204" s="10">
        <f t="shared" si="6"/>
        <v>42255.594490740739</v>
      </c>
      <c r="T204" s="10">
        <f t="shared" si="7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E205/D205*100</f>
        <v>29.84</v>
      </c>
      <c r="P205" s="7">
        <f>E205/L205</f>
        <v>93.25</v>
      </c>
      <c r="Q205" t="str">
        <f>REPLACE(N205,FIND("/",N205),LEN(N205)-FIND("/",N205)+1,"")</f>
        <v>film &amp; video</v>
      </c>
      <c r="R205" t="str">
        <f>REPLACE(N205,1,FIND("/",N205),"")</f>
        <v>drama</v>
      </c>
      <c r="S205" s="10">
        <f t="shared" si="6"/>
        <v>41973.514629629623</v>
      </c>
      <c r="T205" s="10">
        <f t="shared" si="7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E206/D206*100</f>
        <v>50.721666666666664</v>
      </c>
      <c r="P206" s="7">
        <f>E206/L206</f>
        <v>117.68368136117556</v>
      </c>
      <c r="Q206" t="str">
        <f>REPLACE(N206,FIND("/",N206),LEN(N206)-FIND("/",N206)+1,"")</f>
        <v>film &amp; video</v>
      </c>
      <c r="R206" t="str">
        <f>REPLACE(N206,1,FIND("/",N206),"")</f>
        <v>drama</v>
      </c>
      <c r="S206" s="10">
        <f t="shared" si="6"/>
        <v>42556.250034722216</v>
      </c>
      <c r="T206" s="10">
        <f t="shared" si="7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E207/D207*100</f>
        <v>16.25</v>
      </c>
      <c r="P207" s="7">
        <f>E207/L207</f>
        <v>76.470588235294116</v>
      </c>
      <c r="Q207" t="str">
        <f>REPLACE(N207,FIND("/",N207),LEN(N207)-FIND("/",N207)+1,"")</f>
        <v>film &amp; video</v>
      </c>
      <c r="R207" t="str">
        <f>REPLACE(N207,1,FIND("/",N207),"")</f>
        <v>drama</v>
      </c>
      <c r="S207" s="10">
        <f t="shared" si="6"/>
        <v>42248.298865740733</v>
      </c>
      <c r="T207" s="10">
        <f t="shared" si="7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E208/D208*100</f>
        <v>0</v>
      </c>
      <c r="P208" s="7" t="e">
        <f>E208/L208</f>
        <v>#DIV/0!</v>
      </c>
      <c r="Q208" t="str">
        <f>REPLACE(N208,FIND("/",N208),LEN(N208)-FIND("/",N208)+1,"")</f>
        <v>film &amp; video</v>
      </c>
      <c r="R208" t="str">
        <f>REPLACE(N208,1,FIND("/",N208),"")</f>
        <v>drama</v>
      </c>
      <c r="S208" s="10">
        <f t="shared" si="6"/>
        <v>42566.67109953703</v>
      </c>
      <c r="T208" s="10">
        <f t="shared" si="7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E209/D209*100</f>
        <v>15.214285714285714</v>
      </c>
      <c r="P209" s="7">
        <f>E209/L209</f>
        <v>163.84615384615384</v>
      </c>
      <c r="Q209" t="str">
        <f>REPLACE(N209,FIND("/",N209),LEN(N209)-FIND("/",N209)+1,"")</f>
        <v>film &amp; video</v>
      </c>
      <c r="R209" t="str">
        <f>REPLACE(N209,1,FIND("/",N209),"")</f>
        <v>drama</v>
      </c>
      <c r="S209" s="10">
        <f t="shared" si="6"/>
        <v>41977.863865740735</v>
      </c>
      <c r="T209" s="10">
        <f t="shared" si="7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E210/D210*100</f>
        <v>0</v>
      </c>
      <c r="P210" s="7" t="e">
        <f>E210/L210</f>
        <v>#DIV/0!</v>
      </c>
      <c r="Q210" t="str">
        <f>REPLACE(N210,FIND("/",N210),LEN(N210)-FIND("/",N210)+1,"")</f>
        <v>film &amp; video</v>
      </c>
      <c r="R210" t="str">
        <f>REPLACE(N210,1,FIND("/",N210),"")</f>
        <v>drama</v>
      </c>
      <c r="S210" s="10">
        <f t="shared" si="6"/>
        <v>41959.03665509259</v>
      </c>
      <c r="T210" s="10">
        <f t="shared" si="7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E211/D211*100</f>
        <v>0</v>
      </c>
      <c r="P211" s="7" t="e">
        <f>E211/L211</f>
        <v>#DIV/0!</v>
      </c>
      <c r="Q211" t="str">
        <f>REPLACE(N211,FIND("/",N211),LEN(N211)-FIND("/",N211)+1,"")</f>
        <v>film &amp; video</v>
      </c>
      <c r="R211" t="str">
        <f>REPLACE(N211,1,FIND("/",N211),"")</f>
        <v>drama</v>
      </c>
      <c r="S211" s="10">
        <f t="shared" si="6"/>
        <v>42165.589525462965</v>
      </c>
      <c r="T211" s="10">
        <f t="shared" si="7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E212/D212*100</f>
        <v>25.25</v>
      </c>
      <c r="P212" s="7">
        <f>E212/L212</f>
        <v>91.818181818181813</v>
      </c>
      <c r="Q212" t="str">
        <f>REPLACE(N212,FIND("/",N212),LEN(N212)-FIND("/",N212)+1,"")</f>
        <v>film &amp; video</v>
      </c>
      <c r="R212" t="str">
        <f>REPLACE(N212,1,FIND("/",N212),"")</f>
        <v>drama</v>
      </c>
      <c r="S212" s="10">
        <f t="shared" si="6"/>
        <v>42248.731388888882</v>
      </c>
      <c r="T212" s="10">
        <f t="shared" si="7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E213/D213*100</f>
        <v>44.6</v>
      </c>
      <c r="P213" s="7">
        <f>E213/L213</f>
        <v>185.83333333333334</v>
      </c>
      <c r="Q213" t="str">
        <f>REPLACE(N213,FIND("/",N213),LEN(N213)-FIND("/",N213)+1,"")</f>
        <v>film &amp; video</v>
      </c>
      <c r="R213" t="str">
        <f>REPLACE(N213,1,FIND("/",N213),"")</f>
        <v>drama</v>
      </c>
      <c r="S213" s="10">
        <f t="shared" si="6"/>
        <v>42235.826585648145</v>
      </c>
      <c r="T213" s="10">
        <f t="shared" si="7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E214/D214*100</f>
        <v>1.5873015873015872E-2</v>
      </c>
      <c r="P214" s="7">
        <f>E214/L214</f>
        <v>1</v>
      </c>
      <c r="Q214" t="str">
        <f>REPLACE(N214,FIND("/",N214),LEN(N214)-FIND("/",N214)+1,"")</f>
        <v>film &amp; video</v>
      </c>
      <c r="R214" t="str">
        <f>REPLACE(N214,1,FIND("/",N214),"")</f>
        <v>drama</v>
      </c>
      <c r="S214" s="10">
        <f t="shared" si="6"/>
        <v>42416.547685185178</v>
      </c>
      <c r="T214" s="10">
        <f t="shared" si="7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E215/D215*100</f>
        <v>0.04</v>
      </c>
      <c r="P215" s="7">
        <f>E215/L215</f>
        <v>20</v>
      </c>
      <c r="Q215" t="str">
        <f>REPLACE(N215,FIND("/",N215),LEN(N215)-FIND("/",N215)+1,"")</f>
        <v>film &amp; video</v>
      </c>
      <c r="R215" t="str">
        <f>REPLACE(N215,1,FIND("/",N215),"")</f>
        <v>drama</v>
      </c>
      <c r="S215" s="10">
        <f t="shared" si="6"/>
        <v>42202.260960648149</v>
      </c>
      <c r="T215" s="10">
        <f t="shared" si="7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E216/D216*100</f>
        <v>8.0000000000000002E-3</v>
      </c>
      <c r="P216" s="7">
        <f>E216/L216</f>
        <v>1</v>
      </c>
      <c r="Q216" t="str">
        <f>REPLACE(N216,FIND("/",N216),LEN(N216)-FIND("/",N216)+1,"")</f>
        <v>film &amp; video</v>
      </c>
      <c r="R216" t="str">
        <f>REPLACE(N216,1,FIND("/",N216),"")</f>
        <v>drama</v>
      </c>
      <c r="S216" s="10">
        <f t="shared" si="6"/>
        <v>42009.307280092595</v>
      </c>
      <c r="T216" s="10">
        <f t="shared" si="7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E217/D217*100</f>
        <v>0.22727272727272727</v>
      </c>
      <c r="P217" s="7">
        <f>E217/L217</f>
        <v>10</v>
      </c>
      <c r="Q217" t="str">
        <f>REPLACE(N217,FIND("/",N217),LEN(N217)-FIND("/",N217)+1,"")</f>
        <v>film &amp; video</v>
      </c>
      <c r="R217" t="str">
        <f>REPLACE(N217,1,FIND("/",N217),"")</f>
        <v>drama</v>
      </c>
      <c r="S217" s="10">
        <f t="shared" si="6"/>
        <v>42374.896782407406</v>
      </c>
      <c r="T217" s="10">
        <f t="shared" si="7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E218/D218*100</f>
        <v>55.698440000000005</v>
      </c>
      <c r="P218" s="7">
        <f>E218/L218</f>
        <v>331.53833333333336</v>
      </c>
      <c r="Q218" t="str">
        <f>REPLACE(N218,FIND("/",N218),LEN(N218)-FIND("/",N218)+1,"")</f>
        <v>film &amp; video</v>
      </c>
      <c r="R218" t="str">
        <f>REPLACE(N218,1,FIND("/",N218),"")</f>
        <v>drama</v>
      </c>
      <c r="S218" s="10">
        <f t="shared" si="6"/>
        <v>42066.625428240739</v>
      </c>
      <c r="T218" s="10">
        <f t="shared" si="7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E219/D219*100</f>
        <v>11.943</v>
      </c>
      <c r="P219" s="7">
        <f>E219/L219</f>
        <v>314.28947368421052</v>
      </c>
      <c r="Q219" t="str">
        <f>REPLACE(N219,FIND("/",N219),LEN(N219)-FIND("/",N219)+1,"")</f>
        <v>film &amp; video</v>
      </c>
      <c r="R219" t="str">
        <f>REPLACE(N219,1,FIND("/",N219),"")</f>
        <v>drama</v>
      </c>
      <c r="S219" s="10">
        <f t="shared" si="6"/>
        <v>41970.307280092595</v>
      </c>
      <c r="T219" s="10">
        <f t="shared" si="7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E220/D220*100</f>
        <v>2</v>
      </c>
      <c r="P220" s="7">
        <f>E220/L220</f>
        <v>100</v>
      </c>
      <c r="Q220" t="str">
        <f>REPLACE(N220,FIND("/",N220),LEN(N220)-FIND("/",N220)+1,"")</f>
        <v>film &amp; video</v>
      </c>
      <c r="R220" t="str">
        <f>REPLACE(N220,1,FIND("/",N220),"")</f>
        <v>drama</v>
      </c>
      <c r="S220" s="10">
        <f t="shared" si="6"/>
        <v>42079.295011574075</v>
      </c>
      <c r="T220" s="10">
        <f t="shared" si="7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E221/D221*100</f>
        <v>17.630000000000003</v>
      </c>
      <c r="P221" s="7">
        <f>E221/L221</f>
        <v>115.98684210526316</v>
      </c>
      <c r="Q221" t="str">
        <f>REPLACE(N221,FIND("/",N221),LEN(N221)-FIND("/",N221)+1,"")</f>
        <v>film &amp; video</v>
      </c>
      <c r="R221" t="str">
        <f>REPLACE(N221,1,FIND("/",N221),"")</f>
        <v>drama</v>
      </c>
      <c r="S221" s="10">
        <f t="shared" si="6"/>
        <v>42428.993344907409</v>
      </c>
      <c r="T221" s="10">
        <f t="shared" si="7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E222/D222*100</f>
        <v>0.72</v>
      </c>
      <c r="P222" s="7">
        <f>E222/L222</f>
        <v>120</v>
      </c>
      <c r="Q222" t="str">
        <f>REPLACE(N222,FIND("/",N222),LEN(N222)-FIND("/",N222)+1,"")</f>
        <v>film &amp; video</v>
      </c>
      <c r="R222" t="str">
        <f>REPLACE(N222,1,FIND("/",N222),"")</f>
        <v>drama</v>
      </c>
      <c r="S222" s="10">
        <f t="shared" si="6"/>
        <v>42195.310532407406</v>
      </c>
      <c r="T222" s="10">
        <f t="shared" si="7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E223/D223*100</f>
        <v>0</v>
      </c>
      <c r="P223" s="7" t="e">
        <f>E223/L223</f>
        <v>#DIV/0!</v>
      </c>
      <c r="Q223" t="str">
        <f>REPLACE(N223,FIND("/",N223),LEN(N223)-FIND("/",N223)+1,"")</f>
        <v>film &amp; video</v>
      </c>
      <c r="R223" t="str">
        <f>REPLACE(N223,1,FIND("/",N223),"")</f>
        <v>drama</v>
      </c>
      <c r="S223" s="10">
        <f t="shared" si="6"/>
        <v>42031.504212962966</v>
      </c>
      <c r="T223" s="10">
        <f t="shared" si="7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E224/D224*100</f>
        <v>13</v>
      </c>
      <c r="P224" s="7">
        <f>E224/L224</f>
        <v>65</v>
      </c>
      <c r="Q224" t="str">
        <f>REPLACE(N224,FIND("/",N224),LEN(N224)-FIND("/",N224)+1,"")</f>
        <v>film &amp; video</v>
      </c>
      <c r="R224" t="str">
        <f>REPLACE(N224,1,FIND("/",N224),"")</f>
        <v>drama</v>
      </c>
      <c r="S224" s="10">
        <f t="shared" si="6"/>
        <v>42031.436550925922</v>
      </c>
      <c r="T224" s="10">
        <f t="shared" si="7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E225/D225*100</f>
        <v>0</v>
      </c>
      <c r="P225" s="7" t="e">
        <f>E225/L225</f>
        <v>#DIV/0!</v>
      </c>
      <c r="Q225" t="str">
        <f>REPLACE(N225,FIND("/",N225),LEN(N225)-FIND("/",N225)+1,"")</f>
        <v>film &amp; video</v>
      </c>
      <c r="R225" t="str">
        <f>REPLACE(N225,1,FIND("/",N225),"")</f>
        <v>drama</v>
      </c>
      <c r="S225" s="10">
        <f t="shared" si="6"/>
        <v>42481.714699074073</v>
      </c>
      <c r="T225" s="10">
        <f t="shared" si="7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E226/D226*100</f>
        <v>0</v>
      </c>
      <c r="P226" s="7" t="e">
        <f>E226/L226</f>
        <v>#DIV/0!</v>
      </c>
      <c r="Q226" t="str">
        <f>REPLACE(N226,FIND("/",N226),LEN(N226)-FIND("/",N226)+1,"")</f>
        <v>film &amp; video</v>
      </c>
      <c r="R226" t="str">
        <f>REPLACE(N226,1,FIND("/",N226),"")</f>
        <v>drama</v>
      </c>
      <c r="S226" s="10">
        <f t="shared" si="6"/>
        <v>42134.901921296296</v>
      </c>
      <c r="T226" s="10">
        <f t="shared" si="7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E227/D227*100</f>
        <v>0</v>
      </c>
      <c r="P227" s="7" t="e">
        <f>E227/L227</f>
        <v>#DIV/0!</v>
      </c>
      <c r="Q227" t="str">
        <f>REPLACE(N227,FIND("/",N227),LEN(N227)-FIND("/",N227)+1,"")</f>
        <v>film &amp; video</v>
      </c>
      <c r="R227" t="str">
        <f>REPLACE(N227,1,FIND("/",N227),"")</f>
        <v>drama</v>
      </c>
      <c r="S227" s="10">
        <f t="shared" si="6"/>
        <v>42438.627939814811</v>
      </c>
      <c r="T227" s="10">
        <f t="shared" si="7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E228/D228*100</f>
        <v>0.86206896551724133</v>
      </c>
      <c r="P228" s="7">
        <f>E228/L228</f>
        <v>125</v>
      </c>
      <c r="Q228" t="str">
        <f>REPLACE(N228,FIND("/",N228),LEN(N228)-FIND("/",N228)+1,"")</f>
        <v>film &amp; video</v>
      </c>
      <c r="R228" t="str">
        <f>REPLACE(N228,1,FIND("/",N228),"")</f>
        <v>drama</v>
      </c>
      <c r="S228" s="10">
        <f t="shared" si="6"/>
        <v>42106.332685185182</v>
      </c>
      <c r="T228" s="10">
        <f t="shared" si="7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E229/D229*100</f>
        <v>0</v>
      </c>
      <c r="P229" s="7" t="e">
        <f>E229/L229</f>
        <v>#DIV/0!</v>
      </c>
      <c r="Q229" t="str">
        <f>REPLACE(N229,FIND("/",N229),LEN(N229)-FIND("/",N229)+1,"")</f>
        <v>film &amp; video</v>
      </c>
      <c r="R229" t="str">
        <f>REPLACE(N229,1,FIND("/",N229),"")</f>
        <v>drama</v>
      </c>
      <c r="S229" s="10">
        <f t="shared" si="6"/>
        <v>42164.560659722221</v>
      </c>
      <c r="T229" s="10">
        <f t="shared" si="7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E230/D230*100</f>
        <v>0</v>
      </c>
      <c r="P230" s="7" t="e">
        <f>E230/L230</f>
        <v>#DIV/0!</v>
      </c>
      <c r="Q230" t="str">
        <f>REPLACE(N230,FIND("/",N230),LEN(N230)-FIND("/",N230)+1,"")</f>
        <v>film &amp; video</v>
      </c>
      <c r="R230" t="str">
        <f>REPLACE(N230,1,FIND("/",N230),"")</f>
        <v>drama</v>
      </c>
      <c r="S230" s="10">
        <f t="shared" si="6"/>
        <v>42096.353067129625</v>
      </c>
      <c r="T230" s="10">
        <f t="shared" si="7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E231/D231*100</f>
        <v>0</v>
      </c>
      <c r="P231" s="7" t="e">
        <f>E231/L231</f>
        <v>#DIV/0!</v>
      </c>
      <c r="Q231" t="str">
        <f>REPLACE(N231,FIND("/",N231),LEN(N231)-FIND("/",N231)+1,"")</f>
        <v>film &amp; video</v>
      </c>
      <c r="R231" t="str">
        <f>REPLACE(N231,1,FIND("/",N231),"")</f>
        <v>drama</v>
      </c>
      <c r="S231" s="10">
        <f t="shared" si="6"/>
        <v>42383.600659722222</v>
      </c>
      <c r="T231" s="10">
        <f t="shared" si="7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E232/D232*100</f>
        <v>0.4</v>
      </c>
      <c r="P232" s="7">
        <f>E232/L232</f>
        <v>30</v>
      </c>
      <c r="Q232" t="str">
        <f>REPLACE(N232,FIND("/",N232),LEN(N232)-FIND("/",N232)+1,"")</f>
        <v>film &amp; video</v>
      </c>
      <c r="R232" t="str">
        <f>REPLACE(N232,1,FIND("/",N232),"")</f>
        <v>drama</v>
      </c>
      <c r="S232" s="10">
        <f t="shared" si="6"/>
        <v>42129.443877314814</v>
      </c>
      <c r="T232" s="10">
        <f t="shared" si="7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E233/D233*100</f>
        <v>0</v>
      </c>
      <c r="P233" s="7" t="e">
        <f>E233/L233</f>
        <v>#DIV/0!</v>
      </c>
      <c r="Q233" t="str">
        <f>REPLACE(N233,FIND("/",N233),LEN(N233)-FIND("/",N233)+1,"")</f>
        <v>film &amp; video</v>
      </c>
      <c r="R233" t="str">
        <f>REPLACE(N233,1,FIND("/",N233),"")</f>
        <v>drama</v>
      </c>
      <c r="S233" s="10">
        <f t="shared" si="6"/>
        <v>42341.62559027777</v>
      </c>
      <c r="T233" s="10">
        <f t="shared" si="7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E234/D234*100</f>
        <v>2.75</v>
      </c>
      <c r="P234" s="7">
        <f>E234/L234</f>
        <v>15.714285714285714</v>
      </c>
      <c r="Q234" t="str">
        <f>REPLACE(N234,FIND("/",N234),LEN(N234)-FIND("/",N234)+1,"")</f>
        <v>film &amp; video</v>
      </c>
      <c r="R234" t="str">
        <f>REPLACE(N234,1,FIND("/",N234),"")</f>
        <v>drama</v>
      </c>
      <c r="S234" s="10">
        <f t="shared" si="6"/>
        <v>42032.492430555554</v>
      </c>
      <c r="T234" s="10">
        <f t="shared" si="7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E235/D235*100</f>
        <v>0</v>
      </c>
      <c r="P235" s="7" t="e">
        <f>E235/L235</f>
        <v>#DIV/0!</v>
      </c>
      <c r="Q235" t="str">
        <f>REPLACE(N235,FIND("/",N235),LEN(N235)-FIND("/",N235)+1,"")</f>
        <v>film &amp; video</v>
      </c>
      <c r="R235" t="str">
        <f>REPLACE(N235,1,FIND("/",N235),"")</f>
        <v>drama</v>
      </c>
      <c r="S235" s="10">
        <f t="shared" si="6"/>
        <v>42612.578379629624</v>
      </c>
      <c r="T235" s="10">
        <f t="shared" si="7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E236/D236*100</f>
        <v>40.1</v>
      </c>
      <c r="P236" s="7">
        <f>E236/L236</f>
        <v>80.2</v>
      </c>
      <c r="Q236" t="str">
        <f>REPLACE(N236,FIND("/",N236),LEN(N236)-FIND("/",N236)+1,"")</f>
        <v>film &amp; video</v>
      </c>
      <c r="R236" t="str">
        <f>REPLACE(N236,1,FIND("/",N236),"")</f>
        <v>drama</v>
      </c>
      <c r="S236" s="10">
        <f t="shared" si="6"/>
        <v>42135.70207175926</v>
      </c>
      <c r="T236" s="10">
        <f t="shared" si="7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E237/D237*100</f>
        <v>0</v>
      </c>
      <c r="P237" s="7" t="e">
        <f>E237/L237</f>
        <v>#DIV/0!</v>
      </c>
      <c r="Q237" t="str">
        <f>REPLACE(N237,FIND("/",N237),LEN(N237)-FIND("/",N237)+1,"")</f>
        <v>film &amp; video</v>
      </c>
      <c r="R237" t="str">
        <f>REPLACE(N237,1,FIND("/",N237),"")</f>
        <v>drama</v>
      </c>
      <c r="S237" s="10">
        <f t="shared" si="6"/>
        <v>42164.575196759259</v>
      </c>
      <c r="T237" s="10">
        <f t="shared" si="7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E238/D238*100</f>
        <v>0</v>
      </c>
      <c r="P238" s="7" t="e">
        <f>E238/L238</f>
        <v>#DIV/0!</v>
      </c>
      <c r="Q238" t="str">
        <f>REPLACE(N238,FIND("/",N238),LEN(N238)-FIND("/",N238)+1,"")</f>
        <v>film &amp; video</v>
      </c>
      <c r="R238" t="str">
        <f>REPLACE(N238,1,FIND("/",N238),"")</f>
        <v>drama</v>
      </c>
      <c r="S238" s="10">
        <f t="shared" si="6"/>
        <v>42320.751145833332</v>
      </c>
      <c r="T238" s="10">
        <f t="shared" si="7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E239/D239*100</f>
        <v>0.33333333333333337</v>
      </c>
      <c r="P239" s="7">
        <f>E239/L239</f>
        <v>50</v>
      </c>
      <c r="Q239" t="str">
        <f>REPLACE(N239,FIND("/",N239),LEN(N239)-FIND("/",N239)+1,"")</f>
        <v>film &amp; video</v>
      </c>
      <c r="R239" t="str">
        <f>REPLACE(N239,1,FIND("/",N239),"")</f>
        <v>drama</v>
      </c>
      <c r="S239" s="10">
        <f t="shared" si="6"/>
        <v>42377.243854166663</v>
      </c>
      <c r="T239" s="10">
        <f t="shared" si="7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E240/D240*100</f>
        <v>0</v>
      </c>
      <c r="P240" s="7" t="e">
        <f>E240/L240</f>
        <v>#DIV/0!</v>
      </c>
      <c r="Q240" t="str">
        <f>REPLACE(N240,FIND("/",N240),LEN(N240)-FIND("/",N240)+1,"")</f>
        <v>film &amp; video</v>
      </c>
      <c r="R240" t="str">
        <f>REPLACE(N240,1,FIND("/",N240),"")</f>
        <v>drama</v>
      </c>
      <c r="S240" s="10">
        <f t="shared" si="6"/>
        <v>42713.629166666666</v>
      </c>
      <c r="T240" s="10">
        <f t="shared" si="7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E241/D241*100</f>
        <v>25</v>
      </c>
      <c r="P241" s="7">
        <f>E241/L241</f>
        <v>50</v>
      </c>
      <c r="Q241" t="str">
        <f>REPLACE(N241,FIND("/",N241),LEN(N241)-FIND("/",N241)+1,"")</f>
        <v>film &amp; video</v>
      </c>
      <c r="R241" t="str">
        <f>REPLACE(N241,1,FIND("/",N241),"")</f>
        <v>drama</v>
      </c>
      <c r="S241" s="10">
        <f t="shared" si="6"/>
        <v>42296.776967592588</v>
      </c>
      <c r="T241" s="10">
        <f t="shared" si="7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E242/D242*100</f>
        <v>107.63413333333334</v>
      </c>
      <c r="P242" s="7">
        <f>E242/L242</f>
        <v>117.84759124087591</v>
      </c>
      <c r="Q242" t="str">
        <f>REPLACE(N242,FIND("/",N242),LEN(N242)-FIND("/",N242)+1,"")</f>
        <v>film &amp; video</v>
      </c>
      <c r="R242" t="str">
        <f>REPLACE(N242,1,FIND("/",N242),"")</f>
        <v>documentary</v>
      </c>
      <c r="S242" s="10">
        <f t="shared" si="6"/>
        <v>41354.375127314815</v>
      </c>
      <c r="T242" s="10">
        <f t="shared" si="7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E243/D243*100</f>
        <v>112.63736263736264</v>
      </c>
      <c r="P243" s="7">
        <f>E243/L243</f>
        <v>109.04255319148936</v>
      </c>
      <c r="Q243" t="str">
        <f>REPLACE(N243,FIND("/",N243),LEN(N243)-FIND("/",N243)+1,"")</f>
        <v>film &amp; video</v>
      </c>
      <c r="R243" t="str">
        <f>REPLACE(N243,1,FIND("/",N243),"")</f>
        <v>documentary</v>
      </c>
      <c r="S243" s="10">
        <f t="shared" si="6"/>
        <v>41949.364629629628</v>
      </c>
      <c r="T243" s="10">
        <f t="shared" si="7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E244/D244*100</f>
        <v>113.46153846153845</v>
      </c>
      <c r="P244" s="7">
        <f>E244/L244</f>
        <v>73.019801980198025</v>
      </c>
      <c r="Q244" t="str">
        <f>REPLACE(N244,FIND("/",N244),LEN(N244)-FIND("/",N244)+1,"")</f>
        <v>film &amp; video</v>
      </c>
      <c r="R244" t="str">
        <f>REPLACE(N244,1,FIND("/",N244),"")</f>
        <v>documentary</v>
      </c>
      <c r="S244" s="10">
        <f t="shared" si="6"/>
        <v>40862.15960648148</v>
      </c>
      <c r="T244" s="10">
        <f t="shared" si="7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E245/D245*100</f>
        <v>102.592</v>
      </c>
      <c r="P245" s="7">
        <f>E245/L245</f>
        <v>78.195121951219505</v>
      </c>
      <c r="Q245" t="str">
        <f>REPLACE(N245,FIND("/",N245),LEN(N245)-FIND("/",N245)+1,"")</f>
        <v>film &amp; video</v>
      </c>
      <c r="R245" t="str">
        <f>REPLACE(N245,1,FIND("/",N245),"")</f>
        <v>documentary</v>
      </c>
      <c r="S245" s="10">
        <f t="shared" si="6"/>
        <v>41661.714166666665</v>
      </c>
      <c r="T245" s="10">
        <f t="shared" si="7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E246/D246*100</f>
        <v>113.75714285714287</v>
      </c>
      <c r="P246" s="7">
        <f>E246/L246</f>
        <v>47.398809523809526</v>
      </c>
      <c r="Q246" t="str">
        <f>REPLACE(N246,FIND("/",N246),LEN(N246)-FIND("/",N246)+1,"")</f>
        <v>film &amp; video</v>
      </c>
      <c r="R246" t="str">
        <f>REPLACE(N246,1,FIND("/",N246),"")</f>
        <v>documentary</v>
      </c>
      <c r="S246" s="10">
        <f t="shared" si="6"/>
        <v>40212.990266203698</v>
      </c>
      <c r="T246" s="10">
        <f t="shared" si="7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E247/D247*100</f>
        <v>103.71999999999998</v>
      </c>
      <c r="P247" s="7">
        <f>E247/L247</f>
        <v>54.020833333333336</v>
      </c>
      <c r="Q247" t="str">
        <f>REPLACE(N247,FIND("/",N247),LEN(N247)-FIND("/",N247)+1,"")</f>
        <v>film &amp; video</v>
      </c>
      <c r="R247" t="str">
        <f>REPLACE(N247,1,FIND("/",N247),"")</f>
        <v>documentary</v>
      </c>
      <c r="S247" s="10">
        <f t="shared" si="6"/>
        <v>41106.719733796293</v>
      </c>
      <c r="T247" s="10">
        <f t="shared" si="7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E248/D248*100</f>
        <v>305.46000000000004</v>
      </c>
      <c r="P248" s="7">
        <f>E248/L248</f>
        <v>68.488789237668158</v>
      </c>
      <c r="Q248" t="str">
        <f>REPLACE(N248,FIND("/",N248),LEN(N248)-FIND("/",N248)+1,"")</f>
        <v>film &amp; video</v>
      </c>
      <c r="R248" t="str">
        <f>REPLACE(N248,1,FIND("/",N248),"")</f>
        <v>documentary</v>
      </c>
      <c r="S248" s="10">
        <f t="shared" si="6"/>
        <v>40480.030150462961</v>
      </c>
      <c r="T248" s="10">
        <f t="shared" si="7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E249/D249*100</f>
        <v>134.1</v>
      </c>
      <c r="P249" s="7">
        <f>E249/L249</f>
        <v>108.14516129032258</v>
      </c>
      <c r="Q249" t="str">
        <f>REPLACE(N249,FIND("/",N249),LEN(N249)-FIND("/",N249)+1,"")</f>
        <v>film &amp; video</v>
      </c>
      <c r="R249" t="str">
        <f>REPLACE(N249,1,FIND("/",N249),"")</f>
        <v>documentary</v>
      </c>
      <c r="S249" s="10">
        <f t="shared" si="6"/>
        <v>40430.270995370367</v>
      </c>
      <c r="T249" s="10">
        <f t="shared" si="7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E250/D250*100</f>
        <v>101.33294117647058</v>
      </c>
      <c r="P250" s="7">
        <f>E250/L250</f>
        <v>589.95205479452056</v>
      </c>
      <c r="Q250" t="str">
        <f>REPLACE(N250,FIND("/",N250),LEN(N250)-FIND("/",N250)+1,"")</f>
        <v>film &amp; video</v>
      </c>
      <c r="R250" t="str">
        <f>REPLACE(N250,1,FIND("/",N250),"")</f>
        <v>documentary</v>
      </c>
      <c r="S250" s="10">
        <f t="shared" si="6"/>
        <v>40870.441076388888</v>
      </c>
      <c r="T250" s="10">
        <f t="shared" si="7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E251/D251*100</f>
        <v>112.92</v>
      </c>
      <c r="P251" s="7">
        <f>E251/L251</f>
        <v>48.051063829787232</v>
      </c>
      <c r="Q251" t="str">
        <f>REPLACE(N251,FIND("/",N251),LEN(N251)-FIND("/",N251)+1,"")</f>
        <v>film &amp; video</v>
      </c>
      <c r="R251" t="str">
        <f>REPLACE(N251,1,FIND("/",N251),"")</f>
        <v>documentary</v>
      </c>
      <c r="S251" s="10">
        <f t="shared" si="6"/>
        <v>40332.590509259258</v>
      </c>
      <c r="T251" s="10">
        <f t="shared" si="7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E252/D252*100</f>
        <v>105.58333333333334</v>
      </c>
      <c r="P252" s="7">
        <f>E252/L252</f>
        <v>72.482837528604122</v>
      </c>
      <c r="Q252" t="str">
        <f>REPLACE(N252,FIND("/",N252),LEN(N252)-FIND("/",N252)+1,"")</f>
        <v>film &amp; video</v>
      </c>
      <c r="R252" t="str">
        <f>REPLACE(N252,1,FIND("/",N252),"")</f>
        <v>documentary</v>
      </c>
      <c r="S252" s="10">
        <f t="shared" si="6"/>
        <v>41401.232534722221</v>
      </c>
      <c r="T252" s="10">
        <f t="shared" si="7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E253/D253*100</f>
        <v>125.57142857142858</v>
      </c>
      <c r="P253" s="7">
        <f>E253/L253</f>
        <v>57.077922077922075</v>
      </c>
      <c r="Q253" t="str">
        <f>REPLACE(N253,FIND("/",N253),LEN(N253)-FIND("/",N253)+1,"")</f>
        <v>film &amp; video</v>
      </c>
      <c r="R253" t="str">
        <f>REPLACE(N253,1,FIND("/",N253),"")</f>
        <v>documentary</v>
      </c>
      <c r="S253" s="10">
        <f t="shared" si="6"/>
        <v>41013.454236111109</v>
      </c>
      <c r="T253" s="10">
        <f t="shared" si="7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E254/D254*100</f>
        <v>184.56</v>
      </c>
      <c r="P254" s="7">
        <f>E254/L254</f>
        <v>85.444444444444443</v>
      </c>
      <c r="Q254" t="str">
        <f>REPLACE(N254,FIND("/",N254),LEN(N254)-FIND("/",N254)+1,"")</f>
        <v>film &amp; video</v>
      </c>
      <c r="R254" t="str">
        <f>REPLACE(N254,1,FIND("/",N254),"")</f>
        <v>documentary</v>
      </c>
      <c r="S254" s="10">
        <f t="shared" si="6"/>
        <v>40266.329374999994</v>
      </c>
      <c r="T254" s="10">
        <f t="shared" si="7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E255/D255*100</f>
        <v>100.73333333333335</v>
      </c>
      <c r="P255" s="7">
        <f>E255/L255</f>
        <v>215.85714285714286</v>
      </c>
      <c r="Q255" t="str">
        <f>REPLACE(N255,FIND("/",N255),LEN(N255)-FIND("/",N255)+1,"")</f>
        <v>film &amp; video</v>
      </c>
      <c r="R255" t="str">
        <f>REPLACE(N255,1,FIND("/",N255),"")</f>
        <v>documentary</v>
      </c>
      <c r="S255" s="10">
        <f t="shared" si="6"/>
        <v>40924.31753472222</v>
      </c>
      <c r="T255" s="10">
        <f t="shared" si="7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E256/D256*100</f>
        <v>116.94725</v>
      </c>
      <c r="P256" s="7">
        <f>E256/L256</f>
        <v>89.38643312101911</v>
      </c>
      <c r="Q256" t="str">
        <f>REPLACE(N256,FIND("/",N256),LEN(N256)-FIND("/",N256)+1,"")</f>
        <v>film &amp; video</v>
      </c>
      <c r="R256" t="str">
        <f>REPLACE(N256,1,FIND("/",N256),"")</f>
        <v>documentary</v>
      </c>
      <c r="S256" s="10">
        <f t="shared" si="6"/>
        <v>42263.619328703702</v>
      </c>
      <c r="T256" s="10">
        <f t="shared" si="7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E257/D257*100</f>
        <v>106.73325</v>
      </c>
      <c r="P257" s="7">
        <f>E257/L257</f>
        <v>45.418404255319146</v>
      </c>
      <c r="Q257" t="str">
        <f>REPLACE(N257,FIND("/",N257),LEN(N257)-FIND("/",N257)+1,"")</f>
        <v>film &amp; video</v>
      </c>
      <c r="R257" t="str">
        <f>REPLACE(N257,1,FIND("/",N257),"")</f>
        <v>documentary</v>
      </c>
      <c r="S257" s="10">
        <f t="shared" si="6"/>
        <v>40588.193078703705</v>
      </c>
      <c r="T257" s="10">
        <f t="shared" si="7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E258/D258*100</f>
        <v>139.1</v>
      </c>
      <c r="P258" s="7">
        <f>E258/L258</f>
        <v>65.756363636363631</v>
      </c>
      <c r="Q258" t="str">
        <f>REPLACE(N258,FIND("/",N258),LEN(N258)-FIND("/",N258)+1,"")</f>
        <v>film &amp; video</v>
      </c>
      <c r="R258" t="str">
        <f>REPLACE(N258,1,FIND("/",N258),"")</f>
        <v>documentary</v>
      </c>
      <c r="S258" s="10">
        <f t="shared" si="6"/>
        <v>41319.435960648145</v>
      </c>
      <c r="T258" s="10">
        <f t="shared" si="7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E259/D259*100</f>
        <v>106.72648571428572</v>
      </c>
      <c r="P259" s="7">
        <f>E259/L259</f>
        <v>66.70405357142856</v>
      </c>
      <c r="Q259" t="str">
        <f>REPLACE(N259,FIND("/",N259),LEN(N259)-FIND("/",N259)+1,"")</f>
        <v>film &amp; video</v>
      </c>
      <c r="R259" t="str">
        <f>REPLACE(N259,1,FIND("/",N259),"")</f>
        <v>documentary</v>
      </c>
      <c r="S259" s="10">
        <f t="shared" ref="S259:S322" si="8">(J259/86400)+25569+(-8/24)</f>
        <v>42479.293541666666</v>
      </c>
      <c r="T259" s="10">
        <f t="shared" ref="T259:T322" si="9">(I259/86400)+25569+(-8/24)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E260/D260*100</f>
        <v>191.14</v>
      </c>
      <c r="P260" s="7">
        <f>E260/L260</f>
        <v>83.345930232558146</v>
      </c>
      <c r="Q260" t="str">
        <f>REPLACE(N260,FIND("/",N260),LEN(N260)-FIND("/",N260)+1,"")</f>
        <v>film &amp; video</v>
      </c>
      <c r="R260" t="str">
        <f>REPLACE(N260,1,FIND("/",N260),"")</f>
        <v>documentary</v>
      </c>
      <c r="S260" s="10">
        <f t="shared" si="8"/>
        <v>40681.718356481477</v>
      </c>
      <c r="T260" s="10">
        <f t="shared" si="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E261/D261*100</f>
        <v>131.93789333333334</v>
      </c>
      <c r="P261" s="7">
        <f>E261/L261</f>
        <v>105.04609341825902</v>
      </c>
      <c r="Q261" t="str">
        <f>REPLACE(N261,FIND("/",N261),LEN(N261)-FIND("/",N261)+1,"")</f>
        <v>film &amp; video</v>
      </c>
      <c r="R261" t="str">
        <f>REPLACE(N261,1,FIND("/",N261),"")</f>
        <v>documentary</v>
      </c>
      <c r="S261" s="10">
        <f t="shared" si="8"/>
        <v>42072.404733796291</v>
      </c>
      <c r="T261" s="10">
        <f t="shared" si="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E262/D262*100</f>
        <v>106.4</v>
      </c>
      <c r="P262" s="7">
        <f>E262/L262</f>
        <v>120.90909090909091</v>
      </c>
      <c r="Q262" t="str">
        <f>REPLACE(N262,FIND("/",N262),LEN(N262)-FIND("/",N262)+1,"")</f>
        <v>film &amp; video</v>
      </c>
      <c r="R262" t="str">
        <f>REPLACE(N262,1,FIND("/",N262),"")</f>
        <v>documentary</v>
      </c>
      <c r="S262" s="10">
        <f t="shared" si="8"/>
        <v>40330.422210648147</v>
      </c>
      <c r="T262" s="10">
        <f t="shared" si="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E263/D263*100</f>
        <v>107.4</v>
      </c>
      <c r="P263" s="7">
        <f>E263/L263</f>
        <v>97.63636363636364</v>
      </c>
      <c r="Q263" t="str">
        <f>REPLACE(N263,FIND("/",N263),LEN(N263)-FIND("/",N263)+1,"")</f>
        <v>film &amp; video</v>
      </c>
      <c r="R263" t="str">
        <f>REPLACE(N263,1,FIND("/",N263),"")</f>
        <v>documentary</v>
      </c>
      <c r="S263" s="10">
        <f t="shared" si="8"/>
        <v>41017.552129629628</v>
      </c>
      <c r="T263" s="10">
        <f t="shared" si="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E264/D264*100</f>
        <v>240</v>
      </c>
      <c r="P264" s="7">
        <f>E264/L264</f>
        <v>41.379310344827587</v>
      </c>
      <c r="Q264" t="str">
        <f>REPLACE(N264,FIND("/",N264),LEN(N264)-FIND("/",N264)+1,"")</f>
        <v>film &amp; video</v>
      </c>
      <c r="R264" t="str">
        <f>REPLACE(N264,1,FIND("/",N264),"")</f>
        <v>documentary</v>
      </c>
      <c r="S264" s="10">
        <f t="shared" si="8"/>
        <v>40554.914675925924</v>
      </c>
      <c r="T264" s="10">
        <f t="shared" si="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E265/D265*100</f>
        <v>118.08108</v>
      </c>
      <c r="P265" s="7">
        <f>E265/L265</f>
        <v>30.654485981308412</v>
      </c>
      <c r="Q265" t="str">
        <f>REPLACE(N265,FIND("/",N265),LEN(N265)-FIND("/",N265)+1,"")</f>
        <v>film &amp; video</v>
      </c>
      <c r="R265" t="str">
        <f>REPLACE(N265,1,FIND("/",N265),"")</f>
        <v>documentary</v>
      </c>
      <c r="S265" s="10">
        <f t="shared" si="8"/>
        <v>41149.621458333328</v>
      </c>
      <c r="T265" s="10">
        <f t="shared" si="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E266/D266*100</f>
        <v>118.19999999999999</v>
      </c>
      <c r="P266" s="7">
        <f>E266/L266</f>
        <v>64.945054945054949</v>
      </c>
      <c r="Q266" t="str">
        <f>REPLACE(N266,FIND("/",N266),LEN(N266)-FIND("/",N266)+1,"")</f>
        <v>film &amp; video</v>
      </c>
      <c r="R266" t="str">
        <f>REPLACE(N266,1,FIND("/",N266),"")</f>
        <v>documentary</v>
      </c>
      <c r="S266" s="10">
        <f t="shared" si="8"/>
        <v>41010.286979166667</v>
      </c>
      <c r="T266" s="10">
        <f t="shared" si="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E267/D267*100</f>
        <v>111.1</v>
      </c>
      <c r="P267" s="7">
        <f>E267/L267</f>
        <v>95.775862068965523</v>
      </c>
      <c r="Q267" t="str">
        <f>REPLACE(N267,FIND("/",N267),LEN(N267)-FIND("/",N267)+1,"")</f>
        <v>film &amp; video</v>
      </c>
      <c r="R267" t="str">
        <f>REPLACE(N267,1,FIND("/",N267),"")</f>
        <v>documentary</v>
      </c>
      <c r="S267" s="10">
        <f t="shared" si="8"/>
        <v>40266.91238425926</v>
      </c>
      <c r="T267" s="10">
        <f t="shared" si="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E268/D268*100</f>
        <v>145.5</v>
      </c>
      <c r="P268" s="7">
        <f>E268/L268</f>
        <v>40.416666666666664</v>
      </c>
      <c r="Q268" t="str">
        <f>REPLACE(N268,FIND("/",N268),LEN(N268)-FIND("/",N268)+1,"")</f>
        <v>film &amp; video</v>
      </c>
      <c r="R268" t="str">
        <f>REPLACE(N268,1,FIND("/",N268),"")</f>
        <v>documentary</v>
      </c>
      <c r="S268" s="10">
        <f t="shared" si="8"/>
        <v>40204.841516203705</v>
      </c>
      <c r="T268" s="10">
        <f t="shared" si="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E269/D269*100</f>
        <v>131.62883248730967</v>
      </c>
      <c r="P269" s="7">
        <f>E269/L269</f>
        <v>78.578424242424248</v>
      </c>
      <c r="Q269" t="str">
        <f>REPLACE(N269,FIND("/",N269),LEN(N269)-FIND("/",N269)+1,"")</f>
        <v>film &amp; video</v>
      </c>
      <c r="R269" t="str">
        <f>REPLACE(N269,1,FIND("/",N269),"")</f>
        <v>documentary</v>
      </c>
      <c r="S269" s="10">
        <f t="shared" si="8"/>
        <v>41785.119201388887</v>
      </c>
      <c r="T269" s="10">
        <f t="shared" si="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E270/D270*100</f>
        <v>111.4</v>
      </c>
      <c r="P270" s="7">
        <f>E270/L270</f>
        <v>50.18018018018018</v>
      </c>
      <c r="Q270" t="str">
        <f>REPLACE(N270,FIND("/",N270),LEN(N270)-FIND("/",N270)+1,"")</f>
        <v>film &amp; video</v>
      </c>
      <c r="R270" t="str">
        <f>REPLACE(N270,1,FIND("/",N270),"")</f>
        <v>documentary</v>
      </c>
      <c r="S270" s="10">
        <f t="shared" si="8"/>
        <v>40808.819189814814</v>
      </c>
      <c r="T270" s="10">
        <f t="shared" si="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E271/D271*100</f>
        <v>147.23376999999999</v>
      </c>
      <c r="P271" s="7">
        <f>E271/L271</f>
        <v>92.251735588972423</v>
      </c>
      <c r="Q271" t="str">
        <f>REPLACE(N271,FIND("/",N271),LEN(N271)-FIND("/",N271)+1,"")</f>
        <v>film &amp; video</v>
      </c>
      <c r="R271" t="str">
        <f>REPLACE(N271,1,FIND("/",N271),"")</f>
        <v>documentary</v>
      </c>
      <c r="S271" s="10">
        <f t="shared" si="8"/>
        <v>42757.863680555551</v>
      </c>
      <c r="T271" s="10">
        <f t="shared" si="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E272/D272*100</f>
        <v>152.60869565217391</v>
      </c>
      <c r="P272" s="7">
        <f>E272/L272</f>
        <v>57.540983606557376</v>
      </c>
      <c r="Q272" t="str">
        <f>REPLACE(N272,FIND("/",N272),LEN(N272)-FIND("/",N272)+1,"")</f>
        <v>film &amp; video</v>
      </c>
      <c r="R272" t="str">
        <f>REPLACE(N272,1,FIND("/",N272),"")</f>
        <v>documentary</v>
      </c>
      <c r="S272" s="10">
        <f t="shared" si="8"/>
        <v>40637.533217592594</v>
      </c>
      <c r="T272" s="10">
        <f t="shared" si="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E273/D273*100</f>
        <v>104.67999999999999</v>
      </c>
      <c r="P273" s="7">
        <f>E273/L273</f>
        <v>109.42160278745645</v>
      </c>
      <c r="Q273" t="str">
        <f>REPLACE(N273,FIND("/",N273),LEN(N273)-FIND("/",N273)+1,"")</f>
        <v>film &amp; video</v>
      </c>
      <c r="R273" t="str">
        <f>REPLACE(N273,1,FIND("/",N273),"")</f>
        <v>documentary</v>
      </c>
      <c r="S273" s="10">
        <f t="shared" si="8"/>
        <v>41611.766909722217</v>
      </c>
      <c r="T273" s="10">
        <f t="shared" si="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E274/D274*100</f>
        <v>177.43366666666668</v>
      </c>
      <c r="P274" s="7">
        <f>E274/L274</f>
        <v>81.892461538461546</v>
      </c>
      <c r="Q274" t="str">
        <f>REPLACE(N274,FIND("/",N274),LEN(N274)-FIND("/",N274)+1,"")</f>
        <v>film &amp; video</v>
      </c>
      <c r="R274" t="str">
        <f>REPLACE(N274,1,FIND("/",N274),"")</f>
        <v>documentary</v>
      </c>
      <c r="S274" s="10">
        <f t="shared" si="8"/>
        <v>40235.567025462959</v>
      </c>
      <c r="T274" s="10">
        <f t="shared" si="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E275/D275*100</f>
        <v>107.7758</v>
      </c>
      <c r="P275" s="7">
        <f>E275/L275</f>
        <v>45.667711864406776</v>
      </c>
      <c r="Q275" t="str">
        <f>REPLACE(N275,FIND("/",N275),LEN(N275)-FIND("/",N275)+1,"")</f>
        <v>film &amp; video</v>
      </c>
      <c r="R275" t="str">
        <f>REPLACE(N275,1,FIND("/",N275),"")</f>
        <v>documentary</v>
      </c>
      <c r="S275" s="10">
        <f t="shared" si="8"/>
        <v>40697.16511574074</v>
      </c>
      <c r="T275" s="10">
        <f t="shared" si="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E276/D276*100</f>
        <v>156</v>
      </c>
      <c r="P276" s="7">
        <f>E276/L276</f>
        <v>55.221238938053098</v>
      </c>
      <c r="Q276" t="str">
        <f>REPLACE(N276,FIND("/",N276),LEN(N276)-FIND("/",N276)+1,"")</f>
        <v>film &amp; video</v>
      </c>
      <c r="R276" t="str">
        <f>REPLACE(N276,1,FIND("/",N276),"")</f>
        <v>documentary</v>
      </c>
      <c r="S276" s="10">
        <f t="shared" si="8"/>
        <v>40969.579039351847</v>
      </c>
      <c r="T276" s="10">
        <f t="shared" si="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E277/D277*100</f>
        <v>108.395</v>
      </c>
      <c r="P277" s="7">
        <f>E277/L277</f>
        <v>65.298192771084331</v>
      </c>
      <c r="Q277" t="str">
        <f>REPLACE(N277,FIND("/",N277),LEN(N277)-FIND("/",N277)+1,"")</f>
        <v>film &amp; video</v>
      </c>
      <c r="R277" t="str">
        <f>REPLACE(N277,1,FIND("/",N277),"")</f>
        <v>documentary</v>
      </c>
      <c r="S277" s="10">
        <f t="shared" si="8"/>
        <v>41192.698680555557</v>
      </c>
      <c r="T277" s="10">
        <f t="shared" si="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E278/D278*100</f>
        <v>147.6</v>
      </c>
      <c r="P278" s="7">
        <f>E278/L278</f>
        <v>95.225806451612897</v>
      </c>
      <c r="Q278" t="str">
        <f>REPLACE(N278,FIND("/",N278),LEN(N278)-FIND("/",N278)+1,"")</f>
        <v>film &amp; video</v>
      </c>
      <c r="R278" t="str">
        <f>REPLACE(N278,1,FIND("/",N278),"")</f>
        <v>documentary</v>
      </c>
      <c r="S278" s="10">
        <f t="shared" si="8"/>
        <v>40966.748541666668</v>
      </c>
      <c r="T278" s="10">
        <f t="shared" si="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E279/D279*100</f>
        <v>110.38153846153847</v>
      </c>
      <c r="P279" s="7">
        <f>E279/L279</f>
        <v>75.444794952681391</v>
      </c>
      <c r="Q279" t="str">
        <f>REPLACE(N279,FIND("/",N279),LEN(N279)-FIND("/",N279)+1,"")</f>
        <v>film &amp; video</v>
      </c>
      <c r="R279" t="str">
        <f>REPLACE(N279,1,FIND("/",N279),"")</f>
        <v>documentary</v>
      </c>
      <c r="S279" s="10">
        <f t="shared" si="8"/>
        <v>42117.55809027778</v>
      </c>
      <c r="T279" s="10">
        <f t="shared" si="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E280/D280*100</f>
        <v>150.34814814814814</v>
      </c>
      <c r="P280" s="7">
        <f>E280/L280</f>
        <v>97.816867469879512</v>
      </c>
      <c r="Q280" t="str">
        <f>REPLACE(N280,FIND("/",N280),LEN(N280)-FIND("/",N280)+1,"")</f>
        <v>film &amp; video</v>
      </c>
      <c r="R280" t="str">
        <f>REPLACE(N280,1,FIND("/",N280),"")</f>
        <v>documentary</v>
      </c>
      <c r="S280" s="10">
        <f t="shared" si="8"/>
        <v>41163.707627314812</v>
      </c>
      <c r="T280" s="10">
        <f t="shared" si="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E281/D281*100</f>
        <v>157.31829411764707</v>
      </c>
      <c r="P281" s="7">
        <f>E281/L281</f>
        <v>87.685606557377056</v>
      </c>
      <c r="Q281" t="str">
        <f>REPLACE(N281,FIND("/",N281),LEN(N281)-FIND("/",N281)+1,"")</f>
        <v>film &amp; video</v>
      </c>
      <c r="R281" t="str">
        <f>REPLACE(N281,1,FIND("/",N281),"")</f>
        <v>documentary</v>
      </c>
      <c r="S281" s="10">
        <f t="shared" si="8"/>
        <v>42758.910833333335</v>
      </c>
      <c r="T281" s="10">
        <f t="shared" si="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E282/D282*100</f>
        <v>156.14400000000001</v>
      </c>
      <c r="P282" s="7">
        <f>E282/L282</f>
        <v>54.748948106591868</v>
      </c>
      <c r="Q282" t="str">
        <f>REPLACE(N282,FIND("/",N282),LEN(N282)-FIND("/",N282)+1,"")</f>
        <v>film &amp; video</v>
      </c>
      <c r="R282" t="str">
        <f>REPLACE(N282,1,FIND("/",N282),"")</f>
        <v>documentary</v>
      </c>
      <c r="S282" s="10">
        <f t="shared" si="8"/>
        <v>41744.257349537038</v>
      </c>
      <c r="T282" s="10">
        <f t="shared" si="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E283/D283*100</f>
        <v>120.58763636363636</v>
      </c>
      <c r="P283" s="7">
        <f>E283/L283</f>
        <v>83.953417721518989</v>
      </c>
      <c r="Q283" t="str">
        <f>REPLACE(N283,FIND("/",N283),LEN(N283)-FIND("/",N283)+1,"")</f>
        <v>film &amp; video</v>
      </c>
      <c r="R283" t="str">
        <f>REPLACE(N283,1,FIND("/",N283),"")</f>
        <v>documentary</v>
      </c>
      <c r="S283" s="10">
        <f t="shared" si="8"/>
        <v>39949.830011574071</v>
      </c>
      <c r="T283" s="10">
        <f t="shared" si="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E284/D284*100</f>
        <v>101.18888888888888</v>
      </c>
      <c r="P284" s="7">
        <f>E284/L284</f>
        <v>254.38547486033519</v>
      </c>
      <c r="Q284" t="str">
        <f>REPLACE(N284,FIND("/",N284),LEN(N284)-FIND("/",N284)+1,"")</f>
        <v>film &amp; video</v>
      </c>
      <c r="R284" t="str">
        <f>REPLACE(N284,1,FIND("/",N284),"")</f>
        <v>documentary</v>
      </c>
      <c r="S284" s="10">
        <f t="shared" si="8"/>
        <v>40194.586712962962</v>
      </c>
      <c r="T284" s="10">
        <f t="shared" si="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E285/D285*100</f>
        <v>114.27249999999999</v>
      </c>
      <c r="P285" s="7">
        <f>E285/L285</f>
        <v>101.8269801980198</v>
      </c>
      <c r="Q285" t="str">
        <f>REPLACE(N285,FIND("/",N285),LEN(N285)-FIND("/",N285)+1,"")</f>
        <v>film &amp; video</v>
      </c>
      <c r="R285" t="str">
        <f>REPLACE(N285,1,FIND("/",N285),"")</f>
        <v>documentary</v>
      </c>
      <c r="S285" s="10">
        <f t="shared" si="8"/>
        <v>40675.376666666663</v>
      </c>
      <c r="T285" s="10">
        <f t="shared" si="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E286/D286*100</f>
        <v>104.62615</v>
      </c>
      <c r="P286" s="7">
        <f>E286/L286</f>
        <v>55.066394736842106</v>
      </c>
      <c r="Q286" t="str">
        <f>REPLACE(N286,FIND("/",N286),LEN(N286)-FIND("/",N286)+1,"")</f>
        <v>film &amp; video</v>
      </c>
      <c r="R286" t="str">
        <f>REPLACE(N286,1,FIND("/",N286),"")</f>
        <v>documentary</v>
      </c>
      <c r="S286" s="10">
        <f t="shared" si="8"/>
        <v>40904.404861111107</v>
      </c>
      <c r="T286" s="10">
        <f t="shared" si="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E287/D287*100</f>
        <v>228.82507142857142</v>
      </c>
      <c r="P287" s="7">
        <f>E287/L287</f>
        <v>56.901438721136763</v>
      </c>
      <c r="Q287" t="str">
        <f>REPLACE(N287,FIND("/",N287),LEN(N287)-FIND("/",N287)+1,"")</f>
        <v>film &amp; video</v>
      </c>
      <c r="R287" t="str">
        <f>REPLACE(N287,1,FIND("/",N287),"")</f>
        <v>documentary</v>
      </c>
      <c r="S287" s="10">
        <f t="shared" si="8"/>
        <v>41506.422777777778</v>
      </c>
      <c r="T287" s="10">
        <f t="shared" si="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E288/D288*100</f>
        <v>109.15333333333332</v>
      </c>
      <c r="P288" s="7">
        <f>E288/L288</f>
        <v>121.28148148148148</v>
      </c>
      <c r="Q288" t="str">
        <f>REPLACE(N288,FIND("/",N288),LEN(N288)-FIND("/",N288)+1,"")</f>
        <v>film &amp; video</v>
      </c>
      <c r="R288" t="str">
        <f>REPLACE(N288,1,FIND("/",N288),"")</f>
        <v>documentary</v>
      </c>
      <c r="S288" s="10">
        <f t="shared" si="8"/>
        <v>41313.482916666668</v>
      </c>
      <c r="T288" s="10">
        <f t="shared" si="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E289/D289*100</f>
        <v>176.29999999999998</v>
      </c>
      <c r="P289" s="7">
        <f>E289/L289</f>
        <v>91.189655172413794</v>
      </c>
      <c r="Q289" t="str">
        <f>REPLACE(N289,FIND("/",N289),LEN(N289)-FIND("/",N289)+1,"")</f>
        <v>film &amp; video</v>
      </c>
      <c r="R289" t="str">
        <f>REPLACE(N289,1,FIND("/",N289),"")</f>
        <v>documentary</v>
      </c>
      <c r="S289" s="10">
        <f t="shared" si="8"/>
        <v>41183.944652777776</v>
      </c>
      <c r="T289" s="10">
        <f t="shared" si="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E290/D290*100</f>
        <v>103.21061999999999</v>
      </c>
      <c r="P290" s="7">
        <f>E290/L290</f>
        <v>115.44812080536913</v>
      </c>
      <c r="Q290" t="str">
        <f>REPLACE(N290,FIND("/",N290),LEN(N290)-FIND("/",N290)+1,"")</f>
        <v>film &amp; video</v>
      </c>
      <c r="R290" t="str">
        <f>REPLACE(N290,1,FIND("/",N290),"")</f>
        <v>documentary</v>
      </c>
      <c r="S290" s="10">
        <f t="shared" si="8"/>
        <v>41050.835567129623</v>
      </c>
      <c r="T290" s="10">
        <f t="shared" si="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E291/D291*100</f>
        <v>104.82000000000001</v>
      </c>
      <c r="P291" s="7">
        <f>E291/L291</f>
        <v>67.771551724137936</v>
      </c>
      <c r="Q291" t="str">
        <f>REPLACE(N291,FIND("/",N291),LEN(N291)-FIND("/",N291)+1,"")</f>
        <v>film &amp; video</v>
      </c>
      <c r="R291" t="str">
        <f>REPLACE(N291,1,FIND("/",N291),"")</f>
        <v>documentary</v>
      </c>
      <c r="S291" s="10">
        <f t="shared" si="8"/>
        <v>41550.123078703698</v>
      </c>
      <c r="T291" s="10">
        <f t="shared" si="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E292/D292*100</f>
        <v>106.68444444444445</v>
      </c>
      <c r="P292" s="7">
        <f>E292/L292</f>
        <v>28.576190476190476</v>
      </c>
      <c r="Q292" t="str">
        <f>REPLACE(N292,FIND("/",N292),LEN(N292)-FIND("/",N292)+1,"")</f>
        <v>film &amp; video</v>
      </c>
      <c r="R292" t="str">
        <f>REPLACE(N292,1,FIND("/",N292),"")</f>
        <v>documentary</v>
      </c>
      <c r="S292" s="10">
        <f t="shared" si="8"/>
        <v>40526.035844907405</v>
      </c>
      <c r="T292" s="10">
        <f t="shared" si="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E293/D293*100</f>
        <v>120.02</v>
      </c>
      <c r="P293" s="7">
        <f>E293/L293</f>
        <v>46.8828125</v>
      </c>
      <c r="Q293" t="str">
        <f>REPLACE(N293,FIND("/",N293),LEN(N293)-FIND("/",N293)+1,"")</f>
        <v>film &amp; video</v>
      </c>
      <c r="R293" t="str">
        <f>REPLACE(N293,1,FIND("/",N293),"")</f>
        <v>documentary</v>
      </c>
      <c r="S293" s="10">
        <f t="shared" si="8"/>
        <v>41376.435717592591</v>
      </c>
      <c r="T293" s="10">
        <f t="shared" si="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E294/D294*100</f>
        <v>101.50693333333334</v>
      </c>
      <c r="P294" s="7">
        <f>E294/L294</f>
        <v>154.42231237322514</v>
      </c>
      <c r="Q294" t="str">
        <f>REPLACE(N294,FIND("/",N294),LEN(N294)-FIND("/",N294)+1,"")</f>
        <v>film &amp; video</v>
      </c>
      <c r="R294" t="str">
        <f>REPLACE(N294,1,FIND("/",N294),"")</f>
        <v>documentary</v>
      </c>
      <c r="S294" s="10">
        <f t="shared" si="8"/>
        <v>40812.469895833332</v>
      </c>
      <c r="T294" s="10">
        <f t="shared" si="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E295/D295*100</f>
        <v>101.38461538461539</v>
      </c>
      <c r="P295" s="7">
        <f>E295/L295</f>
        <v>201.22137404580153</v>
      </c>
      <c r="Q295" t="str">
        <f>REPLACE(N295,FIND("/",N295),LEN(N295)-FIND("/",N295)+1,"")</f>
        <v>film &amp; video</v>
      </c>
      <c r="R295" t="str">
        <f>REPLACE(N295,1,FIND("/",N295),"")</f>
        <v>documentary</v>
      </c>
      <c r="S295" s="10">
        <f t="shared" si="8"/>
        <v>41719.334652777776</v>
      </c>
      <c r="T295" s="10">
        <f t="shared" si="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E296/D296*100</f>
        <v>100</v>
      </c>
      <c r="P296" s="7">
        <f>E296/L296</f>
        <v>100</v>
      </c>
      <c r="Q296" t="str">
        <f>REPLACE(N296,FIND("/",N296),LEN(N296)-FIND("/",N296)+1,"")</f>
        <v>film &amp; video</v>
      </c>
      <c r="R296" t="str">
        <f>REPLACE(N296,1,FIND("/",N296),"")</f>
        <v>documentary</v>
      </c>
      <c r="S296" s="10">
        <f t="shared" si="8"/>
        <v>40342.751087962963</v>
      </c>
      <c r="T296" s="10">
        <f t="shared" si="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E297/D297*100</f>
        <v>133.10911999999999</v>
      </c>
      <c r="P297" s="7">
        <f>E297/L297</f>
        <v>100.08204511278196</v>
      </c>
      <c r="Q297" t="str">
        <f>REPLACE(N297,FIND("/",N297),LEN(N297)-FIND("/",N297)+1,"")</f>
        <v>film &amp; video</v>
      </c>
      <c r="R297" t="str">
        <f>REPLACE(N297,1,FIND("/",N297),"")</f>
        <v>documentary</v>
      </c>
      <c r="S297" s="10">
        <f t="shared" si="8"/>
        <v>41518.671400462961</v>
      </c>
      <c r="T297" s="10">
        <f t="shared" si="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E298/D298*100</f>
        <v>118.72620000000001</v>
      </c>
      <c r="P298" s="7">
        <f>E298/L298</f>
        <v>230.08953488372092</v>
      </c>
      <c r="Q298" t="str">
        <f>REPLACE(N298,FIND("/",N298),LEN(N298)-FIND("/",N298)+1,"")</f>
        <v>film &amp; video</v>
      </c>
      <c r="R298" t="str">
        <f>REPLACE(N298,1,FIND("/",N298),"")</f>
        <v>documentary</v>
      </c>
      <c r="S298" s="10">
        <f t="shared" si="8"/>
        <v>41134.142164351848</v>
      </c>
      <c r="T298" s="10">
        <f t="shared" si="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E299/D299*100</f>
        <v>100.64</v>
      </c>
      <c r="P299" s="7">
        <f>E299/L299</f>
        <v>141.74647887323943</v>
      </c>
      <c r="Q299" t="str">
        <f>REPLACE(N299,FIND("/",N299),LEN(N299)-FIND("/",N299)+1,"")</f>
        <v>film &amp; video</v>
      </c>
      <c r="R299" t="str">
        <f>REPLACE(N299,1,FIND("/",N299),"")</f>
        <v>documentary</v>
      </c>
      <c r="S299" s="10">
        <f t="shared" si="8"/>
        <v>42089.394687499997</v>
      </c>
      <c r="T299" s="10">
        <f t="shared" si="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E300/D300*100</f>
        <v>108.93241269841269</v>
      </c>
      <c r="P300" s="7">
        <f>E300/L300</f>
        <v>56.344351395730705</v>
      </c>
      <c r="Q300" t="str">
        <f>REPLACE(N300,FIND("/",N300),LEN(N300)-FIND("/",N300)+1,"")</f>
        <v>film &amp; video</v>
      </c>
      <c r="R300" t="str">
        <f>REPLACE(N300,1,FIND("/",N300),"")</f>
        <v>documentary</v>
      </c>
      <c r="S300" s="10">
        <f t="shared" si="8"/>
        <v>41709.130185185182</v>
      </c>
      <c r="T300" s="10">
        <f t="shared" si="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E301/D301*100</f>
        <v>178.95250000000001</v>
      </c>
      <c r="P301" s="7">
        <f>E301/L301</f>
        <v>73.341188524590166</v>
      </c>
      <c r="Q301" t="str">
        <f>REPLACE(N301,FIND("/",N301),LEN(N301)-FIND("/",N301)+1,"")</f>
        <v>film &amp; video</v>
      </c>
      <c r="R301" t="str">
        <f>REPLACE(N301,1,FIND("/",N301),"")</f>
        <v>documentary</v>
      </c>
      <c r="S301" s="10">
        <f t="shared" si="8"/>
        <v>40468.891898148147</v>
      </c>
      <c r="T301" s="10">
        <f t="shared" si="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E302/D302*100</f>
        <v>101.72264</v>
      </c>
      <c r="P302" s="7">
        <f>E302/L302</f>
        <v>85.337785234899329</v>
      </c>
      <c r="Q302" t="str">
        <f>REPLACE(N302,FIND("/",N302),LEN(N302)-FIND("/",N302)+1,"")</f>
        <v>film &amp; video</v>
      </c>
      <c r="R302" t="str">
        <f>REPLACE(N302,1,FIND("/",N302),"")</f>
        <v>documentary</v>
      </c>
      <c r="S302" s="10">
        <f t="shared" si="8"/>
        <v>40626.626597222217</v>
      </c>
      <c r="T302" s="10">
        <f t="shared" si="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E303/D303*100</f>
        <v>118.73499999999999</v>
      </c>
      <c r="P303" s="7">
        <f>E303/L303</f>
        <v>61.496215139442228</v>
      </c>
      <c r="Q303" t="str">
        <f>REPLACE(N303,FIND("/",N303),LEN(N303)-FIND("/",N303)+1,"")</f>
        <v>film &amp; video</v>
      </c>
      <c r="R303" t="str">
        <f>REPLACE(N303,1,FIND("/",N303),"")</f>
        <v>documentary</v>
      </c>
      <c r="S303" s="10">
        <f t="shared" si="8"/>
        <v>41312.404340277775</v>
      </c>
      <c r="T303" s="10">
        <f t="shared" si="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E304/D304*100</f>
        <v>100.46</v>
      </c>
      <c r="P304" s="7">
        <f>E304/L304</f>
        <v>93.018518518518519</v>
      </c>
      <c r="Q304" t="str">
        <f>REPLACE(N304,FIND("/",N304),LEN(N304)-FIND("/",N304)+1,"")</f>
        <v>film &amp; video</v>
      </c>
      <c r="R304" t="str">
        <f>REPLACE(N304,1,FIND("/",N304),"")</f>
        <v>documentary</v>
      </c>
      <c r="S304" s="10">
        <f t="shared" si="8"/>
        <v>40933.523587962962</v>
      </c>
      <c r="T304" s="10">
        <f t="shared" si="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E305/D305*100</f>
        <v>137.46666666666667</v>
      </c>
      <c r="P305" s="7">
        <f>E305/L305</f>
        <v>50.292682926829265</v>
      </c>
      <c r="Q305" t="str">
        <f>REPLACE(N305,FIND("/",N305),LEN(N305)-FIND("/",N305)+1,"")</f>
        <v>film &amp; video</v>
      </c>
      <c r="R305" t="str">
        <f>REPLACE(N305,1,FIND("/",N305),"")</f>
        <v>documentary</v>
      </c>
      <c r="S305" s="10">
        <f t="shared" si="8"/>
        <v>41031.737800925919</v>
      </c>
      <c r="T305" s="10">
        <f t="shared" si="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E306/D306*100</f>
        <v>231.64705882352939</v>
      </c>
      <c r="P306" s="7">
        <f>E306/L306</f>
        <v>106.43243243243244</v>
      </c>
      <c r="Q306" t="str">
        <f>REPLACE(N306,FIND("/",N306),LEN(N306)-FIND("/",N306)+1,"")</f>
        <v>film &amp; video</v>
      </c>
      <c r="R306" t="str">
        <f>REPLACE(N306,1,FIND("/",N306),"")</f>
        <v>documentary</v>
      </c>
      <c r="S306" s="10">
        <f t="shared" si="8"/>
        <v>41113.76153935185</v>
      </c>
      <c r="T306" s="10">
        <f t="shared" si="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E307/D307*100</f>
        <v>130.33333333333331</v>
      </c>
      <c r="P307" s="7">
        <f>E307/L307</f>
        <v>51.719576719576722</v>
      </c>
      <c r="Q307" t="str">
        <f>REPLACE(N307,FIND("/",N307),LEN(N307)-FIND("/",N307)+1,"")</f>
        <v>film &amp; video</v>
      </c>
      <c r="R307" t="str">
        <f>REPLACE(N307,1,FIND("/",N307),"")</f>
        <v>documentary</v>
      </c>
      <c r="S307" s="10">
        <f t="shared" si="8"/>
        <v>40948.296863425923</v>
      </c>
      <c r="T307" s="10">
        <f t="shared" si="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E308/D308*100</f>
        <v>292.89999999999998</v>
      </c>
      <c r="P308" s="7">
        <f>E308/L308</f>
        <v>36.612499999999997</v>
      </c>
      <c r="Q308" t="str">
        <f>REPLACE(N308,FIND("/",N308),LEN(N308)-FIND("/",N308)+1,"")</f>
        <v>film &amp; video</v>
      </c>
      <c r="R308" t="str">
        <f>REPLACE(N308,1,FIND("/",N308),"")</f>
        <v>documentary</v>
      </c>
      <c r="S308" s="10">
        <f t="shared" si="8"/>
        <v>41333.503854166665</v>
      </c>
      <c r="T308" s="10">
        <f t="shared" si="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E309/D309*100</f>
        <v>111.31818181818183</v>
      </c>
      <c r="P309" s="7">
        <f>E309/L309</f>
        <v>42.517361111111114</v>
      </c>
      <c r="Q309" t="str">
        <f>REPLACE(N309,FIND("/",N309),LEN(N309)-FIND("/",N309)+1,"")</f>
        <v>film &amp; video</v>
      </c>
      <c r="R309" t="str">
        <f>REPLACE(N309,1,FIND("/",N309),"")</f>
        <v>documentary</v>
      </c>
      <c r="S309" s="10">
        <f t="shared" si="8"/>
        <v>41282.611122685186</v>
      </c>
      <c r="T309" s="10">
        <f t="shared" si="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E310/D310*100</f>
        <v>105.56666666666668</v>
      </c>
      <c r="P310" s="7">
        <f>E310/L310</f>
        <v>62.712871287128714</v>
      </c>
      <c r="Q310" t="str">
        <f>REPLACE(N310,FIND("/",N310),LEN(N310)-FIND("/",N310)+1,"")</f>
        <v>film &amp; video</v>
      </c>
      <c r="R310" t="str">
        <f>REPLACE(N310,1,FIND("/",N310),"")</f>
        <v>documentary</v>
      </c>
      <c r="S310" s="10">
        <f t="shared" si="8"/>
        <v>40567.361226851848</v>
      </c>
      <c r="T310" s="10">
        <f t="shared" si="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E311/D311*100</f>
        <v>118.94444444444446</v>
      </c>
      <c r="P311" s="7">
        <f>E311/L311</f>
        <v>89.957983193277315</v>
      </c>
      <c r="Q311" t="str">
        <f>REPLACE(N311,FIND("/",N311),LEN(N311)-FIND("/",N311)+1,"")</f>
        <v>film &amp; video</v>
      </c>
      <c r="R311" t="str">
        <f>REPLACE(N311,1,FIND("/",N311),"")</f>
        <v>documentary</v>
      </c>
      <c r="S311" s="10">
        <f t="shared" si="8"/>
        <v>41134.418217592589</v>
      </c>
      <c r="T311" s="10">
        <f t="shared" si="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E312/D312*100</f>
        <v>104.129</v>
      </c>
      <c r="P312" s="7">
        <f>E312/L312</f>
        <v>28.924722222222222</v>
      </c>
      <c r="Q312" t="str">
        <f>REPLACE(N312,FIND("/",N312),LEN(N312)-FIND("/",N312)+1,"")</f>
        <v>film &amp; video</v>
      </c>
      <c r="R312" t="str">
        <f>REPLACE(N312,1,FIND("/",N312),"")</f>
        <v>documentary</v>
      </c>
      <c r="S312" s="10">
        <f t="shared" si="8"/>
        <v>40820.849803240737</v>
      </c>
      <c r="T312" s="10">
        <f t="shared" si="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E313/D313*100</f>
        <v>104.10165000000001</v>
      </c>
      <c r="P313" s="7">
        <f>E313/L313</f>
        <v>138.8022</v>
      </c>
      <c r="Q313" t="str">
        <f>REPLACE(N313,FIND("/",N313),LEN(N313)-FIND("/",N313)+1,"")</f>
        <v>film &amp; video</v>
      </c>
      <c r="R313" t="str">
        <f>REPLACE(N313,1,FIND("/",N313),"")</f>
        <v>documentary</v>
      </c>
      <c r="S313" s="10">
        <f t="shared" si="8"/>
        <v>40867.886481481481</v>
      </c>
      <c r="T313" s="10">
        <f t="shared" si="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E314/D314*100</f>
        <v>111.87499999999999</v>
      </c>
      <c r="P314" s="7">
        <f>E314/L314</f>
        <v>61.301369863013697</v>
      </c>
      <c r="Q314" t="str">
        <f>REPLACE(N314,FIND("/",N314),LEN(N314)-FIND("/",N314)+1,"")</f>
        <v>film &amp; video</v>
      </c>
      <c r="R314" t="str">
        <f>REPLACE(N314,1,FIND("/",N314),"")</f>
        <v>documentary</v>
      </c>
      <c r="S314" s="10">
        <f t="shared" si="8"/>
        <v>41348.544351851851</v>
      </c>
      <c r="T314" s="10">
        <f t="shared" si="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E315/D315*100</f>
        <v>104.73529411764706</v>
      </c>
      <c r="P315" s="7">
        <f>E315/L315</f>
        <v>80.202702702702709</v>
      </c>
      <c r="Q315" t="str">
        <f>REPLACE(N315,FIND("/",N315),LEN(N315)-FIND("/",N315)+1,"")</f>
        <v>film &amp; video</v>
      </c>
      <c r="R315" t="str">
        <f>REPLACE(N315,1,FIND("/",N315),"")</f>
        <v>documentary</v>
      </c>
      <c r="S315" s="10">
        <f t="shared" si="8"/>
        <v>40356.894606481481</v>
      </c>
      <c r="T315" s="10">
        <f t="shared" si="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E316/D316*100</f>
        <v>385.15000000000003</v>
      </c>
      <c r="P316" s="7">
        <f>E316/L316</f>
        <v>32.095833333333331</v>
      </c>
      <c r="Q316" t="str">
        <f>REPLACE(N316,FIND("/",N316),LEN(N316)-FIND("/",N316)+1,"")</f>
        <v>film &amp; video</v>
      </c>
      <c r="R316" t="str">
        <f>REPLACE(N316,1,FIND("/",N316),"")</f>
        <v>documentary</v>
      </c>
      <c r="S316" s="10">
        <f t="shared" si="8"/>
        <v>41304.499861111108</v>
      </c>
      <c r="T316" s="10">
        <f t="shared" si="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E317/D317*100</f>
        <v>101.248</v>
      </c>
      <c r="P317" s="7">
        <f>E317/L317</f>
        <v>200.88888888888889</v>
      </c>
      <c r="Q317" t="str">
        <f>REPLACE(N317,FIND("/",N317),LEN(N317)-FIND("/",N317)+1,"")</f>
        <v>film &amp; video</v>
      </c>
      <c r="R317" t="str">
        <f>REPLACE(N317,1,FIND("/",N317),"")</f>
        <v>documentary</v>
      </c>
      <c r="S317" s="10">
        <f t="shared" si="8"/>
        <v>41113.439050925925</v>
      </c>
      <c r="T317" s="10">
        <f t="shared" si="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E318/D318*100</f>
        <v>113.77333333333333</v>
      </c>
      <c r="P318" s="7">
        <f>E318/L318</f>
        <v>108.01265822784811</v>
      </c>
      <c r="Q318" t="str">
        <f>REPLACE(N318,FIND("/",N318),LEN(N318)-FIND("/",N318)+1,"")</f>
        <v>film &amp; video</v>
      </c>
      <c r="R318" t="str">
        <f>REPLACE(N318,1,FIND("/",N318),"")</f>
        <v>documentary</v>
      </c>
      <c r="S318" s="10">
        <f t="shared" si="8"/>
        <v>41950.590243055551</v>
      </c>
      <c r="T318" s="10">
        <f t="shared" si="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E319/D319*100</f>
        <v>100.80333333333333</v>
      </c>
      <c r="P319" s="7">
        <f>E319/L319</f>
        <v>95.699367088607602</v>
      </c>
      <c r="Q319" t="str">
        <f>REPLACE(N319,FIND("/",N319),LEN(N319)-FIND("/",N319)+1,"")</f>
        <v>film &amp; video</v>
      </c>
      <c r="R319" t="str">
        <f>REPLACE(N319,1,FIND("/",N319),"")</f>
        <v>documentary</v>
      </c>
      <c r="S319" s="10">
        <f t="shared" si="8"/>
        <v>41589.343553240738</v>
      </c>
      <c r="T319" s="10">
        <f t="shared" si="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E320/D320*100</f>
        <v>283.32</v>
      </c>
      <c r="P320" s="7">
        <f>E320/L320</f>
        <v>49.880281690140848</v>
      </c>
      <c r="Q320" t="str">
        <f>REPLACE(N320,FIND("/",N320),LEN(N320)-FIND("/",N320)+1,"")</f>
        <v>film &amp; video</v>
      </c>
      <c r="R320" t="str">
        <f>REPLACE(N320,1,FIND("/",N320),"")</f>
        <v>documentary</v>
      </c>
      <c r="S320" s="10">
        <f t="shared" si="8"/>
        <v>41329.705451388887</v>
      </c>
      <c r="T320" s="10">
        <f t="shared" si="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E321/D321*100</f>
        <v>112.68</v>
      </c>
      <c r="P321" s="7">
        <f>E321/L321</f>
        <v>110.47058823529412</v>
      </c>
      <c r="Q321" t="str">
        <f>REPLACE(N321,FIND("/",N321),LEN(N321)-FIND("/",N321)+1,"")</f>
        <v>film &amp; video</v>
      </c>
      <c r="R321" t="str">
        <f>REPLACE(N321,1,FIND("/",N321),"")</f>
        <v>documentary</v>
      </c>
      <c r="S321" s="10">
        <f t="shared" si="8"/>
        <v>40123.504965277774</v>
      </c>
      <c r="T321" s="10">
        <f t="shared" si="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E322/D322*100</f>
        <v>106.58000000000001</v>
      </c>
      <c r="P322" s="7">
        <f>E322/L322</f>
        <v>134.91139240506328</v>
      </c>
      <c r="Q322" t="str">
        <f>REPLACE(N322,FIND("/",N322),LEN(N322)-FIND("/",N322)+1,"")</f>
        <v>film &amp; video</v>
      </c>
      <c r="R322" t="str">
        <f>REPLACE(N322,1,FIND("/",N322),"")</f>
        <v>documentary</v>
      </c>
      <c r="S322" s="10">
        <f t="shared" si="8"/>
        <v>42331.21797453703</v>
      </c>
      <c r="T322" s="10">
        <f t="shared" si="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E323/D323*100</f>
        <v>102.66285714285715</v>
      </c>
      <c r="P323" s="7">
        <f>E323/L323</f>
        <v>106.62314540059347</v>
      </c>
      <c r="Q323" t="str">
        <f>REPLACE(N323,FIND("/",N323),LEN(N323)-FIND("/",N323)+1,"")</f>
        <v>film &amp; video</v>
      </c>
      <c r="R323" t="str">
        <f>REPLACE(N323,1,FIND("/",N323),"")</f>
        <v>documentary</v>
      </c>
      <c r="S323" s="10">
        <f t="shared" ref="S323:S386" si="10">(J323/86400)+25569+(-8/24)</f>
        <v>42647.113263888888</v>
      </c>
      <c r="T323" s="10">
        <f t="shared" ref="T323:T386" si="11">(I323/86400)+25569+(-8/24)</f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E324/D324*100</f>
        <v>107.91200000000001</v>
      </c>
      <c r="P324" s="7">
        <f>E324/L324</f>
        <v>145.04301075268816</v>
      </c>
      <c r="Q324" t="str">
        <f>REPLACE(N324,FIND("/",N324),LEN(N324)-FIND("/",N324)+1,"")</f>
        <v>film &amp; video</v>
      </c>
      <c r="R324" t="str">
        <f>REPLACE(N324,1,FIND("/",N324),"")</f>
        <v>documentary</v>
      </c>
      <c r="S324" s="10">
        <f t="shared" si="10"/>
        <v>42473.236666666664</v>
      </c>
      <c r="T324" s="10">
        <f t="shared" si="11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E325/D325*100</f>
        <v>123.07407407407408</v>
      </c>
      <c r="P325" s="7">
        <f>E325/L325</f>
        <v>114.58620689655173</v>
      </c>
      <c r="Q325" t="str">
        <f>REPLACE(N325,FIND("/",N325),LEN(N325)-FIND("/",N325)+1,"")</f>
        <v>film &amp; video</v>
      </c>
      <c r="R325" t="str">
        <f>REPLACE(N325,1,FIND("/",N325),"")</f>
        <v>documentary</v>
      </c>
      <c r="S325" s="10">
        <f t="shared" si="10"/>
        <v>42696.988032407404</v>
      </c>
      <c r="T325" s="10">
        <f t="shared" si="11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E326/D326*100</f>
        <v>101.6</v>
      </c>
      <c r="P326" s="7">
        <f>E326/L326</f>
        <v>105.3170731707317</v>
      </c>
      <c r="Q326" t="str">
        <f>REPLACE(N326,FIND("/",N326),LEN(N326)-FIND("/",N326)+1,"")</f>
        <v>film &amp; video</v>
      </c>
      <c r="R326" t="str">
        <f>REPLACE(N326,1,FIND("/",N326),"")</f>
        <v>documentary</v>
      </c>
      <c r="S326" s="10">
        <f t="shared" si="10"/>
        <v>42184.292916666665</v>
      </c>
      <c r="T326" s="10">
        <f t="shared" si="11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E327/D327*100</f>
        <v>104.396</v>
      </c>
      <c r="P327" s="7">
        <f>E327/L327</f>
        <v>70.921195652173907</v>
      </c>
      <c r="Q327" t="str">
        <f>REPLACE(N327,FIND("/",N327),LEN(N327)-FIND("/",N327)+1,"")</f>
        <v>film &amp; video</v>
      </c>
      <c r="R327" t="str">
        <f>REPLACE(N327,1,FIND("/",N327),"")</f>
        <v>documentary</v>
      </c>
      <c r="S327" s="10">
        <f t="shared" si="10"/>
        <v>42688.854548611103</v>
      </c>
      <c r="T327" s="10">
        <f t="shared" si="11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E328/D328*100</f>
        <v>112.92973333333333</v>
      </c>
      <c r="P328" s="7">
        <f>E328/L328</f>
        <v>147.17167680278018</v>
      </c>
      <c r="Q328" t="str">
        <f>REPLACE(N328,FIND("/",N328),LEN(N328)-FIND("/",N328)+1,"")</f>
        <v>film &amp; video</v>
      </c>
      <c r="R328" t="str">
        <f>REPLACE(N328,1,FIND("/",N328),"")</f>
        <v>documentary</v>
      </c>
      <c r="S328" s="10">
        <f t="shared" si="10"/>
        <v>42774.981550925928</v>
      </c>
      <c r="T328" s="10">
        <f t="shared" si="11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E329/D329*100</f>
        <v>136.4</v>
      </c>
      <c r="P329" s="7">
        <f>E329/L329</f>
        <v>160.47058823529412</v>
      </c>
      <c r="Q329" t="str">
        <f>REPLACE(N329,FIND("/",N329),LEN(N329)-FIND("/",N329)+1,"")</f>
        <v>film &amp; video</v>
      </c>
      <c r="R329" t="str">
        <f>REPLACE(N329,1,FIND("/",N329),"")</f>
        <v>documentary</v>
      </c>
      <c r="S329" s="10">
        <f t="shared" si="10"/>
        <v>42057.901956018519</v>
      </c>
      <c r="T329" s="10">
        <f t="shared" si="11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E330/D330*100</f>
        <v>103.61439999999999</v>
      </c>
      <c r="P330" s="7">
        <f>E330/L330</f>
        <v>156.04578313253012</v>
      </c>
      <c r="Q330" t="str">
        <f>REPLACE(N330,FIND("/",N330),LEN(N330)-FIND("/",N330)+1,"")</f>
        <v>film &amp; video</v>
      </c>
      <c r="R330" t="str">
        <f>REPLACE(N330,1,FIND("/",N330),"")</f>
        <v>documentary</v>
      </c>
      <c r="S330" s="10">
        <f t="shared" si="10"/>
        <v>42278.613287037035</v>
      </c>
      <c r="T330" s="10">
        <f t="shared" si="11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E331/D331*100</f>
        <v>105.5</v>
      </c>
      <c r="P331" s="7">
        <f>E331/L331</f>
        <v>63.17365269461078</v>
      </c>
      <c r="Q331" t="str">
        <f>REPLACE(N331,FIND("/",N331),LEN(N331)-FIND("/",N331)+1,"")</f>
        <v>film &amp; video</v>
      </c>
      <c r="R331" t="str">
        <f>REPLACE(N331,1,FIND("/",N331),"")</f>
        <v>documentary</v>
      </c>
      <c r="S331" s="10">
        <f t="shared" si="10"/>
        <v>42291.133414351854</v>
      </c>
      <c r="T331" s="10">
        <f t="shared" si="11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E332/D332*100</f>
        <v>101.82857142857142</v>
      </c>
      <c r="P332" s="7">
        <f>E332/L332</f>
        <v>104.82352941176471</v>
      </c>
      <c r="Q332" t="str">
        <f>REPLACE(N332,FIND("/",N332),LEN(N332)-FIND("/",N332)+1,"")</f>
        <v>film &amp; video</v>
      </c>
      <c r="R332" t="str">
        <f>REPLACE(N332,1,FIND("/",N332),"")</f>
        <v>documentary</v>
      </c>
      <c r="S332" s="10">
        <f t="shared" si="10"/>
        <v>41379.182442129626</v>
      </c>
      <c r="T332" s="10">
        <f t="shared" si="11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E333/D333*100</f>
        <v>106.60499999999999</v>
      </c>
      <c r="P333" s="7">
        <f>E333/L333</f>
        <v>97.356164383561648</v>
      </c>
      <c r="Q333" t="str">
        <f>REPLACE(N333,FIND("/",N333),LEN(N333)-FIND("/",N333)+1,"")</f>
        <v>film &amp; video</v>
      </c>
      <c r="R333" t="str">
        <f>REPLACE(N333,1,FIND("/",N333),"")</f>
        <v>documentary</v>
      </c>
      <c r="S333" s="10">
        <f t="shared" si="10"/>
        <v>42507.248078703698</v>
      </c>
      <c r="T333" s="10">
        <f t="shared" si="11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E334/D334*100</f>
        <v>113.015</v>
      </c>
      <c r="P334" s="7">
        <f>E334/L334</f>
        <v>203.63063063063063</v>
      </c>
      <c r="Q334" t="str">
        <f>REPLACE(N334,FIND("/",N334),LEN(N334)-FIND("/",N334)+1,"")</f>
        <v>film &amp; video</v>
      </c>
      <c r="R334" t="str">
        <f>REPLACE(N334,1,FIND("/",N334),"")</f>
        <v>documentary</v>
      </c>
      <c r="S334" s="10">
        <f t="shared" si="10"/>
        <v>42263.346956018511</v>
      </c>
      <c r="T334" s="10">
        <f t="shared" si="11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E335/D335*100</f>
        <v>125.22750000000001</v>
      </c>
      <c r="P335" s="7">
        <f>E335/L335</f>
        <v>188.31203007518798</v>
      </c>
      <c r="Q335" t="str">
        <f>REPLACE(N335,FIND("/",N335),LEN(N335)-FIND("/",N335)+1,"")</f>
        <v>film &amp; video</v>
      </c>
      <c r="R335" t="str">
        <f>REPLACE(N335,1,FIND("/",N335),"")</f>
        <v>documentary</v>
      </c>
      <c r="S335" s="10">
        <f t="shared" si="10"/>
        <v>42437.303136574068</v>
      </c>
      <c r="T335" s="10">
        <f t="shared" si="11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E336/D336*100</f>
        <v>101.19</v>
      </c>
      <c r="P336" s="7">
        <f>E336/L336</f>
        <v>146.65217391304347</v>
      </c>
      <c r="Q336" t="str">
        <f>REPLACE(N336,FIND("/",N336),LEN(N336)-FIND("/",N336)+1,"")</f>
        <v>film &amp; video</v>
      </c>
      <c r="R336" t="str">
        <f>REPLACE(N336,1,FIND("/",N336),"")</f>
        <v>documentary</v>
      </c>
      <c r="S336" s="10">
        <f t="shared" si="10"/>
        <v>42101.349039351851</v>
      </c>
      <c r="T336" s="10">
        <f t="shared" si="11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E337/D337*100</f>
        <v>102.76470588235294</v>
      </c>
      <c r="P337" s="7">
        <f>E337/L337</f>
        <v>109.1875</v>
      </c>
      <c r="Q337" t="str">
        <f>REPLACE(N337,FIND("/",N337),LEN(N337)-FIND("/",N337)+1,"")</f>
        <v>film &amp; video</v>
      </c>
      <c r="R337" t="str">
        <f>REPLACE(N337,1,FIND("/",N337),"")</f>
        <v>documentary</v>
      </c>
      <c r="S337" s="10">
        <f t="shared" si="10"/>
        <v>42101.404108796291</v>
      </c>
      <c r="T337" s="10">
        <f t="shared" si="11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E338/D338*100</f>
        <v>116.83911999999998</v>
      </c>
      <c r="P338" s="7">
        <f>E338/L338</f>
        <v>59.249046653144013</v>
      </c>
      <c r="Q338" t="str">
        <f>REPLACE(N338,FIND("/",N338),LEN(N338)-FIND("/",N338)+1,"")</f>
        <v>film &amp; video</v>
      </c>
      <c r="R338" t="str">
        <f>REPLACE(N338,1,FIND("/",N338),"")</f>
        <v>documentary</v>
      </c>
      <c r="S338" s="10">
        <f t="shared" si="10"/>
        <v>42291.262939814813</v>
      </c>
      <c r="T338" s="10">
        <f t="shared" si="11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E339/D339*100</f>
        <v>101.16833333333335</v>
      </c>
      <c r="P339" s="7">
        <f>E339/L339</f>
        <v>97.904838709677421</v>
      </c>
      <c r="Q339" t="str">
        <f>REPLACE(N339,FIND("/",N339),LEN(N339)-FIND("/",N339)+1,"")</f>
        <v>film &amp; video</v>
      </c>
      <c r="R339" t="str">
        <f>REPLACE(N339,1,FIND("/",N339),"")</f>
        <v>documentary</v>
      </c>
      <c r="S339" s="10">
        <f t="shared" si="10"/>
        <v>42046.795231481483</v>
      </c>
      <c r="T339" s="10">
        <f t="shared" si="11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E340/D340*100</f>
        <v>110.13360000000002</v>
      </c>
      <c r="P340" s="7">
        <f>E340/L340</f>
        <v>70.000169491525426</v>
      </c>
      <c r="Q340" t="str">
        <f>REPLACE(N340,FIND("/",N340),LEN(N340)-FIND("/",N340)+1,"")</f>
        <v>film &amp; video</v>
      </c>
      <c r="R340" t="str">
        <f>REPLACE(N340,1,FIND("/",N340),"")</f>
        <v>documentary</v>
      </c>
      <c r="S340" s="10">
        <f t="shared" si="10"/>
        <v>42559.422337962962</v>
      </c>
      <c r="T340" s="10">
        <f t="shared" si="11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E341/D341*100</f>
        <v>108.08333333333333</v>
      </c>
      <c r="P341" s="7">
        <f>E341/L341</f>
        <v>72.865168539325836</v>
      </c>
      <c r="Q341" t="str">
        <f>REPLACE(N341,FIND("/",N341),LEN(N341)-FIND("/",N341)+1,"")</f>
        <v>film &amp; video</v>
      </c>
      <c r="R341" t="str">
        <f>REPLACE(N341,1,FIND("/",N341),"")</f>
        <v>documentary</v>
      </c>
      <c r="S341" s="10">
        <f t="shared" si="10"/>
        <v>42093.426712962959</v>
      </c>
      <c r="T341" s="10">
        <f t="shared" si="11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E342/D342*100</f>
        <v>125.02285714285715</v>
      </c>
      <c r="P342" s="7">
        <f>E342/L342</f>
        <v>146.34782608695653</v>
      </c>
      <c r="Q342" t="str">
        <f>REPLACE(N342,FIND("/",N342),LEN(N342)-FIND("/",N342)+1,"")</f>
        <v>film &amp; video</v>
      </c>
      <c r="R342" t="str">
        <f>REPLACE(N342,1,FIND("/",N342),"")</f>
        <v>documentary</v>
      </c>
      <c r="S342" s="10">
        <f t="shared" si="10"/>
        <v>42772.335729166669</v>
      </c>
      <c r="T342" s="10">
        <f t="shared" si="11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E343/D343*100</f>
        <v>106.71428571428572</v>
      </c>
      <c r="P343" s="7">
        <f>E343/L343</f>
        <v>67.909090909090907</v>
      </c>
      <c r="Q343" t="str">
        <f>REPLACE(N343,FIND("/",N343),LEN(N343)-FIND("/",N343)+1,"")</f>
        <v>film &amp; video</v>
      </c>
      <c r="R343" t="str">
        <f>REPLACE(N343,1,FIND("/",N343),"")</f>
        <v>documentary</v>
      </c>
      <c r="S343" s="10">
        <f t="shared" si="10"/>
        <v>41894.546273148146</v>
      </c>
      <c r="T343" s="10">
        <f t="shared" si="11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E344/D344*100</f>
        <v>100.36639999999998</v>
      </c>
      <c r="P344" s="7">
        <f>E344/L344</f>
        <v>169.85083076923075</v>
      </c>
      <c r="Q344" t="str">
        <f>REPLACE(N344,FIND("/",N344),LEN(N344)-FIND("/",N344)+1,"")</f>
        <v>film &amp; video</v>
      </c>
      <c r="R344" t="str">
        <f>REPLACE(N344,1,FIND("/",N344),"")</f>
        <v>documentary</v>
      </c>
      <c r="S344" s="10">
        <f t="shared" si="10"/>
        <v>42459.447511574072</v>
      </c>
      <c r="T344" s="10">
        <f t="shared" si="11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E345/D345*100</f>
        <v>102.02863333333335</v>
      </c>
      <c r="P345" s="7">
        <f>E345/L345</f>
        <v>58.413339694656486</v>
      </c>
      <c r="Q345" t="str">
        <f>REPLACE(N345,FIND("/",N345),LEN(N345)-FIND("/",N345)+1,"")</f>
        <v>film &amp; video</v>
      </c>
      <c r="R345" t="str">
        <f>REPLACE(N345,1,FIND("/",N345),"")</f>
        <v>documentary</v>
      </c>
      <c r="S345" s="10">
        <f t="shared" si="10"/>
        <v>41926.404456018514</v>
      </c>
      <c r="T345" s="10">
        <f t="shared" si="11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E346/D346*100</f>
        <v>102.08358208955224</v>
      </c>
      <c r="P346" s="7">
        <f>E346/L346</f>
        <v>119.99298245614035</v>
      </c>
      <c r="Q346" t="str">
        <f>REPLACE(N346,FIND("/",N346),LEN(N346)-FIND("/",N346)+1,"")</f>
        <v>film &amp; video</v>
      </c>
      <c r="R346" t="str">
        <f>REPLACE(N346,1,FIND("/",N346),"")</f>
        <v>documentary</v>
      </c>
      <c r="S346" s="10">
        <f t="shared" si="10"/>
        <v>42111.637662037036</v>
      </c>
      <c r="T346" s="10">
        <f t="shared" si="11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E347/D347*100</f>
        <v>123.27586206896552</v>
      </c>
      <c r="P347" s="7">
        <f>E347/L347</f>
        <v>99.860335195530723</v>
      </c>
      <c r="Q347" t="str">
        <f>REPLACE(N347,FIND("/",N347),LEN(N347)-FIND("/",N347)+1,"")</f>
        <v>film &amp; video</v>
      </c>
      <c r="R347" t="str">
        <f>REPLACE(N347,1,FIND("/",N347),"")</f>
        <v>documentary</v>
      </c>
      <c r="S347" s="10">
        <f t="shared" si="10"/>
        <v>42114.610995370364</v>
      </c>
      <c r="T347" s="10">
        <f t="shared" si="11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E348/D348*100</f>
        <v>170.28880000000001</v>
      </c>
      <c r="P348" s="7">
        <f>E348/L348</f>
        <v>90.579148936170213</v>
      </c>
      <c r="Q348" t="str">
        <f>REPLACE(N348,FIND("/",N348),LEN(N348)-FIND("/",N348)+1,"")</f>
        <v>film &amp; video</v>
      </c>
      <c r="R348" t="str">
        <f>REPLACE(N348,1,FIND("/",N348),"")</f>
        <v>documentary</v>
      </c>
      <c r="S348" s="10">
        <f t="shared" si="10"/>
        <v>42261.166909722218</v>
      </c>
      <c r="T348" s="10">
        <f t="shared" si="11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E349/D349*100</f>
        <v>111.59049999999999</v>
      </c>
      <c r="P349" s="7">
        <f>E349/L349</f>
        <v>117.77361477572559</v>
      </c>
      <c r="Q349" t="str">
        <f>REPLACE(N349,FIND("/",N349),LEN(N349)-FIND("/",N349)+1,"")</f>
        <v>film &amp; video</v>
      </c>
      <c r="R349" t="str">
        <f>REPLACE(N349,1,FIND("/",N349),"")</f>
        <v>documentary</v>
      </c>
      <c r="S349" s="10">
        <f t="shared" si="10"/>
        <v>42292.162141203698</v>
      </c>
      <c r="T349" s="10">
        <f t="shared" si="11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E350/D350*100</f>
        <v>103</v>
      </c>
      <c r="P350" s="7">
        <f>E350/L350</f>
        <v>86.554621848739501</v>
      </c>
      <c r="Q350" t="str">
        <f>REPLACE(N350,FIND("/",N350),LEN(N350)-FIND("/",N350)+1,"")</f>
        <v>film &amp; video</v>
      </c>
      <c r="R350" t="str">
        <f>REPLACE(N350,1,FIND("/",N350),"")</f>
        <v>documentary</v>
      </c>
      <c r="S350" s="10">
        <f t="shared" si="10"/>
        <v>42207.253657407404</v>
      </c>
      <c r="T350" s="10">
        <f t="shared" si="11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E351/D351*100</f>
        <v>106.63570159857905</v>
      </c>
      <c r="P351" s="7">
        <f>E351/L351</f>
        <v>71.899281437125751</v>
      </c>
      <c r="Q351" t="str">
        <f>REPLACE(N351,FIND("/",N351),LEN(N351)-FIND("/",N351)+1,"")</f>
        <v>film &amp; video</v>
      </c>
      <c r="R351" t="str">
        <f>REPLACE(N351,1,FIND("/",N351),"")</f>
        <v>documentary</v>
      </c>
      <c r="S351" s="10">
        <f t="shared" si="10"/>
        <v>42760.165601851848</v>
      </c>
      <c r="T351" s="10">
        <f t="shared" si="11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E352/D352*100</f>
        <v>114.75999999999999</v>
      </c>
      <c r="P352" s="7">
        <f>E352/L352</f>
        <v>129.81900452488688</v>
      </c>
      <c r="Q352" t="str">
        <f>REPLACE(N352,FIND("/",N352),LEN(N352)-FIND("/",N352)+1,"")</f>
        <v>film &amp; video</v>
      </c>
      <c r="R352" t="str">
        <f>REPLACE(N352,1,FIND("/",N352),"")</f>
        <v>documentary</v>
      </c>
      <c r="S352" s="10">
        <f t="shared" si="10"/>
        <v>42585.732743055552</v>
      </c>
      <c r="T352" s="10">
        <f t="shared" si="11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E353/D353*100</f>
        <v>127.34117647058822</v>
      </c>
      <c r="P353" s="7">
        <f>E353/L353</f>
        <v>44.912863070539416</v>
      </c>
      <c r="Q353" t="str">
        <f>REPLACE(N353,FIND("/",N353),LEN(N353)-FIND("/",N353)+1,"")</f>
        <v>film &amp; video</v>
      </c>
      <c r="R353" t="str">
        <f>REPLACE(N353,1,FIND("/",N353),"")</f>
        <v>documentary</v>
      </c>
      <c r="S353" s="10">
        <f t="shared" si="10"/>
        <v>42427.63141203703</v>
      </c>
      <c r="T353" s="10">
        <f t="shared" si="11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E354/D354*100</f>
        <v>116.56</v>
      </c>
      <c r="P354" s="7">
        <f>E354/L354</f>
        <v>40.755244755244753</v>
      </c>
      <c r="Q354" t="str">
        <f>REPLACE(N354,FIND("/",N354),LEN(N354)-FIND("/",N354)+1,"")</f>
        <v>film &amp; video</v>
      </c>
      <c r="R354" t="str">
        <f>REPLACE(N354,1,FIND("/",N354),"")</f>
        <v>documentary</v>
      </c>
      <c r="S354" s="10">
        <f t="shared" si="10"/>
        <v>41889.834120370368</v>
      </c>
      <c r="T354" s="10">
        <f t="shared" si="11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E355/D355*100</f>
        <v>108.61819426615318</v>
      </c>
      <c r="P355" s="7">
        <f>E355/L355</f>
        <v>103.52394779771615</v>
      </c>
      <c r="Q355" t="str">
        <f>REPLACE(N355,FIND("/",N355),LEN(N355)-FIND("/",N355)+1,"")</f>
        <v>film &amp; video</v>
      </c>
      <c r="R355" t="str">
        <f>REPLACE(N355,1,FIND("/",N355),"")</f>
        <v>documentary</v>
      </c>
      <c r="S355" s="10">
        <f t="shared" si="10"/>
        <v>42297.458553240744</v>
      </c>
      <c r="T355" s="10">
        <f t="shared" si="11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E356/D356*100</f>
        <v>103.94285714285714</v>
      </c>
      <c r="P356" s="7">
        <f>E356/L356</f>
        <v>125.44827586206897</v>
      </c>
      <c r="Q356" t="str">
        <f>REPLACE(N356,FIND("/",N356),LEN(N356)-FIND("/",N356)+1,"")</f>
        <v>film &amp; video</v>
      </c>
      <c r="R356" t="str">
        <f>REPLACE(N356,1,FIND("/",N356),"")</f>
        <v>documentary</v>
      </c>
      <c r="S356" s="10">
        <f t="shared" si="10"/>
        <v>42438.494456018518</v>
      </c>
      <c r="T356" s="10">
        <f t="shared" si="11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E357/D357*100</f>
        <v>116.25714285714285</v>
      </c>
      <c r="P357" s="7">
        <f>E357/L357</f>
        <v>246.60606060606059</v>
      </c>
      <c r="Q357" t="str">
        <f>REPLACE(N357,FIND("/",N357),LEN(N357)-FIND("/",N357)+1,"")</f>
        <v>film &amp; video</v>
      </c>
      <c r="R357" t="str">
        <f>REPLACE(N357,1,FIND("/",N357),"")</f>
        <v>documentary</v>
      </c>
      <c r="S357" s="10">
        <f t="shared" si="10"/>
        <v>41942.9605787037</v>
      </c>
      <c r="T357" s="10">
        <f t="shared" si="11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E358/D358*100</f>
        <v>102.69239999999999</v>
      </c>
      <c r="P358" s="7">
        <f>E358/L358</f>
        <v>79.401340206185566</v>
      </c>
      <c r="Q358" t="str">
        <f>REPLACE(N358,FIND("/",N358),LEN(N358)-FIND("/",N358)+1,"")</f>
        <v>film &amp; video</v>
      </c>
      <c r="R358" t="str">
        <f>REPLACE(N358,1,FIND("/",N358),"")</f>
        <v>documentary</v>
      </c>
      <c r="S358" s="10">
        <f t="shared" si="10"/>
        <v>42415.469826388886</v>
      </c>
      <c r="T358" s="10">
        <f t="shared" si="11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E359/D359*100</f>
        <v>174</v>
      </c>
      <c r="P359" s="7">
        <f>E359/L359</f>
        <v>86.138613861386133</v>
      </c>
      <c r="Q359" t="str">
        <f>REPLACE(N359,FIND("/",N359),LEN(N359)-FIND("/",N359)+1,"")</f>
        <v>film &amp; video</v>
      </c>
      <c r="R359" t="str">
        <f>REPLACE(N359,1,FIND("/",N359),"")</f>
        <v>documentary</v>
      </c>
      <c r="S359" s="10">
        <f t="shared" si="10"/>
        <v>42077.88885416666</v>
      </c>
      <c r="T359" s="10">
        <f t="shared" si="11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E360/D360*100</f>
        <v>103.08800000000001</v>
      </c>
      <c r="P360" s="7">
        <f>E360/L360</f>
        <v>193.04868913857678</v>
      </c>
      <c r="Q360" t="str">
        <f>REPLACE(N360,FIND("/",N360),LEN(N360)-FIND("/",N360)+1,"")</f>
        <v>film &amp; video</v>
      </c>
      <c r="R360" t="str">
        <f>REPLACE(N360,1,FIND("/",N360),"")</f>
        <v>documentary</v>
      </c>
      <c r="S360" s="10">
        <f t="shared" si="10"/>
        <v>42507.526863425919</v>
      </c>
      <c r="T360" s="10">
        <f t="shared" si="11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E361/D361*100</f>
        <v>104.85537190082646</v>
      </c>
      <c r="P361" s="7">
        <f>E361/L361</f>
        <v>84.023178807947019</v>
      </c>
      <c r="Q361" t="str">
        <f>REPLACE(N361,FIND("/",N361),LEN(N361)-FIND("/",N361)+1,"")</f>
        <v>film &amp; video</v>
      </c>
      <c r="R361" t="str">
        <f>REPLACE(N361,1,FIND("/",N361),"")</f>
        <v>documentary</v>
      </c>
      <c r="S361" s="10">
        <f t="shared" si="10"/>
        <v>41934.73715277778</v>
      </c>
      <c r="T361" s="10">
        <f t="shared" si="11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E362/D362*100</f>
        <v>101.375</v>
      </c>
      <c r="P362" s="7">
        <f>E362/L362</f>
        <v>139.82758620689654</v>
      </c>
      <c r="Q362" t="str">
        <f>REPLACE(N362,FIND("/",N362),LEN(N362)-FIND("/",N362)+1,"")</f>
        <v>film &amp; video</v>
      </c>
      <c r="R362" t="str">
        <f>REPLACE(N362,1,FIND("/",N362),"")</f>
        <v>documentary</v>
      </c>
      <c r="S362" s="10">
        <f t="shared" si="10"/>
        <v>42163.564583333333</v>
      </c>
      <c r="T362" s="10">
        <f t="shared" si="11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E363/D363*100</f>
        <v>111.07699999999998</v>
      </c>
      <c r="P363" s="7">
        <f>E363/L363</f>
        <v>109.82189265536722</v>
      </c>
      <c r="Q363" t="str">
        <f>REPLACE(N363,FIND("/",N363),LEN(N363)-FIND("/",N363)+1,"")</f>
        <v>film &amp; video</v>
      </c>
      <c r="R363" t="str">
        <f>REPLACE(N363,1,FIND("/",N363),"")</f>
        <v>documentary</v>
      </c>
      <c r="S363" s="10">
        <f t="shared" si="10"/>
        <v>41935.667893518512</v>
      </c>
      <c r="T363" s="10">
        <f t="shared" si="11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E364/D364*100</f>
        <v>124.15933781686496</v>
      </c>
      <c r="P364" s="7">
        <f>E364/L364</f>
        <v>139.53488372093022</v>
      </c>
      <c r="Q364" t="str">
        <f>REPLACE(N364,FIND("/",N364),LEN(N364)-FIND("/",N364)+1,"")</f>
        <v>film &amp; video</v>
      </c>
      <c r="R364" t="str">
        <f>REPLACE(N364,1,FIND("/",N364),"")</f>
        <v>documentary</v>
      </c>
      <c r="S364" s="10">
        <f t="shared" si="10"/>
        <v>41836.877210648148</v>
      </c>
      <c r="T364" s="10">
        <f t="shared" si="11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E365/D365*100</f>
        <v>101.33333333333334</v>
      </c>
      <c r="P365" s="7">
        <f>E365/L365</f>
        <v>347.84615384615387</v>
      </c>
      <c r="Q365" t="str">
        <f>REPLACE(N365,FIND("/",N365),LEN(N365)-FIND("/",N365)+1,"")</f>
        <v>film &amp; video</v>
      </c>
      <c r="R365" t="str">
        <f>REPLACE(N365,1,FIND("/",N365),"")</f>
        <v>documentary</v>
      </c>
      <c r="S365" s="10">
        <f t="shared" si="10"/>
        <v>40255.41129629629</v>
      </c>
      <c r="T365" s="10">
        <f t="shared" si="11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E366/D366*100</f>
        <v>110.16142857142856</v>
      </c>
      <c r="P366" s="7">
        <f>E366/L366</f>
        <v>68.24159292035398</v>
      </c>
      <c r="Q366" t="str">
        <f>REPLACE(N366,FIND("/",N366),LEN(N366)-FIND("/",N366)+1,"")</f>
        <v>film &amp; video</v>
      </c>
      <c r="R366" t="str">
        <f>REPLACE(N366,1,FIND("/",N366),"")</f>
        <v>documentary</v>
      </c>
      <c r="S366" s="10">
        <f t="shared" si="10"/>
        <v>41780.526296296295</v>
      </c>
      <c r="T366" s="10">
        <f t="shared" si="11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E367/D367*100</f>
        <v>103.97333333333334</v>
      </c>
      <c r="P367" s="7">
        <f>E367/L367</f>
        <v>239.93846153846152</v>
      </c>
      <c r="Q367" t="str">
        <f>REPLACE(N367,FIND("/",N367),LEN(N367)-FIND("/",N367)+1,"")</f>
        <v>film &amp; video</v>
      </c>
      <c r="R367" t="str">
        <f>REPLACE(N367,1,FIND("/",N367),"")</f>
        <v>documentary</v>
      </c>
      <c r="S367" s="10">
        <f t="shared" si="10"/>
        <v>41668.273136574069</v>
      </c>
      <c r="T367" s="10">
        <f t="shared" si="11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E368/D368*100</f>
        <v>101.31578947368421</v>
      </c>
      <c r="P368" s="7">
        <f>E368/L368</f>
        <v>287.31343283582089</v>
      </c>
      <c r="Q368" t="str">
        <f>REPLACE(N368,FIND("/",N368),LEN(N368)-FIND("/",N368)+1,"")</f>
        <v>film &amp; video</v>
      </c>
      <c r="R368" t="str">
        <f>REPLACE(N368,1,FIND("/",N368),"")</f>
        <v>documentary</v>
      </c>
      <c r="S368" s="10">
        <f t="shared" si="10"/>
        <v>41019.459699074076</v>
      </c>
      <c r="T368" s="10">
        <f t="shared" si="11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E369/D369*100</f>
        <v>103.3501</v>
      </c>
      <c r="P369" s="7">
        <f>E369/L369</f>
        <v>86.84882352941176</v>
      </c>
      <c r="Q369" t="str">
        <f>REPLACE(N369,FIND("/",N369),LEN(N369)-FIND("/",N369)+1,"")</f>
        <v>film &amp; video</v>
      </c>
      <c r="R369" t="str">
        <f>REPLACE(N369,1,FIND("/",N369),"")</f>
        <v>documentary</v>
      </c>
      <c r="S369" s="10">
        <f t="shared" si="10"/>
        <v>41355.243958333333</v>
      </c>
      <c r="T369" s="10">
        <f t="shared" si="11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E370/D370*100</f>
        <v>104.11200000000001</v>
      </c>
      <c r="P370" s="7">
        <f>E370/L370</f>
        <v>81.84905660377359</v>
      </c>
      <c r="Q370" t="str">
        <f>REPLACE(N370,FIND("/",N370),LEN(N370)-FIND("/",N370)+1,"")</f>
        <v>film &amp; video</v>
      </c>
      <c r="R370" t="str">
        <f>REPLACE(N370,1,FIND("/",N370),"")</f>
        <v>documentary</v>
      </c>
      <c r="S370" s="10">
        <f t="shared" si="10"/>
        <v>42043.272245370368</v>
      </c>
      <c r="T370" s="10">
        <f t="shared" si="11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E371/D371*100</f>
        <v>110.15569230769231</v>
      </c>
      <c r="P371" s="7">
        <f>E371/L371</f>
        <v>42.874970059880241</v>
      </c>
      <c r="Q371" t="str">
        <f>REPLACE(N371,FIND("/",N371),LEN(N371)-FIND("/",N371)+1,"")</f>
        <v>film &amp; video</v>
      </c>
      <c r="R371" t="str">
        <f>REPLACE(N371,1,FIND("/",N371),"")</f>
        <v>documentary</v>
      </c>
      <c r="S371" s="10">
        <f t="shared" si="10"/>
        <v>40893.2183912037</v>
      </c>
      <c r="T371" s="10">
        <f t="shared" si="11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E372/D372*100</f>
        <v>122.02</v>
      </c>
      <c r="P372" s="7">
        <f>E372/L372</f>
        <v>709.41860465116281</v>
      </c>
      <c r="Q372" t="str">
        <f>REPLACE(N372,FIND("/",N372),LEN(N372)-FIND("/",N372)+1,"")</f>
        <v>film &amp; video</v>
      </c>
      <c r="R372" t="str">
        <f>REPLACE(N372,1,FIND("/",N372),"")</f>
        <v>documentary</v>
      </c>
      <c r="S372" s="10">
        <f t="shared" si="10"/>
        <v>42711.461805555555</v>
      </c>
      <c r="T372" s="10">
        <f t="shared" si="11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E373/D373*100</f>
        <v>114.16866666666667</v>
      </c>
      <c r="P373" s="7">
        <f>E373/L373</f>
        <v>161.25517890772127</v>
      </c>
      <c r="Q373" t="str">
        <f>REPLACE(N373,FIND("/",N373),LEN(N373)-FIND("/",N373)+1,"")</f>
        <v>film &amp; video</v>
      </c>
      <c r="R373" t="str">
        <f>REPLACE(N373,1,FIND("/",N373),"")</f>
        <v>documentary</v>
      </c>
      <c r="S373" s="10">
        <f t="shared" si="10"/>
        <v>41261.434479166666</v>
      </c>
      <c r="T373" s="10">
        <f t="shared" si="11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E374/D374*100</f>
        <v>125.33333333333334</v>
      </c>
      <c r="P374" s="7">
        <f>E374/L374</f>
        <v>41.777777777777779</v>
      </c>
      <c r="Q374" t="str">
        <f>REPLACE(N374,FIND("/",N374),LEN(N374)-FIND("/",N374)+1,"")</f>
        <v>film &amp; video</v>
      </c>
      <c r="R374" t="str">
        <f>REPLACE(N374,1,FIND("/",N374),"")</f>
        <v>documentary</v>
      </c>
      <c r="S374" s="10">
        <f t="shared" si="10"/>
        <v>42425.243564814817</v>
      </c>
      <c r="T374" s="10">
        <f t="shared" si="11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E375/D375*100</f>
        <v>106.66666666666667</v>
      </c>
      <c r="P375" s="7">
        <f>E375/L375</f>
        <v>89.887640449438209</v>
      </c>
      <c r="Q375" t="str">
        <f>REPLACE(N375,FIND("/",N375),LEN(N375)-FIND("/",N375)+1,"")</f>
        <v>film &amp; video</v>
      </c>
      <c r="R375" t="str">
        <f>REPLACE(N375,1,FIND("/",N375),"")</f>
        <v>documentary</v>
      </c>
      <c r="S375" s="10">
        <f t="shared" si="10"/>
        <v>41078.578680555554</v>
      </c>
      <c r="T375" s="10">
        <f t="shared" si="11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E376/D376*100</f>
        <v>130.65</v>
      </c>
      <c r="P376" s="7">
        <f>E376/L376</f>
        <v>45.051724137931032</v>
      </c>
      <c r="Q376" t="str">
        <f>REPLACE(N376,FIND("/",N376),LEN(N376)-FIND("/",N376)+1,"")</f>
        <v>film &amp; video</v>
      </c>
      <c r="R376" t="str">
        <f>REPLACE(N376,1,FIND("/",N376),"")</f>
        <v>documentary</v>
      </c>
      <c r="S376" s="10">
        <f t="shared" si="10"/>
        <v>40757.555914351848</v>
      </c>
      <c r="T376" s="10">
        <f t="shared" si="11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E377/D377*100</f>
        <v>120</v>
      </c>
      <c r="P377" s="7">
        <f>E377/L377</f>
        <v>42.857142857142854</v>
      </c>
      <c r="Q377" t="str">
        <f>REPLACE(N377,FIND("/",N377),LEN(N377)-FIND("/",N377)+1,"")</f>
        <v>film &amp; video</v>
      </c>
      <c r="R377" t="str">
        <f>REPLACE(N377,1,FIND("/",N377),"")</f>
        <v>documentary</v>
      </c>
      <c r="S377" s="10">
        <f t="shared" si="10"/>
        <v>41657.65174768518</v>
      </c>
      <c r="T377" s="10">
        <f t="shared" si="11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E378/D378*100</f>
        <v>105.9591836734694</v>
      </c>
      <c r="P378" s="7">
        <f>E378/L378</f>
        <v>54.083333333333336</v>
      </c>
      <c r="Q378" t="str">
        <f>REPLACE(N378,FIND("/",N378),LEN(N378)-FIND("/",N378)+1,"")</f>
        <v>film &amp; video</v>
      </c>
      <c r="R378" t="str">
        <f>REPLACE(N378,1,FIND("/",N378),"")</f>
        <v>documentary</v>
      </c>
      <c r="S378" s="10">
        <f t="shared" si="10"/>
        <v>42576.119398148141</v>
      </c>
      <c r="T378" s="10">
        <f t="shared" si="11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E379/D379*100</f>
        <v>114.39999999999999</v>
      </c>
      <c r="P379" s="7">
        <f>E379/L379</f>
        <v>103.21804511278195</v>
      </c>
      <c r="Q379" t="str">
        <f>REPLACE(N379,FIND("/",N379),LEN(N379)-FIND("/",N379)+1,"")</f>
        <v>film &amp; video</v>
      </c>
      <c r="R379" t="str">
        <f>REPLACE(N379,1,FIND("/",N379),"")</f>
        <v>documentary</v>
      </c>
      <c r="S379" s="10">
        <f t="shared" si="10"/>
        <v>42291.917453703696</v>
      </c>
      <c r="T379" s="10">
        <f t="shared" si="11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E380/D380*100</f>
        <v>111.76666666666665</v>
      </c>
      <c r="P380" s="7">
        <f>E380/L380</f>
        <v>40.397590361445786</v>
      </c>
      <c r="Q380" t="str">
        <f>REPLACE(N380,FIND("/",N380),LEN(N380)-FIND("/",N380)+1,"")</f>
        <v>film &amp; video</v>
      </c>
      <c r="R380" t="str">
        <f>REPLACE(N380,1,FIND("/",N380),"")</f>
        <v>documentary</v>
      </c>
      <c r="S380" s="10">
        <f t="shared" si="10"/>
        <v>42370.238518518519</v>
      </c>
      <c r="T380" s="10">
        <f t="shared" si="11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E381/D381*100</f>
        <v>116.08000000000001</v>
      </c>
      <c r="P381" s="7">
        <f>E381/L381</f>
        <v>116.85906040268456</v>
      </c>
      <c r="Q381" t="str">
        <f>REPLACE(N381,FIND("/",N381),LEN(N381)-FIND("/",N381)+1,"")</f>
        <v>film &amp; video</v>
      </c>
      <c r="R381" t="str">
        <f>REPLACE(N381,1,FIND("/",N381),"")</f>
        <v>documentary</v>
      </c>
      <c r="S381" s="10">
        <f t="shared" si="10"/>
        <v>40987.354999999996</v>
      </c>
      <c r="T381" s="10">
        <f t="shared" si="11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E382/D382*100</f>
        <v>141.5</v>
      </c>
      <c r="P382" s="7">
        <f>E382/L382</f>
        <v>115.51020408163265</v>
      </c>
      <c r="Q382" t="str">
        <f>REPLACE(N382,FIND("/",N382),LEN(N382)-FIND("/",N382)+1,"")</f>
        <v>film &amp; video</v>
      </c>
      <c r="R382" t="str">
        <f>REPLACE(N382,1,FIND("/",N382),"")</f>
        <v>documentary</v>
      </c>
      <c r="S382" s="10">
        <f t="shared" si="10"/>
        <v>42367.386481481481</v>
      </c>
      <c r="T382" s="10">
        <f t="shared" si="11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E383/D383*100</f>
        <v>104.72999999999999</v>
      </c>
      <c r="P383" s="7">
        <f>E383/L383</f>
        <v>104.31274900398407</v>
      </c>
      <c r="Q383" t="str">
        <f>REPLACE(N383,FIND("/",N383),LEN(N383)-FIND("/",N383)+1,"")</f>
        <v>film &amp; video</v>
      </c>
      <c r="R383" t="str">
        <f>REPLACE(N383,1,FIND("/",N383),"")</f>
        <v>documentary</v>
      </c>
      <c r="S383" s="10">
        <f t="shared" si="10"/>
        <v>41085.36478009259</v>
      </c>
      <c r="T383" s="10">
        <f t="shared" si="11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E384/D384*100</f>
        <v>255.83333333333331</v>
      </c>
      <c r="P384" s="7">
        <f>E384/L384</f>
        <v>69.772727272727266</v>
      </c>
      <c r="Q384" t="str">
        <f>REPLACE(N384,FIND("/",N384),LEN(N384)-FIND("/",N384)+1,"")</f>
        <v>film &amp; video</v>
      </c>
      <c r="R384" t="str">
        <f>REPLACE(N384,1,FIND("/",N384),"")</f>
        <v>documentary</v>
      </c>
      <c r="S384" s="10">
        <f t="shared" si="10"/>
        <v>41144.376157407409</v>
      </c>
      <c r="T384" s="10">
        <f t="shared" si="11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E385/D385*100</f>
        <v>206.70670670670671</v>
      </c>
      <c r="P385" s="7">
        <f>E385/L385</f>
        <v>43.020833333333336</v>
      </c>
      <c r="Q385" t="str">
        <f>REPLACE(N385,FIND("/",N385),LEN(N385)-FIND("/",N385)+1,"")</f>
        <v>film &amp; video</v>
      </c>
      <c r="R385" t="str">
        <f>REPLACE(N385,1,FIND("/",N385),"")</f>
        <v>documentary</v>
      </c>
      <c r="S385" s="10">
        <f t="shared" si="10"/>
        <v>41754.78424768518</v>
      </c>
      <c r="T385" s="10">
        <f t="shared" si="11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E386/D386*100</f>
        <v>112.105</v>
      </c>
      <c r="P386" s="7">
        <f>E386/L386</f>
        <v>58.540469973890339</v>
      </c>
      <c r="Q386" t="str">
        <f>REPLACE(N386,FIND("/",N386),LEN(N386)-FIND("/",N386)+1,"")</f>
        <v>film &amp; video</v>
      </c>
      <c r="R386" t="str">
        <f>REPLACE(N386,1,FIND("/",N386),"")</f>
        <v>documentary</v>
      </c>
      <c r="S386" s="10">
        <f t="shared" si="10"/>
        <v>41980.448460648149</v>
      </c>
      <c r="T386" s="10">
        <f t="shared" si="11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E387/D387*100</f>
        <v>105.982</v>
      </c>
      <c r="P387" s="7">
        <f>E387/L387</f>
        <v>111.79535864978902</v>
      </c>
      <c r="Q387" t="str">
        <f>REPLACE(N387,FIND("/",N387),LEN(N387)-FIND("/",N387)+1,"")</f>
        <v>film &amp; video</v>
      </c>
      <c r="R387" t="str">
        <f>REPLACE(N387,1,FIND("/",N387),"")</f>
        <v>documentary</v>
      </c>
      <c r="S387" s="10">
        <f t="shared" ref="S387:S450" si="12">(J387/86400)+25569+(-8/24)</f>
        <v>41934.251168981478</v>
      </c>
      <c r="T387" s="10">
        <f t="shared" ref="T387:T450" si="13">(I387/86400)+25569+(-8/24)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E388/D388*100</f>
        <v>100.16666666666667</v>
      </c>
      <c r="P388" s="7">
        <f>E388/L388</f>
        <v>46.230769230769234</v>
      </c>
      <c r="Q388" t="str">
        <f>REPLACE(N388,FIND("/",N388),LEN(N388)-FIND("/",N388)+1,"")</f>
        <v>film &amp; video</v>
      </c>
      <c r="R388" t="str">
        <f>REPLACE(N388,1,FIND("/",N388),"")</f>
        <v>documentary</v>
      </c>
      <c r="S388" s="10">
        <f t="shared" si="12"/>
        <v>42211.617951388886</v>
      </c>
      <c r="T388" s="10">
        <f t="shared" si="13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E389/D389*100</f>
        <v>213.98947368421051</v>
      </c>
      <c r="P389" s="7">
        <f>E389/L389</f>
        <v>144.69039145907473</v>
      </c>
      <c r="Q389" t="str">
        <f>REPLACE(N389,FIND("/",N389),LEN(N389)-FIND("/",N389)+1,"")</f>
        <v>film &amp; video</v>
      </c>
      <c r="R389" t="str">
        <f>REPLACE(N389,1,FIND("/",N389),"")</f>
        <v>documentary</v>
      </c>
      <c r="S389" s="10">
        <f t="shared" si="12"/>
        <v>42200.343263888884</v>
      </c>
      <c r="T389" s="10">
        <f t="shared" si="13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E390/D390*100</f>
        <v>126.16000000000001</v>
      </c>
      <c r="P390" s="7">
        <f>E390/L390</f>
        <v>88.845070422535215</v>
      </c>
      <c r="Q390" t="str">
        <f>REPLACE(N390,FIND("/",N390),LEN(N390)-FIND("/",N390)+1,"")</f>
        <v>film &amp; video</v>
      </c>
      <c r="R390" t="str">
        <f>REPLACE(N390,1,FIND("/",N390),"")</f>
        <v>documentary</v>
      </c>
      <c r="S390" s="10">
        <f t="shared" si="12"/>
        <v>42548.74282407407</v>
      </c>
      <c r="T390" s="10">
        <f t="shared" si="13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E391/D391*100</f>
        <v>181.53547058823528</v>
      </c>
      <c r="P391" s="7">
        <f>E391/L391</f>
        <v>81.75107284768211</v>
      </c>
      <c r="Q391" t="str">
        <f>REPLACE(N391,FIND("/",N391),LEN(N391)-FIND("/",N391)+1,"")</f>
        <v>film &amp; video</v>
      </c>
      <c r="R391" t="str">
        <f>REPLACE(N391,1,FIND("/",N391),"")</f>
        <v>documentary</v>
      </c>
      <c r="S391" s="10">
        <f t="shared" si="12"/>
        <v>41673.729745370372</v>
      </c>
      <c r="T391" s="10">
        <f t="shared" si="13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E392/D392*100</f>
        <v>100</v>
      </c>
      <c r="P392" s="7">
        <f>E392/L392</f>
        <v>71.428571428571431</v>
      </c>
      <c r="Q392" t="str">
        <f>REPLACE(N392,FIND("/",N392),LEN(N392)-FIND("/",N392)+1,"")</f>
        <v>film &amp; video</v>
      </c>
      <c r="R392" t="str">
        <f>REPLACE(N392,1,FIND("/",N392),"")</f>
        <v>documentary</v>
      </c>
      <c r="S392" s="10">
        <f t="shared" si="12"/>
        <v>42111.703379629624</v>
      </c>
      <c r="T392" s="10">
        <f t="shared" si="13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E393/D393*100</f>
        <v>100.61</v>
      </c>
      <c r="P393" s="7">
        <f>E393/L393</f>
        <v>104.25906735751295</v>
      </c>
      <c r="Q393" t="str">
        <f>REPLACE(N393,FIND("/",N393),LEN(N393)-FIND("/",N393)+1,"")</f>
        <v>film &amp; video</v>
      </c>
      <c r="R393" t="str">
        <f>REPLACE(N393,1,FIND("/",N393),"")</f>
        <v>documentary</v>
      </c>
      <c r="S393" s="10">
        <f t="shared" si="12"/>
        <v>40864.708923611106</v>
      </c>
      <c r="T393" s="10">
        <f t="shared" si="13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E394/D394*100</f>
        <v>100.9027027027027</v>
      </c>
      <c r="P394" s="7">
        <f>E394/L394</f>
        <v>90.616504854368927</v>
      </c>
      <c r="Q394" t="str">
        <f>REPLACE(N394,FIND("/",N394),LEN(N394)-FIND("/",N394)+1,"")</f>
        <v>film &amp; video</v>
      </c>
      <c r="R394" t="str">
        <f>REPLACE(N394,1,FIND("/",N394),"")</f>
        <v>documentary</v>
      </c>
      <c r="S394" s="10">
        <f t="shared" si="12"/>
        <v>40763.383923611109</v>
      </c>
      <c r="T394" s="10">
        <f t="shared" si="13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E395/D395*100</f>
        <v>110.446</v>
      </c>
      <c r="P395" s="7">
        <f>E395/L395</f>
        <v>157.33048433048432</v>
      </c>
      <c r="Q395" t="str">
        <f>REPLACE(N395,FIND("/",N395),LEN(N395)-FIND("/",N395)+1,"")</f>
        <v>film &amp; video</v>
      </c>
      <c r="R395" t="str">
        <f>REPLACE(N395,1,FIND("/",N395),"")</f>
        <v>documentary</v>
      </c>
      <c r="S395" s="10">
        <f t="shared" si="12"/>
        <v>41526.375601851847</v>
      </c>
      <c r="T395" s="10">
        <f t="shared" si="13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E396/D396*100</f>
        <v>111.8936170212766</v>
      </c>
      <c r="P396" s="7">
        <f>E396/L396</f>
        <v>105.18</v>
      </c>
      <c r="Q396" t="str">
        <f>REPLACE(N396,FIND("/",N396),LEN(N396)-FIND("/",N396)+1,"")</f>
        <v>film &amp; video</v>
      </c>
      <c r="R396" t="str">
        <f>REPLACE(N396,1,FIND("/",N396),"")</f>
        <v>documentary</v>
      </c>
      <c r="S396" s="10">
        <f t="shared" si="12"/>
        <v>42417.48474537037</v>
      </c>
      <c r="T396" s="10">
        <f t="shared" si="13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E397/D397*100</f>
        <v>108.04450000000001</v>
      </c>
      <c r="P397" s="7">
        <f>E397/L397</f>
        <v>58.719836956521746</v>
      </c>
      <c r="Q397" t="str">
        <f>REPLACE(N397,FIND("/",N397),LEN(N397)-FIND("/",N397)+1,"")</f>
        <v>film &amp; video</v>
      </c>
      <c r="R397" t="str">
        <f>REPLACE(N397,1,FIND("/",N397),"")</f>
        <v>documentary</v>
      </c>
      <c r="S397" s="10">
        <f t="shared" si="12"/>
        <v>40990.575925925921</v>
      </c>
      <c r="T397" s="10">
        <f t="shared" si="13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E398/D398*100</f>
        <v>106.66666666666667</v>
      </c>
      <c r="P398" s="7">
        <f>E398/L398</f>
        <v>81.632653061224488</v>
      </c>
      <c r="Q398" t="str">
        <f>REPLACE(N398,FIND("/",N398),LEN(N398)-FIND("/",N398)+1,"")</f>
        <v>film &amp; video</v>
      </c>
      <c r="R398" t="str">
        <f>REPLACE(N398,1,FIND("/",N398),"")</f>
        <v>documentary</v>
      </c>
      <c r="S398" s="10">
        <f t="shared" si="12"/>
        <v>41082.231550925928</v>
      </c>
      <c r="T398" s="10">
        <f t="shared" si="13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E399/D399*100</f>
        <v>103.90027322404372</v>
      </c>
      <c r="P399" s="7">
        <f>E399/L399</f>
        <v>56.460043668122275</v>
      </c>
      <c r="Q399" t="str">
        <f>REPLACE(N399,FIND("/",N399),LEN(N399)-FIND("/",N399)+1,"")</f>
        <v>film &amp; video</v>
      </c>
      <c r="R399" t="str">
        <f>REPLACE(N399,1,FIND("/",N399),"")</f>
        <v>documentary</v>
      </c>
      <c r="S399" s="10">
        <f t="shared" si="12"/>
        <v>40379.443101851852</v>
      </c>
      <c r="T399" s="10">
        <f t="shared" si="13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E400/D400*100</f>
        <v>125.16000000000001</v>
      </c>
      <c r="P400" s="7">
        <f>E400/L400</f>
        <v>140.1044776119403</v>
      </c>
      <c r="Q400" t="str">
        <f>REPLACE(N400,FIND("/",N400),LEN(N400)-FIND("/",N400)+1,"")</f>
        <v>film &amp; video</v>
      </c>
      <c r="R400" t="str">
        <f>REPLACE(N400,1,FIND("/",N400),"")</f>
        <v>documentary</v>
      </c>
      <c r="S400" s="10">
        <f t="shared" si="12"/>
        <v>42078.459791666661</v>
      </c>
      <c r="T400" s="10">
        <f t="shared" si="13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E401/D401*100</f>
        <v>106.80499999999999</v>
      </c>
      <c r="P401" s="7">
        <f>E401/L401</f>
        <v>224.85263157894738</v>
      </c>
      <c r="Q401" t="str">
        <f>REPLACE(N401,FIND("/",N401),LEN(N401)-FIND("/",N401)+1,"")</f>
        <v>film &amp; video</v>
      </c>
      <c r="R401" t="str">
        <f>REPLACE(N401,1,FIND("/",N401),"")</f>
        <v>documentary</v>
      </c>
      <c r="S401" s="10">
        <f t="shared" si="12"/>
        <v>42687.542442129627</v>
      </c>
      <c r="T401" s="10">
        <f t="shared" si="13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E402/D402*100</f>
        <v>112.30249999999999</v>
      </c>
      <c r="P402" s="7">
        <f>E402/L402</f>
        <v>181.13306451612902</v>
      </c>
      <c r="Q402" t="str">
        <f>REPLACE(N402,FIND("/",N402),LEN(N402)-FIND("/",N402)+1,"")</f>
        <v>film &amp; video</v>
      </c>
      <c r="R402" t="str">
        <f>REPLACE(N402,1,FIND("/",N402),"")</f>
        <v>documentary</v>
      </c>
      <c r="S402" s="10">
        <f t="shared" si="12"/>
        <v>41745.302627314813</v>
      </c>
      <c r="T402" s="10">
        <f t="shared" si="13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E403/D403*100</f>
        <v>103.812</v>
      </c>
      <c r="P403" s="7">
        <f>E403/L403</f>
        <v>711.04109589041093</v>
      </c>
      <c r="Q403" t="str">
        <f>REPLACE(N403,FIND("/",N403),LEN(N403)-FIND("/",N403)+1,"")</f>
        <v>film &amp; video</v>
      </c>
      <c r="R403" t="str">
        <f>REPLACE(N403,1,FIND("/",N403),"")</f>
        <v>documentary</v>
      </c>
      <c r="S403" s="10">
        <f t="shared" si="12"/>
        <v>40732.508912037032</v>
      </c>
      <c r="T403" s="10">
        <f t="shared" si="13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E404/D404*100</f>
        <v>141.65</v>
      </c>
      <c r="P404" s="7">
        <f>E404/L404</f>
        <v>65.883720930232556</v>
      </c>
      <c r="Q404" t="str">
        <f>REPLACE(N404,FIND("/",N404),LEN(N404)-FIND("/",N404)+1,"")</f>
        <v>film &amp; video</v>
      </c>
      <c r="R404" t="str">
        <f>REPLACE(N404,1,FIND("/",N404),"")</f>
        <v>documentary</v>
      </c>
      <c r="S404" s="10">
        <f t="shared" si="12"/>
        <v>42292.206215277773</v>
      </c>
      <c r="T404" s="10">
        <f t="shared" si="13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E405/D405*100</f>
        <v>105.25999999999999</v>
      </c>
      <c r="P405" s="7">
        <f>E405/L405</f>
        <v>75.185714285714283</v>
      </c>
      <c r="Q405" t="str">
        <f>REPLACE(N405,FIND("/",N405),LEN(N405)-FIND("/",N405)+1,"")</f>
        <v>film &amp; video</v>
      </c>
      <c r="R405" t="str">
        <f>REPLACE(N405,1,FIND("/",N405),"")</f>
        <v>documentary</v>
      </c>
      <c r="S405" s="10">
        <f t="shared" si="12"/>
        <v>40717.977326388886</v>
      </c>
      <c r="T405" s="10">
        <f t="shared" si="13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E406/D406*100</f>
        <v>103.09142857142857</v>
      </c>
      <c r="P406" s="7">
        <f>E406/L406</f>
        <v>133.14391143911439</v>
      </c>
      <c r="Q406" t="str">
        <f>REPLACE(N406,FIND("/",N406),LEN(N406)-FIND("/",N406)+1,"")</f>
        <v>film &amp; video</v>
      </c>
      <c r="R406" t="str">
        <f>REPLACE(N406,1,FIND("/",N406),"")</f>
        <v>documentary</v>
      </c>
      <c r="S406" s="10">
        <f t="shared" si="12"/>
        <v>41646.294699074067</v>
      </c>
      <c r="T406" s="10">
        <f t="shared" si="13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E407/D407*100</f>
        <v>107.65957446808511</v>
      </c>
      <c r="P407" s="7">
        <f>E407/L407</f>
        <v>55.2</v>
      </c>
      <c r="Q407" t="str">
        <f>REPLACE(N407,FIND("/",N407),LEN(N407)-FIND("/",N407)+1,"")</f>
        <v>film &amp; video</v>
      </c>
      <c r="R407" t="str">
        <f>REPLACE(N407,1,FIND("/",N407),"")</f>
        <v>documentary</v>
      </c>
      <c r="S407" s="10">
        <f t="shared" si="12"/>
        <v>41673.751608796294</v>
      </c>
      <c r="T407" s="10">
        <f t="shared" si="13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E408/D408*100</f>
        <v>107.70464285714286</v>
      </c>
      <c r="P408" s="7">
        <f>E408/L408</f>
        <v>86.163714285714292</v>
      </c>
      <c r="Q408" t="str">
        <f>REPLACE(N408,FIND("/",N408),LEN(N408)-FIND("/",N408)+1,"")</f>
        <v>film &amp; video</v>
      </c>
      <c r="R408" t="str">
        <f>REPLACE(N408,1,FIND("/",N408),"")</f>
        <v>documentary</v>
      </c>
      <c r="S408" s="10">
        <f t="shared" si="12"/>
        <v>40637.82913194444</v>
      </c>
      <c r="T408" s="10">
        <f t="shared" si="13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E409/D409*100</f>
        <v>101.55000000000001</v>
      </c>
      <c r="P409" s="7">
        <f>E409/L409</f>
        <v>92.318181818181813</v>
      </c>
      <c r="Q409" t="str">
        <f>REPLACE(N409,FIND("/",N409),LEN(N409)-FIND("/",N409)+1,"")</f>
        <v>film &amp; video</v>
      </c>
      <c r="R409" t="str">
        <f>REPLACE(N409,1,FIND("/",N409),"")</f>
        <v>documentary</v>
      </c>
      <c r="S409" s="10">
        <f t="shared" si="12"/>
        <v>40806.537615740737</v>
      </c>
      <c r="T409" s="10">
        <f t="shared" si="13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E410/D410*100</f>
        <v>101.43766666666667</v>
      </c>
      <c r="P410" s="7">
        <f>E410/L410</f>
        <v>160.16473684210527</v>
      </c>
      <c r="Q410" t="str">
        <f>REPLACE(N410,FIND("/",N410),LEN(N410)-FIND("/",N410)+1,"")</f>
        <v>film &amp; video</v>
      </c>
      <c r="R410" t="str">
        <f>REPLACE(N410,1,FIND("/",N410),"")</f>
        <v>documentary</v>
      </c>
      <c r="S410" s="10">
        <f t="shared" si="12"/>
        <v>41543.402662037035</v>
      </c>
      <c r="T410" s="10">
        <f t="shared" si="13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E411/D411*100</f>
        <v>136.80000000000001</v>
      </c>
      <c r="P411" s="7">
        <f>E411/L411</f>
        <v>45.6</v>
      </c>
      <c r="Q411" t="str">
        <f>REPLACE(N411,FIND("/",N411),LEN(N411)-FIND("/",N411)+1,"")</f>
        <v>film &amp; video</v>
      </c>
      <c r="R411" t="str">
        <f>REPLACE(N411,1,FIND("/",N411),"")</f>
        <v>documentary</v>
      </c>
      <c r="S411" s="10">
        <f t="shared" si="12"/>
        <v>42543.529444444437</v>
      </c>
      <c r="T411" s="10">
        <f t="shared" si="13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E412/D412*100</f>
        <v>128.29999999999998</v>
      </c>
      <c r="P412" s="7">
        <f>E412/L412</f>
        <v>183.28571428571428</v>
      </c>
      <c r="Q412" t="str">
        <f>REPLACE(N412,FIND("/",N412),LEN(N412)-FIND("/",N412)+1,"")</f>
        <v>film &amp; video</v>
      </c>
      <c r="R412" t="str">
        <f>REPLACE(N412,1,FIND("/",N412),"")</f>
        <v>documentary</v>
      </c>
      <c r="S412" s="10">
        <f t="shared" si="12"/>
        <v>42113.648113425923</v>
      </c>
      <c r="T412" s="10">
        <f t="shared" si="13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E413/D413*100</f>
        <v>101.05</v>
      </c>
      <c r="P413" s="7">
        <f>E413/L413</f>
        <v>125.78838174273859</v>
      </c>
      <c r="Q413" t="str">
        <f>REPLACE(N413,FIND("/",N413),LEN(N413)-FIND("/",N413)+1,"")</f>
        <v>film &amp; video</v>
      </c>
      <c r="R413" t="str">
        <f>REPLACE(N413,1,FIND("/",N413),"")</f>
        <v>documentary</v>
      </c>
      <c r="S413" s="10">
        <f t="shared" si="12"/>
        <v>41597.842638888884</v>
      </c>
      <c r="T413" s="10">
        <f t="shared" si="13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E414/D414*100</f>
        <v>126.84</v>
      </c>
      <c r="P414" s="7">
        <f>E414/L414</f>
        <v>57.654545454545456</v>
      </c>
      <c r="Q414" t="str">
        <f>REPLACE(N414,FIND("/",N414),LEN(N414)-FIND("/",N414)+1,"")</f>
        <v>film &amp; video</v>
      </c>
      <c r="R414" t="str">
        <f>REPLACE(N414,1,FIND("/",N414),"")</f>
        <v>documentary</v>
      </c>
      <c r="S414" s="10">
        <f t="shared" si="12"/>
        <v>41099.409467592588</v>
      </c>
      <c r="T414" s="10">
        <f t="shared" si="13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E415/D415*100</f>
        <v>105.0859375</v>
      </c>
      <c r="P415" s="7">
        <f>E415/L415</f>
        <v>78.660818713450297</v>
      </c>
      <c r="Q415" t="str">
        <f>REPLACE(N415,FIND("/",N415),LEN(N415)-FIND("/",N415)+1,"")</f>
        <v>film &amp; video</v>
      </c>
      <c r="R415" t="str">
        <f>REPLACE(N415,1,FIND("/",N415),"")</f>
        <v>documentary</v>
      </c>
      <c r="S415" s="10">
        <f t="shared" si="12"/>
        <v>41079.54410879629</v>
      </c>
      <c r="T415" s="10">
        <f t="shared" si="13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E416/D416*100</f>
        <v>102.85405405405406</v>
      </c>
      <c r="P416" s="7">
        <f>E416/L416</f>
        <v>91.480769230769226</v>
      </c>
      <c r="Q416" t="str">
        <f>REPLACE(N416,FIND("/",N416),LEN(N416)-FIND("/",N416)+1,"")</f>
        <v>film &amp; video</v>
      </c>
      <c r="R416" t="str">
        <f>REPLACE(N416,1,FIND("/",N416),"")</f>
        <v>documentary</v>
      </c>
      <c r="S416" s="10">
        <f t="shared" si="12"/>
        <v>41528.72991898148</v>
      </c>
      <c r="T416" s="10">
        <f t="shared" si="13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E417/D417*100</f>
        <v>102.14714285714285</v>
      </c>
      <c r="P417" s="7">
        <f>E417/L417</f>
        <v>68.09809523809524</v>
      </c>
      <c r="Q417" t="str">
        <f>REPLACE(N417,FIND("/",N417),LEN(N417)-FIND("/",N417)+1,"")</f>
        <v>film &amp; video</v>
      </c>
      <c r="R417" t="str">
        <f>REPLACE(N417,1,FIND("/",N417),"")</f>
        <v>documentary</v>
      </c>
      <c r="S417" s="10">
        <f t="shared" si="12"/>
        <v>41904.518541666665</v>
      </c>
      <c r="T417" s="10">
        <f t="shared" si="13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E418/D418*100</f>
        <v>120.21700000000001</v>
      </c>
      <c r="P418" s="7">
        <f>E418/L418</f>
        <v>48.086800000000004</v>
      </c>
      <c r="Q418" t="str">
        <f>REPLACE(N418,FIND("/",N418),LEN(N418)-FIND("/",N418)+1,"")</f>
        <v>film &amp; video</v>
      </c>
      <c r="R418" t="str">
        <f>REPLACE(N418,1,FIND("/",N418),"")</f>
        <v>documentary</v>
      </c>
      <c r="S418" s="10">
        <f t="shared" si="12"/>
        <v>41648.062858796293</v>
      </c>
      <c r="T418" s="10">
        <f t="shared" si="13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E419/D419*100</f>
        <v>100.24761904761905</v>
      </c>
      <c r="P419" s="7">
        <f>E419/L419</f>
        <v>202.42307692307693</v>
      </c>
      <c r="Q419" t="str">
        <f>REPLACE(N419,FIND("/",N419),LEN(N419)-FIND("/",N419)+1,"")</f>
        <v>film &amp; video</v>
      </c>
      <c r="R419" t="str">
        <f>REPLACE(N419,1,FIND("/",N419),"")</f>
        <v>documentary</v>
      </c>
      <c r="S419" s="10">
        <f t="shared" si="12"/>
        <v>41360.637268518512</v>
      </c>
      <c r="T419" s="10">
        <f t="shared" si="13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E420/D420*100</f>
        <v>100.63392857142857</v>
      </c>
      <c r="P420" s="7">
        <f>E420/L420</f>
        <v>216.75</v>
      </c>
      <c r="Q420" t="str">
        <f>REPLACE(N420,FIND("/",N420),LEN(N420)-FIND("/",N420)+1,"")</f>
        <v>film &amp; video</v>
      </c>
      <c r="R420" t="str">
        <f>REPLACE(N420,1,FIND("/",N420),"")</f>
        <v>documentary</v>
      </c>
      <c r="S420" s="10">
        <f t="shared" si="12"/>
        <v>42177.94903935185</v>
      </c>
      <c r="T420" s="10">
        <f t="shared" si="13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E421/D421*100</f>
        <v>100.4375</v>
      </c>
      <c r="P421" s="7">
        <f>E421/L421</f>
        <v>110.06849315068493</v>
      </c>
      <c r="Q421" t="str">
        <f>REPLACE(N421,FIND("/",N421),LEN(N421)-FIND("/",N421)+1,"")</f>
        <v>film &amp; video</v>
      </c>
      <c r="R421" t="str">
        <f>REPLACE(N421,1,FIND("/",N421),"")</f>
        <v>documentary</v>
      </c>
      <c r="S421" s="10">
        <f t="shared" si="12"/>
        <v>41394.509108796294</v>
      </c>
      <c r="T421" s="10">
        <f t="shared" si="13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E422/D422*100</f>
        <v>0.43939393939393934</v>
      </c>
      <c r="P422" s="7">
        <f>E422/L422</f>
        <v>4.833333333333333</v>
      </c>
      <c r="Q422" t="str">
        <f>REPLACE(N422,FIND("/",N422),LEN(N422)-FIND("/",N422)+1,"")</f>
        <v>film &amp; video</v>
      </c>
      <c r="R422" t="str">
        <f>REPLACE(N422,1,FIND("/",N422),"")</f>
        <v>animation</v>
      </c>
      <c r="S422" s="10">
        <f t="shared" si="12"/>
        <v>41681.903136574074</v>
      </c>
      <c r="T422" s="10">
        <f t="shared" si="13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E423/D423*100</f>
        <v>2.0066666666666668</v>
      </c>
      <c r="P423" s="7">
        <f>E423/L423</f>
        <v>50.166666666666664</v>
      </c>
      <c r="Q423" t="str">
        <f>REPLACE(N423,FIND("/",N423),LEN(N423)-FIND("/",N423)+1,"")</f>
        <v>film &amp; video</v>
      </c>
      <c r="R423" t="str">
        <f>REPLACE(N423,1,FIND("/",N423),"")</f>
        <v>animation</v>
      </c>
      <c r="S423" s="10">
        <f t="shared" si="12"/>
        <v>42177.158055555548</v>
      </c>
      <c r="T423" s="10">
        <f t="shared" si="13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E424/D424*100</f>
        <v>1.075</v>
      </c>
      <c r="P424" s="7">
        <f>E424/L424</f>
        <v>35.833333333333336</v>
      </c>
      <c r="Q424" t="str">
        <f>REPLACE(N424,FIND("/",N424),LEN(N424)-FIND("/",N424)+1,"")</f>
        <v>film &amp; video</v>
      </c>
      <c r="R424" t="str">
        <f>REPLACE(N424,1,FIND("/",N424),"")</f>
        <v>animation</v>
      </c>
      <c r="S424" s="10">
        <f t="shared" si="12"/>
        <v>41862.927048611113</v>
      </c>
      <c r="T424" s="10">
        <f t="shared" si="13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E425/D425*100</f>
        <v>0.76500000000000001</v>
      </c>
      <c r="P425" s="7">
        <f>E425/L425</f>
        <v>11.76923076923077</v>
      </c>
      <c r="Q425" t="str">
        <f>REPLACE(N425,FIND("/",N425),LEN(N425)-FIND("/",N425)+1,"")</f>
        <v>film &amp; video</v>
      </c>
      <c r="R425" t="str">
        <f>REPLACE(N425,1,FIND("/",N425),"")</f>
        <v>animation</v>
      </c>
      <c r="S425" s="10">
        <f t="shared" si="12"/>
        <v>41400.592939814815</v>
      </c>
      <c r="T425" s="10">
        <f t="shared" si="13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E426/D426*100</f>
        <v>6.7966666666666677</v>
      </c>
      <c r="P426" s="7">
        <f>E426/L426</f>
        <v>40.78</v>
      </c>
      <c r="Q426" t="str">
        <f>REPLACE(N426,FIND("/",N426),LEN(N426)-FIND("/",N426)+1,"")</f>
        <v>film &amp; video</v>
      </c>
      <c r="R426" t="str">
        <f>REPLACE(N426,1,FIND("/",N426),"")</f>
        <v>animation</v>
      </c>
      <c r="S426" s="10">
        <f t="shared" si="12"/>
        <v>40934.042812499996</v>
      </c>
      <c r="T426" s="10">
        <f t="shared" si="13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E427/D427*100</f>
        <v>1.2E-2</v>
      </c>
      <c r="P427" s="7">
        <f>E427/L427</f>
        <v>3</v>
      </c>
      <c r="Q427" t="str">
        <f>REPLACE(N427,FIND("/",N427),LEN(N427)-FIND("/",N427)+1,"")</f>
        <v>film &amp; video</v>
      </c>
      <c r="R427" t="str">
        <f>REPLACE(N427,1,FIND("/",N427),"")</f>
        <v>animation</v>
      </c>
      <c r="S427" s="10">
        <f t="shared" si="12"/>
        <v>42275.527824074066</v>
      </c>
      <c r="T427" s="10">
        <f t="shared" si="13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E428/D428*100</f>
        <v>1.3299999999999998</v>
      </c>
      <c r="P428" s="7">
        <f>E428/L428</f>
        <v>16.625</v>
      </c>
      <c r="Q428" t="str">
        <f>REPLACE(N428,FIND("/",N428),LEN(N428)-FIND("/",N428)+1,"")</f>
        <v>film &amp; video</v>
      </c>
      <c r="R428" t="str">
        <f>REPLACE(N428,1,FIND("/",N428),"")</f>
        <v>animation</v>
      </c>
      <c r="S428" s="10">
        <f t="shared" si="12"/>
        <v>42400.378634259258</v>
      </c>
      <c r="T428" s="10">
        <f t="shared" si="13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E429/D429*100</f>
        <v>0</v>
      </c>
      <c r="P429" s="7" t="e">
        <f>E429/L429</f>
        <v>#DIV/0!</v>
      </c>
      <c r="Q429" t="str">
        <f>REPLACE(N429,FIND("/",N429),LEN(N429)-FIND("/",N429)+1,"")</f>
        <v>film &amp; video</v>
      </c>
      <c r="R429" t="str">
        <f>REPLACE(N429,1,FIND("/",N429),"")</f>
        <v>animation</v>
      </c>
      <c r="S429" s="10">
        <f t="shared" si="12"/>
        <v>42285.575694444444</v>
      </c>
      <c r="T429" s="10">
        <f t="shared" si="13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E430/D430*100</f>
        <v>5.6333333333333329</v>
      </c>
      <c r="P430" s="7">
        <f>E430/L430</f>
        <v>52</v>
      </c>
      <c r="Q430" t="str">
        <f>REPLACE(N430,FIND("/",N430),LEN(N430)-FIND("/",N430)+1,"")</f>
        <v>film &amp; video</v>
      </c>
      <c r="R430" t="str">
        <f>REPLACE(N430,1,FIND("/",N430),"")</f>
        <v>animation</v>
      </c>
      <c r="S430" s="10">
        <f t="shared" si="12"/>
        <v>41778.433391203704</v>
      </c>
      <c r="T430" s="10">
        <f t="shared" si="13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E431/D431*100</f>
        <v>0</v>
      </c>
      <c r="P431" s="7" t="e">
        <f>E431/L431</f>
        <v>#DIV/0!</v>
      </c>
      <c r="Q431" t="str">
        <f>REPLACE(N431,FIND("/",N431),LEN(N431)-FIND("/",N431)+1,"")</f>
        <v>film &amp; video</v>
      </c>
      <c r="R431" t="str">
        <f>REPLACE(N431,1,FIND("/",N431),"")</f>
        <v>animation</v>
      </c>
      <c r="S431" s="10">
        <f t="shared" si="12"/>
        <v>40070.568078703705</v>
      </c>
      <c r="T431" s="10">
        <f t="shared" si="13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E432/D432*100</f>
        <v>2.4</v>
      </c>
      <c r="P432" s="7">
        <f>E432/L432</f>
        <v>4.8</v>
      </c>
      <c r="Q432" t="str">
        <f>REPLACE(N432,FIND("/",N432),LEN(N432)-FIND("/",N432)+1,"")</f>
        <v>film &amp; video</v>
      </c>
      <c r="R432" t="str">
        <f>REPLACE(N432,1,FIND("/",N432),"")</f>
        <v>animation</v>
      </c>
      <c r="S432" s="10">
        <f t="shared" si="12"/>
        <v>41512.773923611108</v>
      </c>
      <c r="T432" s="10">
        <f t="shared" si="13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E433/D433*100</f>
        <v>13.833333333333334</v>
      </c>
      <c r="P433" s="7">
        <f>E433/L433</f>
        <v>51.875</v>
      </c>
      <c r="Q433" t="str">
        <f>REPLACE(N433,FIND("/",N433),LEN(N433)-FIND("/",N433)+1,"")</f>
        <v>film &amp; video</v>
      </c>
      <c r="R433" t="str">
        <f>REPLACE(N433,1,FIND("/",N433),"")</f>
        <v>animation</v>
      </c>
      <c r="S433" s="10">
        <f t="shared" si="12"/>
        <v>42526.537997685184</v>
      </c>
      <c r="T433" s="10">
        <f t="shared" si="13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E434/D434*100</f>
        <v>9.5</v>
      </c>
      <c r="P434" s="7">
        <f>E434/L434</f>
        <v>71.25</v>
      </c>
      <c r="Q434" t="str">
        <f>REPLACE(N434,FIND("/",N434),LEN(N434)-FIND("/",N434)+1,"")</f>
        <v>film &amp; video</v>
      </c>
      <c r="R434" t="str">
        <f>REPLACE(N434,1,FIND("/",N434),"")</f>
        <v>animation</v>
      </c>
      <c r="S434" s="10">
        <f t="shared" si="12"/>
        <v>42238.39329861111</v>
      </c>
      <c r="T434" s="10">
        <f t="shared" si="13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E435/D435*100</f>
        <v>0</v>
      </c>
      <c r="P435" s="7" t="e">
        <f>E435/L435</f>
        <v>#DIV/0!</v>
      </c>
      <c r="Q435" t="str">
        <f>REPLACE(N435,FIND("/",N435),LEN(N435)-FIND("/",N435)+1,"")</f>
        <v>film &amp; video</v>
      </c>
      <c r="R435" t="str">
        <f>REPLACE(N435,1,FIND("/",N435),"")</f>
        <v>animation</v>
      </c>
      <c r="S435" s="10">
        <f t="shared" si="12"/>
        <v>42228.296550925923</v>
      </c>
      <c r="T435" s="10">
        <f t="shared" si="13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E436/D436*100</f>
        <v>5</v>
      </c>
      <c r="P436" s="7">
        <f>E436/L436</f>
        <v>62.5</v>
      </c>
      <c r="Q436" t="str">
        <f>REPLACE(N436,FIND("/",N436),LEN(N436)-FIND("/",N436)+1,"")</f>
        <v>film &amp; video</v>
      </c>
      <c r="R436" t="str">
        <f>REPLACE(N436,1,FIND("/",N436),"")</f>
        <v>animation</v>
      </c>
      <c r="S436" s="10">
        <f t="shared" si="12"/>
        <v>41576.501180555555</v>
      </c>
      <c r="T436" s="10">
        <f t="shared" si="13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E437/D437*100</f>
        <v>2.7272727272727275E-3</v>
      </c>
      <c r="P437" s="7">
        <f>E437/L437</f>
        <v>1</v>
      </c>
      <c r="Q437" t="str">
        <f>REPLACE(N437,FIND("/",N437),LEN(N437)-FIND("/",N437)+1,"")</f>
        <v>film &amp; video</v>
      </c>
      <c r="R437" t="str">
        <f>REPLACE(N437,1,FIND("/",N437),"")</f>
        <v>animation</v>
      </c>
      <c r="S437" s="10">
        <f t="shared" si="12"/>
        <v>41500.414120370369</v>
      </c>
      <c r="T437" s="10">
        <f t="shared" si="13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E438/D438*100</f>
        <v>0</v>
      </c>
      <c r="P438" s="7" t="e">
        <f>E438/L438</f>
        <v>#DIV/0!</v>
      </c>
      <c r="Q438" t="str">
        <f>REPLACE(N438,FIND("/",N438),LEN(N438)-FIND("/",N438)+1,"")</f>
        <v>film &amp; video</v>
      </c>
      <c r="R438" t="str">
        <f>REPLACE(N438,1,FIND("/",N438),"")</f>
        <v>animation</v>
      </c>
      <c r="S438" s="10">
        <f t="shared" si="12"/>
        <v>41456.029085648144</v>
      </c>
      <c r="T438" s="10">
        <f t="shared" si="13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E439/D439*100</f>
        <v>0</v>
      </c>
      <c r="P439" s="7" t="e">
        <f>E439/L439</f>
        <v>#DIV/0!</v>
      </c>
      <c r="Q439" t="str">
        <f>REPLACE(N439,FIND("/",N439),LEN(N439)-FIND("/",N439)+1,"")</f>
        <v>film &amp; video</v>
      </c>
      <c r="R439" t="str">
        <f>REPLACE(N439,1,FIND("/",N439),"")</f>
        <v>animation</v>
      </c>
      <c r="S439" s="10">
        <f t="shared" si="12"/>
        <v>42590.985254629624</v>
      </c>
      <c r="T439" s="10">
        <f t="shared" si="13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E440/D440*100</f>
        <v>9.379999999999999</v>
      </c>
      <c r="P440" s="7">
        <f>E440/L440</f>
        <v>170.54545454545453</v>
      </c>
      <c r="Q440" t="str">
        <f>REPLACE(N440,FIND("/",N440),LEN(N440)-FIND("/",N440)+1,"")</f>
        <v>film &amp; video</v>
      </c>
      <c r="R440" t="str">
        <f>REPLACE(N440,1,FIND("/",N440),"")</f>
        <v>animation</v>
      </c>
      <c r="S440" s="10">
        <f t="shared" si="12"/>
        <v>42295.927754629629</v>
      </c>
      <c r="T440" s="10">
        <f t="shared" si="13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E441/D441*100</f>
        <v>0</v>
      </c>
      <c r="P441" s="7" t="e">
        <f>E441/L441</f>
        <v>#DIV/0!</v>
      </c>
      <c r="Q441" t="str">
        <f>REPLACE(N441,FIND("/",N441),LEN(N441)-FIND("/",N441)+1,"")</f>
        <v>film &amp; video</v>
      </c>
      <c r="R441" t="str">
        <f>REPLACE(N441,1,FIND("/",N441),"")</f>
        <v>animation</v>
      </c>
      <c r="S441" s="10">
        <f t="shared" si="12"/>
        <v>41919.428449074076</v>
      </c>
      <c r="T441" s="10">
        <f t="shared" si="13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E442/D442*100</f>
        <v>0.1</v>
      </c>
      <c r="P442" s="7">
        <f>E442/L442</f>
        <v>5</v>
      </c>
      <c r="Q442" t="str">
        <f>REPLACE(N442,FIND("/",N442),LEN(N442)-FIND("/",N442)+1,"")</f>
        <v>film &amp; video</v>
      </c>
      <c r="R442" t="str">
        <f>REPLACE(N442,1,FIND("/",N442),"")</f>
        <v>animation</v>
      </c>
      <c r="S442" s="10">
        <f t="shared" si="12"/>
        <v>42423.652233796289</v>
      </c>
      <c r="T442" s="10">
        <f t="shared" si="13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E443/D443*100</f>
        <v>0</v>
      </c>
      <c r="P443" s="7" t="e">
        <f>E443/L443</f>
        <v>#DIV/0!</v>
      </c>
      <c r="Q443" t="str">
        <f>REPLACE(N443,FIND("/",N443),LEN(N443)-FIND("/",N443)+1,"")</f>
        <v>film &amp; video</v>
      </c>
      <c r="R443" t="str">
        <f>REPLACE(N443,1,FIND("/",N443),"")</f>
        <v>animation</v>
      </c>
      <c r="S443" s="10">
        <f t="shared" si="12"/>
        <v>41550.460601851846</v>
      </c>
      <c r="T443" s="10">
        <f t="shared" si="13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E444/D444*100</f>
        <v>39.358823529411765</v>
      </c>
      <c r="P444" s="7">
        <f>E444/L444</f>
        <v>393.58823529411762</v>
      </c>
      <c r="Q444" t="str">
        <f>REPLACE(N444,FIND("/",N444),LEN(N444)-FIND("/",N444)+1,"")</f>
        <v>film &amp; video</v>
      </c>
      <c r="R444" t="str">
        <f>REPLACE(N444,1,FIND("/",N444),"")</f>
        <v>animation</v>
      </c>
      <c r="S444" s="10">
        <f t="shared" si="12"/>
        <v>42024.555358796293</v>
      </c>
      <c r="T444" s="10">
        <f t="shared" si="13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E445/D445*100</f>
        <v>0.1</v>
      </c>
      <c r="P445" s="7">
        <f>E445/L445</f>
        <v>5</v>
      </c>
      <c r="Q445" t="str">
        <f>REPLACE(N445,FIND("/",N445),LEN(N445)-FIND("/",N445)+1,"")</f>
        <v>film &amp; video</v>
      </c>
      <c r="R445" t="str">
        <f>REPLACE(N445,1,FIND("/",N445),"")</f>
        <v>animation</v>
      </c>
      <c r="S445" s="10">
        <f t="shared" si="12"/>
        <v>41649.681724537033</v>
      </c>
      <c r="T445" s="10">
        <f t="shared" si="13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E446/D446*100</f>
        <v>5</v>
      </c>
      <c r="P446" s="7">
        <f>E446/L446</f>
        <v>50</v>
      </c>
      <c r="Q446" t="str">
        <f>REPLACE(N446,FIND("/",N446),LEN(N446)-FIND("/",N446)+1,"")</f>
        <v>film &amp; video</v>
      </c>
      <c r="R446" t="str">
        <f>REPLACE(N446,1,FIND("/",N446),"")</f>
        <v>animation</v>
      </c>
      <c r="S446" s="10">
        <f t="shared" si="12"/>
        <v>40894.57362268518</v>
      </c>
      <c r="T446" s="10">
        <f t="shared" si="13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E447/D447*100</f>
        <v>3.3333333333333335E-3</v>
      </c>
      <c r="P447" s="7">
        <f>E447/L447</f>
        <v>1</v>
      </c>
      <c r="Q447" t="str">
        <f>REPLACE(N447,FIND("/",N447),LEN(N447)-FIND("/",N447)+1,"")</f>
        <v>film &amp; video</v>
      </c>
      <c r="R447" t="str">
        <f>REPLACE(N447,1,FIND("/",N447),"")</f>
        <v>animation</v>
      </c>
      <c r="S447" s="10">
        <f t="shared" si="12"/>
        <v>42130.002025462956</v>
      </c>
      <c r="T447" s="10">
        <f t="shared" si="13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E448/D448*100</f>
        <v>7.2952380952380951</v>
      </c>
      <c r="P448" s="7">
        <f>E448/L448</f>
        <v>47.875</v>
      </c>
      <c r="Q448" t="str">
        <f>REPLACE(N448,FIND("/",N448),LEN(N448)-FIND("/",N448)+1,"")</f>
        <v>film &amp; video</v>
      </c>
      <c r="R448" t="str">
        <f>REPLACE(N448,1,FIND("/",N448),"")</f>
        <v>animation</v>
      </c>
      <c r="S448" s="10">
        <f t="shared" si="12"/>
        <v>42036.750231481477</v>
      </c>
      <c r="T448" s="10">
        <f t="shared" si="13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E449/D449*100</f>
        <v>1.6666666666666666E-2</v>
      </c>
      <c r="P449" s="7">
        <f>E449/L449</f>
        <v>5</v>
      </c>
      <c r="Q449" t="str">
        <f>REPLACE(N449,FIND("/",N449),LEN(N449)-FIND("/",N449)+1,"")</f>
        <v>film &amp; video</v>
      </c>
      <c r="R449" t="str">
        <f>REPLACE(N449,1,FIND("/",N449),"")</f>
        <v>animation</v>
      </c>
      <c r="S449" s="10">
        <f t="shared" si="12"/>
        <v>41331.22179398148</v>
      </c>
      <c r="T449" s="10">
        <f t="shared" si="13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E450/D450*100</f>
        <v>3.2804000000000002</v>
      </c>
      <c r="P450" s="7">
        <f>E450/L450</f>
        <v>20.502500000000001</v>
      </c>
      <c r="Q450" t="str">
        <f>REPLACE(N450,FIND("/",N450),LEN(N450)-FIND("/",N450)+1,"")</f>
        <v>film &amp; video</v>
      </c>
      <c r="R450" t="str">
        <f>REPLACE(N450,1,FIND("/",N450),"")</f>
        <v>animation</v>
      </c>
      <c r="S450" s="10">
        <f t="shared" si="12"/>
        <v>41753.424710648142</v>
      </c>
      <c r="T450" s="10">
        <f t="shared" si="13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E451/D451*100</f>
        <v>2.25</v>
      </c>
      <c r="P451" s="7">
        <f>E451/L451</f>
        <v>9</v>
      </c>
      <c r="Q451" t="str">
        <f>REPLACE(N451,FIND("/",N451),LEN(N451)-FIND("/",N451)+1,"")</f>
        <v>film &amp; video</v>
      </c>
      <c r="R451" t="str">
        <f>REPLACE(N451,1,FIND("/",N451),"")</f>
        <v>animation</v>
      </c>
      <c r="S451" s="10">
        <f t="shared" ref="S451:S514" si="14">(J451/86400)+25569+(-8/24)</f>
        <v>41534.234780092593</v>
      </c>
      <c r="T451" s="10">
        <f t="shared" ref="T451:T514" si="15">(I451/86400)+25569+(-8/24)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E452/D452*100</f>
        <v>0.79200000000000004</v>
      </c>
      <c r="P452" s="7">
        <f>E452/L452</f>
        <v>56.571428571428569</v>
      </c>
      <c r="Q452" t="str">
        <f>REPLACE(N452,FIND("/",N452),LEN(N452)-FIND("/",N452)+1,"")</f>
        <v>film &amp; video</v>
      </c>
      <c r="R452" t="str">
        <f>REPLACE(N452,1,FIND("/",N452),"")</f>
        <v>animation</v>
      </c>
      <c r="S452" s="10">
        <f t="shared" si="14"/>
        <v>41654.61342592592</v>
      </c>
      <c r="T452" s="10">
        <f t="shared" si="15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E453/D453*100</f>
        <v>0</v>
      </c>
      <c r="P453" s="7" t="e">
        <f>E453/L453</f>
        <v>#DIV/0!</v>
      </c>
      <c r="Q453" t="str">
        <f>REPLACE(N453,FIND("/",N453),LEN(N453)-FIND("/",N453)+1,"")</f>
        <v>film &amp; video</v>
      </c>
      <c r="R453" t="str">
        <f>REPLACE(N453,1,FIND("/",N453),"")</f>
        <v>animation</v>
      </c>
      <c r="S453" s="10">
        <f t="shared" si="14"/>
        <v>41634.381840277776</v>
      </c>
      <c r="T453" s="10">
        <f t="shared" si="15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E454/D454*100</f>
        <v>64</v>
      </c>
      <c r="P454" s="7">
        <f>E454/L454</f>
        <v>40</v>
      </c>
      <c r="Q454" t="str">
        <f>REPLACE(N454,FIND("/",N454),LEN(N454)-FIND("/",N454)+1,"")</f>
        <v>film &amp; video</v>
      </c>
      <c r="R454" t="str">
        <f>REPLACE(N454,1,FIND("/",N454),"")</f>
        <v>animation</v>
      </c>
      <c r="S454" s="10">
        <f t="shared" si="14"/>
        <v>42107.37054398148</v>
      </c>
      <c r="T454" s="10">
        <f t="shared" si="15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E455/D455*100</f>
        <v>2.7404479578392621E-2</v>
      </c>
      <c r="P455" s="7">
        <f>E455/L455</f>
        <v>13</v>
      </c>
      <c r="Q455" t="str">
        <f>REPLACE(N455,FIND("/",N455),LEN(N455)-FIND("/",N455)+1,"")</f>
        <v>film &amp; video</v>
      </c>
      <c r="R455" t="str">
        <f>REPLACE(N455,1,FIND("/",N455),"")</f>
        <v>animation</v>
      </c>
      <c r="S455" s="10">
        <f t="shared" si="14"/>
        <v>42038.491655092592</v>
      </c>
      <c r="T455" s="10">
        <f t="shared" si="15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E456/D456*100</f>
        <v>0.82000000000000006</v>
      </c>
      <c r="P456" s="7">
        <f>E456/L456</f>
        <v>16.399999999999999</v>
      </c>
      <c r="Q456" t="str">
        <f>REPLACE(N456,FIND("/",N456),LEN(N456)-FIND("/",N456)+1,"")</f>
        <v>film &amp; video</v>
      </c>
      <c r="R456" t="str">
        <f>REPLACE(N456,1,FIND("/",N456),"")</f>
        <v>animation</v>
      </c>
      <c r="S456" s="10">
        <f t="shared" si="14"/>
        <v>41938.383923611109</v>
      </c>
      <c r="T456" s="10">
        <f t="shared" si="15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E457/D457*100</f>
        <v>6.9230769230769221E-2</v>
      </c>
      <c r="P457" s="7">
        <f>E457/L457</f>
        <v>22.5</v>
      </c>
      <c r="Q457" t="str">
        <f>REPLACE(N457,FIND("/",N457),LEN(N457)-FIND("/",N457)+1,"")</f>
        <v>film &amp; video</v>
      </c>
      <c r="R457" t="str">
        <f>REPLACE(N457,1,FIND("/",N457),"")</f>
        <v>animation</v>
      </c>
      <c r="S457" s="10">
        <f t="shared" si="14"/>
        <v>40970.669236111113</v>
      </c>
      <c r="T457" s="10">
        <f t="shared" si="15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E458/D458*100</f>
        <v>0.68631863186318631</v>
      </c>
      <c r="P458" s="7">
        <f>E458/L458</f>
        <v>20.333333333333332</v>
      </c>
      <c r="Q458" t="str">
        <f>REPLACE(N458,FIND("/",N458),LEN(N458)-FIND("/",N458)+1,"")</f>
        <v>film &amp; video</v>
      </c>
      <c r="R458" t="str">
        <f>REPLACE(N458,1,FIND("/",N458),"")</f>
        <v>animation</v>
      </c>
      <c r="S458" s="10">
        <f t="shared" si="14"/>
        <v>41547.361122685186</v>
      </c>
      <c r="T458" s="10">
        <f t="shared" si="15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E459/D459*100</f>
        <v>0</v>
      </c>
      <c r="P459" s="7" t="e">
        <f>E459/L459</f>
        <v>#DIV/0!</v>
      </c>
      <c r="Q459" t="str">
        <f>REPLACE(N459,FIND("/",N459),LEN(N459)-FIND("/",N459)+1,"")</f>
        <v>film &amp; video</v>
      </c>
      <c r="R459" t="str">
        <f>REPLACE(N459,1,FIND("/",N459),"")</f>
        <v>animation</v>
      </c>
      <c r="S459" s="10">
        <f t="shared" si="14"/>
        <v>41837.434166666666</v>
      </c>
      <c r="T459" s="10">
        <f t="shared" si="15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E460/D460*100</f>
        <v>8.2100000000000009</v>
      </c>
      <c r="P460" s="7">
        <f>E460/L460</f>
        <v>16.755102040816325</v>
      </c>
      <c r="Q460" t="str">
        <f>REPLACE(N460,FIND("/",N460),LEN(N460)-FIND("/",N460)+1,"")</f>
        <v>film &amp; video</v>
      </c>
      <c r="R460" t="str">
        <f>REPLACE(N460,1,FIND("/",N460),"")</f>
        <v>animation</v>
      </c>
      <c r="S460" s="10">
        <f t="shared" si="14"/>
        <v>41378.366435185184</v>
      </c>
      <c r="T460" s="10">
        <f t="shared" si="15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E461/D461*100</f>
        <v>6.4102564102564097E-2</v>
      </c>
      <c r="P461" s="7">
        <f>E461/L461</f>
        <v>25</v>
      </c>
      <c r="Q461" t="str">
        <f>REPLACE(N461,FIND("/",N461),LEN(N461)-FIND("/",N461)+1,"")</f>
        <v>film &amp; video</v>
      </c>
      <c r="R461" t="str">
        <f>REPLACE(N461,1,FIND("/",N461),"")</f>
        <v>animation</v>
      </c>
      <c r="S461" s="10">
        <f t="shared" si="14"/>
        <v>40800.307025462964</v>
      </c>
      <c r="T461" s="10">
        <f t="shared" si="15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E462/D462*100</f>
        <v>0.29411764705882354</v>
      </c>
      <c r="P462" s="7">
        <f>E462/L462</f>
        <v>12.5</v>
      </c>
      <c r="Q462" t="str">
        <f>REPLACE(N462,FIND("/",N462),LEN(N462)-FIND("/",N462)+1,"")</f>
        <v>film &amp; video</v>
      </c>
      <c r="R462" t="str">
        <f>REPLACE(N462,1,FIND("/",N462),"")</f>
        <v>animation</v>
      </c>
      <c r="S462" s="10">
        <f t="shared" si="14"/>
        <v>41759.209201388883</v>
      </c>
      <c r="T462" s="10">
        <f t="shared" si="15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E463/D463*100</f>
        <v>0</v>
      </c>
      <c r="P463" s="7" t="e">
        <f>E463/L463</f>
        <v>#DIV/0!</v>
      </c>
      <c r="Q463" t="str">
        <f>REPLACE(N463,FIND("/",N463),LEN(N463)-FIND("/",N463)+1,"")</f>
        <v>film &amp; video</v>
      </c>
      <c r="R463" t="str">
        <f>REPLACE(N463,1,FIND("/",N463),"")</f>
        <v>animation</v>
      </c>
      <c r="S463" s="10">
        <f t="shared" si="14"/>
        <v>41407.513506944444</v>
      </c>
      <c r="T463" s="10">
        <f t="shared" si="15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E464/D464*100</f>
        <v>0</v>
      </c>
      <c r="P464" s="7" t="e">
        <f>E464/L464</f>
        <v>#DIV/0!</v>
      </c>
      <c r="Q464" t="str">
        <f>REPLACE(N464,FIND("/",N464),LEN(N464)-FIND("/",N464)+1,"")</f>
        <v>film &amp; video</v>
      </c>
      <c r="R464" t="str">
        <f>REPLACE(N464,1,FIND("/",N464),"")</f>
        <v>animation</v>
      </c>
      <c r="S464" s="10">
        <f t="shared" si="14"/>
        <v>40704.793298611105</v>
      </c>
      <c r="T464" s="10">
        <f t="shared" si="15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E465/D465*100</f>
        <v>2.2727272727272729</v>
      </c>
      <c r="P465" s="7">
        <f>E465/L465</f>
        <v>113.63636363636364</v>
      </c>
      <c r="Q465" t="str">
        <f>REPLACE(N465,FIND("/",N465),LEN(N465)-FIND("/",N465)+1,"")</f>
        <v>film &amp; video</v>
      </c>
      <c r="R465" t="str">
        <f>REPLACE(N465,1,FIND("/",N465),"")</f>
        <v>animation</v>
      </c>
      <c r="S465" s="10">
        <f t="shared" si="14"/>
        <v>40750.376770833333</v>
      </c>
      <c r="T465" s="10">
        <f t="shared" si="15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E466/D466*100</f>
        <v>9.9009900990099015E-2</v>
      </c>
      <c r="P466" s="7">
        <f>E466/L466</f>
        <v>1</v>
      </c>
      <c r="Q466" t="str">
        <f>REPLACE(N466,FIND("/",N466),LEN(N466)-FIND("/",N466)+1,"")</f>
        <v>film &amp; video</v>
      </c>
      <c r="R466" t="str">
        <f>REPLACE(N466,1,FIND("/",N466),"")</f>
        <v>animation</v>
      </c>
      <c r="S466" s="10">
        <f t="shared" si="14"/>
        <v>42488.515451388885</v>
      </c>
      <c r="T466" s="10">
        <f t="shared" si="15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E467/D467*100</f>
        <v>26.953125</v>
      </c>
      <c r="P467" s="7">
        <f>E467/L467</f>
        <v>17.25</v>
      </c>
      <c r="Q467" t="str">
        <f>REPLACE(N467,FIND("/",N467),LEN(N467)-FIND("/",N467)+1,"")</f>
        <v>film &amp; video</v>
      </c>
      <c r="R467" t="str">
        <f>REPLACE(N467,1,FIND("/",N467),"")</f>
        <v>animation</v>
      </c>
      <c r="S467" s="10">
        <f t="shared" si="14"/>
        <v>41800.786736111106</v>
      </c>
      <c r="T467" s="10">
        <f t="shared" si="15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E468/D468*100</f>
        <v>0.76</v>
      </c>
      <c r="P468" s="7">
        <f>E468/L468</f>
        <v>15.2</v>
      </c>
      <c r="Q468" t="str">
        <f>REPLACE(N468,FIND("/",N468),LEN(N468)-FIND("/",N468)+1,"")</f>
        <v>film &amp; video</v>
      </c>
      <c r="R468" t="str">
        <f>REPLACE(N468,1,FIND("/",N468),"")</f>
        <v>animation</v>
      </c>
      <c r="S468" s="10">
        <f t="shared" si="14"/>
        <v>41129.609537037039</v>
      </c>
      <c r="T468" s="10">
        <f t="shared" si="15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E469/D469*100</f>
        <v>21.574999999999999</v>
      </c>
      <c r="P469" s="7">
        <f>E469/L469</f>
        <v>110.64102564102564</v>
      </c>
      <c r="Q469" t="str">
        <f>REPLACE(N469,FIND("/",N469),LEN(N469)-FIND("/",N469)+1,"")</f>
        <v>film &amp; video</v>
      </c>
      <c r="R469" t="str">
        <f>REPLACE(N469,1,FIND("/",N469),"")</f>
        <v>animation</v>
      </c>
      <c r="S469" s="10">
        <f t="shared" si="14"/>
        <v>41135.346458333333</v>
      </c>
      <c r="T469" s="10">
        <f t="shared" si="15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E470/D470*100</f>
        <v>0</v>
      </c>
      <c r="P470" s="7" t="e">
        <f>E470/L470</f>
        <v>#DIV/0!</v>
      </c>
      <c r="Q470" t="str">
        <f>REPLACE(N470,FIND("/",N470),LEN(N470)-FIND("/",N470)+1,"")</f>
        <v>film &amp; video</v>
      </c>
      <c r="R470" t="str">
        <f>REPLACE(N470,1,FIND("/",N470),"")</f>
        <v>animation</v>
      </c>
      <c r="S470" s="10">
        <f t="shared" si="14"/>
        <v>41040.834293981483</v>
      </c>
      <c r="T470" s="10">
        <f t="shared" si="15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E471/D471*100</f>
        <v>0</v>
      </c>
      <c r="P471" s="7" t="e">
        <f>E471/L471</f>
        <v>#DIV/0!</v>
      </c>
      <c r="Q471" t="str">
        <f>REPLACE(N471,FIND("/",N471),LEN(N471)-FIND("/",N471)+1,"")</f>
        <v>film &amp; video</v>
      </c>
      <c r="R471" t="str">
        <f>REPLACE(N471,1,FIND("/",N471),"")</f>
        <v>animation</v>
      </c>
      <c r="S471" s="10">
        <f t="shared" si="14"/>
        <v>41827.656527777777</v>
      </c>
      <c r="T471" s="10">
        <f t="shared" si="15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E472/D472*100</f>
        <v>1.02</v>
      </c>
      <c r="P472" s="7">
        <f>E472/L472</f>
        <v>25.5</v>
      </c>
      <c r="Q472" t="str">
        <f>REPLACE(N472,FIND("/",N472),LEN(N472)-FIND("/",N472)+1,"")</f>
        <v>film &amp; video</v>
      </c>
      <c r="R472" t="str">
        <f>REPLACE(N472,1,FIND("/",N472),"")</f>
        <v>animation</v>
      </c>
      <c r="S472" s="10">
        <f t="shared" si="14"/>
        <v>41604.834363425922</v>
      </c>
      <c r="T472" s="10">
        <f t="shared" si="15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E473/D473*100</f>
        <v>11.892727272727273</v>
      </c>
      <c r="P473" s="7">
        <f>E473/L473</f>
        <v>38.476470588235294</v>
      </c>
      <c r="Q473" t="str">
        <f>REPLACE(N473,FIND("/",N473),LEN(N473)-FIND("/",N473)+1,"")</f>
        <v>film &amp; video</v>
      </c>
      <c r="R473" t="str">
        <f>REPLACE(N473,1,FIND("/",N473),"")</f>
        <v>animation</v>
      </c>
      <c r="S473" s="10">
        <f t="shared" si="14"/>
        <v>41703.388645833329</v>
      </c>
      <c r="T473" s="10">
        <f t="shared" si="15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E474/D474*100</f>
        <v>17.625</v>
      </c>
      <c r="P474" s="7">
        <f>E474/L474</f>
        <v>28.2</v>
      </c>
      <c r="Q474" t="str">
        <f>REPLACE(N474,FIND("/",N474),LEN(N474)-FIND("/",N474)+1,"")</f>
        <v>film &amp; video</v>
      </c>
      <c r="R474" t="str">
        <f>REPLACE(N474,1,FIND("/",N474),"")</f>
        <v>animation</v>
      </c>
      <c r="S474" s="10">
        <f t="shared" si="14"/>
        <v>41844.589328703703</v>
      </c>
      <c r="T474" s="10">
        <f t="shared" si="15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E475/D475*100</f>
        <v>2.87</v>
      </c>
      <c r="P475" s="7">
        <f>E475/L475</f>
        <v>61.5</v>
      </c>
      <c r="Q475" t="str">
        <f>REPLACE(N475,FIND("/",N475),LEN(N475)-FIND("/",N475)+1,"")</f>
        <v>film &amp; video</v>
      </c>
      <c r="R475" t="str">
        <f>REPLACE(N475,1,FIND("/",N475),"")</f>
        <v>animation</v>
      </c>
      <c r="S475" s="10">
        <f t="shared" si="14"/>
        <v>41869.364803240736</v>
      </c>
      <c r="T475" s="10">
        <f t="shared" si="15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E476/D476*100</f>
        <v>3.0303030303030304E-2</v>
      </c>
      <c r="P476" s="7">
        <f>E476/L476</f>
        <v>1</v>
      </c>
      <c r="Q476" t="str">
        <f>REPLACE(N476,FIND("/",N476),LEN(N476)-FIND("/",N476)+1,"")</f>
        <v>film &amp; video</v>
      </c>
      <c r="R476" t="str">
        <f>REPLACE(N476,1,FIND("/",N476),"")</f>
        <v>animation</v>
      </c>
      <c r="S476" s="10">
        <f t="shared" si="14"/>
        <v>42752.995706018519</v>
      </c>
      <c r="T476" s="10">
        <f t="shared" si="15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E477/D477*100</f>
        <v>0</v>
      </c>
      <c r="P477" s="7" t="e">
        <f>E477/L477</f>
        <v>#DIV/0!</v>
      </c>
      <c r="Q477" t="str">
        <f>REPLACE(N477,FIND("/",N477),LEN(N477)-FIND("/",N477)+1,"")</f>
        <v>film &amp; video</v>
      </c>
      <c r="R477" t="str">
        <f>REPLACE(N477,1,FIND("/",N477),"")</f>
        <v>animation</v>
      </c>
      <c r="S477" s="10">
        <f t="shared" si="14"/>
        <v>42099.752812500003</v>
      </c>
      <c r="T477" s="10">
        <f t="shared" si="15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E478/D478*100</f>
        <v>2.230268181818182</v>
      </c>
      <c r="P478" s="7">
        <f>E478/L478</f>
        <v>39.569274193548388</v>
      </c>
      <c r="Q478" t="str">
        <f>REPLACE(N478,FIND("/",N478),LEN(N478)-FIND("/",N478)+1,"")</f>
        <v>film &amp; video</v>
      </c>
      <c r="R478" t="str">
        <f>REPLACE(N478,1,FIND("/",N478),"")</f>
        <v>animation</v>
      </c>
      <c r="S478" s="10">
        <f t="shared" si="14"/>
        <v>41757.64167824074</v>
      </c>
      <c r="T478" s="10">
        <f t="shared" si="15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E479/D479*100</f>
        <v>0</v>
      </c>
      <c r="P479" s="7" t="e">
        <f>E479/L479</f>
        <v>#DIV/0!</v>
      </c>
      <c r="Q479" t="str">
        <f>REPLACE(N479,FIND("/",N479),LEN(N479)-FIND("/",N479)+1,"")</f>
        <v>film &amp; video</v>
      </c>
      <c r="R479" t="str">
        <f>REPLACE(N479,1,FIND("/",N479),"")</f>
        <v>animation</v>
      </c>
      <c r="S479" s="10">
        <f t="shared" si="14"/>
        <v>40987.501550925925</v>
      </c>
      <c r="T479" s="10">
        <f t="shared" si="15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E480/D480*100</f>
        <v>0</v>
      </c>
      <c r="P480" s="7" t="e">
        <f>E480/L480</f>
        <v>#DIV/0!</v>
      </c>
      <c r="Q480" t="str">
        <f>REPLACE(N480,FIND("/",N480),LEN(N480)-FIND("/",N480)+1,"")</f>
        <v>film &amp; video</v>
      </c>
      <c r="R480" t="str">
        <f>REPLACE(N480,1,FIND("/",N480),"")</f>
        <v>animation</v>
      </c>
      <c r="S480" s="10">
        <f t="shared" si="14"/>
        <v>42065.577650462961</v>
      </c>
      <c r="T480" s="10">
        <f t="shared" si="15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E481/D481*100</f>
        <v>32.56</v>
      </c>
      <c r="P481" s="7">
        <f>E481/L481</f>
        <v>88.8</v>
      </c>
      <c r="Q481" t="str">
        <f>REPLACE(N481,FIND("/",N481),LEN(N481)-FIND("/",N481)+1,"")</f>
        <v>film &amp; video</v>
      </c>
      <c r="R481" t="str">
        <f>REPLACE(N481,1,FIND("/",N481),"")</f>
        <v>animation</v>
      </c>
      <c r="S481" s="10">
        <f t="shared" si="14"/>
        <v>41904.074479166666</v>
      </c>
      <c r="T481" s="10">
        <f t="shared" si="15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E482/D482*100</f>
        <v>19.41</v>
      </c>
      <c r="P482" s="7">
        <f>E482/L482</f>
        <v>55.457142857142856</v>
      </c>
      <c r="Q482" t="str">
        <f>REPLACE(N482,FIND("/",N482),LEN(N482)-FIND("/",N482)+1,"")</f>
        <v>film &amp; video</v>
      </c>
      <c r="R482" t="str">
        <f>REPLACE(N482,1,FIND("/",N482),"")</f>
        <v>animation</v>
      </c>
      <c r="S482" s="10">
        <f t="shared" si="14"/>
        <v>41465.16684027778</v>
      </c>
      <c r="T482" s="10">
        <f t="shared" si="15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E483/D483*100</f>
        <v>6.1</v>
      </c>
      <c r="P483" s="7">
        <f>E483/L483</f>
        <v>87.142857142857139</v>
      </c>
      <c r="Q483" t="str">
        <f>REPLACE(N483,FIND("/",N483),LEN(N483)-FIND("/",N483)+1,"")</f>
        <v>film &amp; video</v>
      </c>
      <c r="R483" t="str">
        <f>REPLACE(N483,1,FIND("/",N483),"")</f>
        <v>animation</v>
      </c>
      <c r="S483" s="10">
        <f t="shared" si="14"/>
        <v>41162.33899305555</v>
      </c>
      <c r="T483" s="10">
        <f t="shared" si="15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E484/D484*100</f>
        <v>0.1</v>
      </c>
      <c r="P484" s="7">
        <f>E484/L484</f>
        <v>10</v>
      </c>
      <c r="Q484" t="str">
        <f>REPLACE(N484,FIND("/",N484),LEN(N484)-FIND("/",N484)+1,"")</f>
        <v>film &amp; video</v>
      </c>
      <c r="R484" t="str">
        <f>REPLACE(N484,1,FIND("/",N484),"")</f>
        <v>animation</v>
      </c>
      <c r="S484" s="10">
        <f t="shared" si="14"/>
        <v>42447.563541666663</v>
      </c>
      <c r="T484" s="10">
        <f t="shared" si="15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E485/D485*100</f>
        <v>50.2</v>
      </c>
      <c r="P485" s="7">
        <f>E485/L485</f>
        <v>51.224489795918366</v>
      </c>
      <c r="Q485" t="str">
        <f>REPLACE(N485,FIND("/",N485),LEN(N485)-FIND("/",N485)+1,"")</f>
        <v>film &amp; video</v>
      </c>
      <c r="R485" t="str">
        <f>REPLACE(N485,1,FIND("/",N485),"")</f>
        <v>animation</v>
      </c>
      <c r="S485" s="10">
        <f t="shared" si="14"/>
        <v>41242.864259259259</v>
      </c>
      <c r="T485" s="10">
        <f t="shared" si="15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E486/D486*100</f>
        <v>0.18625</v>
      </c>
      <c r="P486" s="7">
        <f>E486/L486</f>
        <v>13.545454545454545</v>
      </c>
      <c r="Q486" t="str">
        <f>REPLACE(N486,FIND("/",N486),LEN(N486)-FIND("/",N486)+1,"")</f>
        <v>film &amp; video</v>
      </c>
      <c r="R486" t="str">
        <f>REPLACE(N486,1,FIND("/",N486),"")</f>
        <v>animation</v>
      </c>
      <c r="S486" s="10">
        <f t="shared" si="14"/>
        <v>42272.606157407405</v>
      </c>
      <c r="T486" s="10">
        <f t="shared" si="15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E487/D487*100</f>
        <v>21.906971229845084</v>
      </c>
      <c r="P487" s="7">
        <f>E487/L487</f>
        <v>66.520080000000007</v>
      </c>
      <c r="Q487" t="str">
        <f>REPLACE(N487,FIND("/",N487),LEN(N487)-FIND("/",N487)+1,"")</f>
        <v>film &amp; video</v>
      </c>
      <c r="R487" t="str">
        <f>REPLACE(N487,1,FIND("/",N487),"")</f>
        <v>animation</v>
      </c>
      <c r="S487" s="10">
        <f t="shared" si="14"/>
        <v>41381.172442129631</v>
      </c>
      <c r="T487" s="10">
        <f t="shared" si="15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E488/D488*100</f>
        <v>9.0909090909090905E-3</v>
      </c>
      <c r="P488" s="7">
        <f>E488/L488</f>
        <v>50</v>
      </c>
      <c r="Q488" t="str">
        <f>REPLACE(N488,FIND("/",N488),LEN(N488)-FIND("/",N488)+1,"")</f>
        <v>film &amp; video</v>
      </c>
      <c r="R488" t="str">
        <f>REPLACE(N488,1,FIND("/",N488),"")</f>
        <v>animation</v>
      </c>
      <c r="S488" s="10">
        <f t="shared" si="14"/>
        <v>41761.609247685185</v>
      </c>
      <c r="T488" s="10">
        <f t="shared" si="15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E489/D489*100</f>
        <v>0</v>
      </c>
      <c r="P489" s="7" t="e">
        <f>E489/L489</f>
        <v>#DIV/0!</v>
      </c>
      <c r="Q489" t="str">
        <f>REPLACE(N489,FIND("/",N489),LEN(N489)-FIND("/",N489)+1,"")</f>
        <v>film &amp; video</v>
      </c>
      <c r="R489" t="str">
        <f>REPLACE(N489,1,FIND("/",N489),"")</f>
        <v>animation</v>
      </c>
      <c r="S489" s="10">
        <f t="shared" si="14"/>
        <v>42669.261504629627</v>
      </c>
      <c r="T489" s="10">
        <f t="shared" si="15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E490/D490*100</f>
        <v>0</v>
      </c>
      <c r="P490" s="7" t="e">
        <f>E490/L490</f>
        <v>#DIV/0!</v>
      </c>
      <c r="Q490" t="str">
        <f>REPLACE(N490,FIND("/",N490),LEN(N490)-FIND("/",N490)+1,"")</f>
        <v>film &amp; video</v>
      </c>
      <c r="R490" t="str">
        <f>REPLACE(N490,1,FIND("/",N490),"")</f>
        <v>animation</v>
      </c>
      <c r="S490" s="10">
        <f t="shared" si="14"/>
        <v>42713.72106481481</v>
      </c>
      <c r="T490" s="10">
        <f t="shared" si="15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E491/D491*100</f>
        <v>0.28667813379201834</v>
      </c>
      <c r="P491" s="7">
        <f>E491/L491</f>
        <v>71.666666666666671</v>
      </c>
      <c r="Q491" t="str">
        <f>REPLACE(N491,FIND("/",N491),LEN(N491)-FIND("/",N491)+1,"")</f>
        <v>film &amp; video</v>
      </c>
      <c r="R491" t="str">
        <f>REPLACE(N491,1,FIND("/",N491),"")</f>
        <v>animation</v>
      </c>
      <c r="S491" s="10">
        <f t="shared" si="14"/>
        <v>40882.148333333331</v>
      </c>
      <c r="T491" s="10">
        <f t="shared" si="15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E492/D492*100</f>
        <v>0</v>
      </c>
      <c r="P492" s="7" t="e">
        <f>E492/L492</f>
        <v>#DIV/0!</v>
      </c>
      <c r="Q492" t="str">
        <f>REPLACE(N492,FIND("/",N492),LEN(N492)-FIND("/",N492)+1,"")</f>
        <v>film &amp; video</v>
      </c>
      <c r="R492" t="str">
        <f>REPLACE(N492,1,FIND("/",N492),"")</f>
        <v>animation</v>
      </c>
      <c r="S492" s="10">
        <f t="shared" si="14"/>
        <v>41113.635243055549</v>
      </c>
      <c r="T492" s="10">
        <f t="shared" si="15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E493/D493*100</f>
        <v>0</v>
      </c>
      <c r="P493" s="7" t="e">
        <f>E493/L493</f>
        <v>#DIV/0!</v>
      </c>
      <c r="Q493" t="str">
        <f>REPLACE(N493,FIND("/",N493),LEN(N493)-FIND("/",N493)+1,"")</f>
        <v>film &amp; video</v>
      </c>
      <c r="R493" t="str">
        <f>REPLACE(N493,1,FIND("/",N493),"")</f>
        <v>animation</v>
      </c>
      <c r="S493" s="10">
        <f t="shared" si="14"/>
        <v>42366.649293981478</v>
      </c>
      <c r="T493" s="10">
        <f t="shared" si="15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E494/D494*100</f>
        <v>0</v>
      </c>
      <c r="P494" s="7" t="e">
        <f>E494/L494</f>
        <v>#DIV/0!</v>
      </c>
      <c r="Q494" t="str">
        <f>REPLACE(N494,FIND("/",N494),LEN(N494)-FIND("/",N494)+1,"")</f>
        <v>film &amp; video</v>
      </c>
      <c r="R494" t="str">
        <f>REPLACE(N494,1,FIND("/",N494),"")</f>
        <v>animation</v>
      </c>
      <c r="S494" s="10">
        <f t="shared" si="14"/>
        <v>42595.701736111114</v>
      </c>
      <c r="T494" s="10">
        <f t="shared" si="15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E495/D495*100</f>
        <v>0</v>
      </c>
      <c r="P495" s="7" t="e">
        <f>E495/L495</f>
        <v>#DIV/0!</v>
      </c>
      <c r="Q495" t="str">
        <f>REPLACE(N495,FIND("/",N495),LEN(N495)-FIND("/",N495)+1,"")</f>
        <v>film &amp; video</v>
      </c>
      <c r="R495" t="str">
        <f>REPLACE(N495,1,FIND("/",N495),"")</f>
        <v>animation</v>
      </c>
      <c r="S495" s="10">
        <f t="shared" si="14"/>
        <v>42114.392800925925</v>
      </c>
      <c r="T495" s="10">
        <f t="shared" si="15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E496/D496*100</f>
        <v>0.155</v>
      </c>
      <c r="P496" s="7">
        <f>E496/L496</f>
        <v>10.333333333333334</v>
      </c>
      <c r="Q496" t="str">
        <f>REPLACE(N496,FIND("/",N496),LEN(N496)-FIND("/",N496)+1,"")</f>
        <v>film &amp; video</v>
      </c>
      <c r="R496" t="str">
        <f>REPLACE(N496,1,FIND("/",N496),"")</f>
        <v>animation</v>
      </c>
      <c r="S496" s="10">
        <f t="shared" si="14"/>
        <v>41799.49728009259</v>
      </c>
      <c r="T496" s="10">
        <f t="shared" si="15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E497/D497*100</f>
        <v>0</v>
      </c>
      <c r="P497" s="7" t="e">
        <f>E497/L497</f>
        <v>#DIV/0!</v>
      </c>
      <c r="Q497" t="str">
        <f>REPLACE(N497,FIND("/",N497),LEN(N497)-FIND("/",N497)+1,"")</f>
        <v>film &amp; video</v>
      </c>
      <c r="R497" t="str">
        <f>REPLACE(N497,1,FIND("/",N497),"")</f>
        <v>animation</v>
      </c>
      <c r="S497" s="10">
        <f t="shared" si="14"/>
        <v>42171.494270833333</v>
      </c>
      <c r="T497" s="10">
        <f t="shared" si="15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E498/D498*100</f>
        <v>1.6666666666666668E-3</v>
      </c>
      <c r="P498" s="7">
        <f>E498/L498</f>
        <v>1</v>
      </c>
      <c r="Q498" t="str">
        <f>REPLACE(N498,FIND("/",N498),LEN(N498)-FIND("/",N498)+1,"")</f>
        <v>film &amp; video</v>
      </c>
      <c r="R498" t="str">
        <f>REPLACE(N498,1,FIND("/",N498),"")</f>
        <v>animation</v>
      </c>
      <c r="S498" s="10">
        <f t="shared" si="14"/>
        <v>41620.598078703704</v>
      </c>
      <c r="T498" s="10">
        <f t="shared" si="15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E499/D499*100</f>
        <v>0.6696428571428571</v>
      </c>
      <c r="P499" s="7">
        <f>E499/L499</f>
        <v>10</v>
      </c>
      <c r="Q499" t="str">
        <f>REPLACE(N499,FIND("/",N499),LEN(N499)-FIND("/",N499)+1,"")</f>
        <v>film &amp; video</v>
      </c>
      <c r="R499" t="str">
        <f>REPLACE(N499,1,FIND("/",N499),"")</f>
        <v>animation</v>
      </c>
      <c r="S499" s="10">
        <f t="shared" si="14"/>
        <v>41944.704456018517</v>
      </c>
      <c r="T499" s="10">
        <f t="shared" si="15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E500/D500*100</f>
        <v>4.5985132395404564</v>
      </c>
      <c r="P500" s="7">
        <f>E500/L500</f>
        <v>136.09090909090909</v>
      </c>
      <c r="Q500" t="str">
        <f>REPLACE(N500,FIND("/",N500),LEN(N500)-FIND("/",N500)+1,"")</f>
        <v>film &amp; video</v>
      </c>
      <c r="R500" t="str">
        <f>REPLACE(N500,1,FIND("/",N500),"")</f>
        <v>animation</v>
      </c>
      <c r="S500" s="10">
        <f t="shared" si="14"/>
        <v>40858.428807870368</v>
      </c>
      <c r="T500" s="10">
        <f t="shared" si="15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E501/D501*100</f>
        <v>9.5500000000000007</v>
      </c>
      <c r="P501" s="7">
        <f>E501/L501</f>
        <v>73.461538461538467</v>
      </c>
      <c r="Q501" t="str">
        <f>REPLACE(N501,FIND("/",N501),LEN(N501)-FIND("/",N501)+1,"")</f>
        <v>film &amp; video</v>
      </c>
      <c r="R501" t="str">
        <f>REPLACE(N501,1,FIND("/",N501),"")</f>
        <v>animation</v>
      </c>
      <c r="S501" s="10">
        <f t="shared" si="14"/>
        <v>40043.562129629623</v>
      </c>
      <c r="T501" s="10">
        <f t="shared" si="15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E502/D502*100</f>
        <v>3.3076923076923079</v>
      </c>
      <c r="P502" s="7">
        <f>E502/L502</f>
        <v>53.75</v>
      </c>
      <c r="Q502" t="str">
        <f>REPLACE(N502,FIND("/",N502),LEN(N502)-FIND("/",N502)+1,"")</f>
        <v>film &amp; video</v>
      </c>
      <c r="R502" t="str">
        <f>REPLACE(N502,1,FIND("/",N502),"")</f>
        <v>animation</v>
      </c>
      <c r="S502" s="10">
        <f t="shared" si="14"/>
        <v>40247.552673611106</v>
      </c>
      <c r="T502" s="10">
        <f t="shared" si="15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E503/D503*100</f>
        <v>0</v>
      </c>
      <c r="P503" s="7" t="e">
        <f>E503/L503</f>
        <v>#DIV/0!</v>
      </c>
      <c r="Q503" t="str">
        <f>REPLACE(N503,FIND("/",N503),LEN(N503)-FIND("/",N503)+1,"")</f>
        <v>film &amp; video</v>
      </c>
      <c r="R503" t="str">
        <f>REPLACE(N503,1,FIND("/",N503),"")</f>
        <v>animation</v>
      </c>
      <c r="S503" s="10">
        <f t="shared" si="14"/>
        <v>40702.901053240741</v>
      </c>
      <c r="T503" s="10">
        <f t="shared" si="15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E504/D504*100</f>
        <v>1.1499999999999999</v>
      </c>
      <c r="P504" s="7">
        <f>E504/L504</f>
        <v>57.5</v>
      </c>
      <c r="Q504" t="str">
        <f>REPLACE(N504,FIND("/",N504),LEN(N504)-FIND("/",N504)+1,"")</f>
        <v>film &amp; video</v>
      </c>
      <c r="R504" t="str">
        <f>REPLACE(N504,1,FIND("/",N504),"")</f>
        <v>animation</v>
      </c>
      <c r="S504" s="10">
        <f t="shared" si="14"/>
        <v>40956.220196759255</v>
      </c>
      <c r="T504" s="10">
        <f t="shared" si="15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E505/D505*100</f>
        <v>1.7538461538461538</v>
      </c>
      <c r="P505" s="7">
        <f>E505/L505</f>
        <v>12.666666666666666</v>
      </c>
      <c r="Q505" t="str">
        <f>REPLACE(N505,FIND("/",N505),LEN(N505)-FIND("/",N505)+1,"")</f>
        <v>film &amp; video</v>
      </c>
      <c r="R505" t="str">
        <f>REPLACE(N505,1,FIND("/",N505),"")</f>
        <v>animation</v>
      </c>
      <c r="S505" s="10">
        <f t="shared" si="14"/>
        <v>41991.193321759252</v>
      </c>
      <c r="T505" s="10">
        <f t="shared" si="15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E506/D506*100</f>
        <v>1.3673469387755102</v>
      </c>
      <c r="P506" s="7">
        <f>E506/L506</f>
        <v>67</v>
      </c>
      <c r="Q506" t="str">
        <f>REPLACE(N506,FIND("/",N506),LEN(N506)-FIND("/",N506)+1,"")</f>
        <v>film &amp; video</v>
      </c>
      <c r="R506" t="str">
        <f>REPLACE(N506,1,FIND("/",N506),"")</f>
        <v>animation</v>
      </c>
      <c r="S506" s="10">
        <f t="shared" si="14"/>
        <v>40949.650312499994</v>
      </c>
      <c r="T506" s="10">
        <f t="shared" si="15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E507/D507*100</f>
        <v>0.43333333333333329</v>
      </c>
      <c r="P507" s="7">
        <f>E507/L507</f>
        <v>3.7142857142857144</v>
      </c>
      <c r="Q507" t="str">
        <f>REPLACE(N507,FIND("/",N507),LEN(N507)-FIND("/",N507)+1,"")</f>
        <v>film &amp; video</v>
      </c>
      <c r="R507" t="str">
        <f>REPLACE(N507,1,FIND("/",N507),"")</f>
        <v>animation</v>
      </c>
      <c r="S507" s="10">
        <f t="shared" si="14"/>
        <v>42317.764884259253</v>
      </c>
      <c r="T507" s="10">
        <f t="shared" si="15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E508/D508*100</f>
        <v>0.125</v>
      </c>
      <c r="P508" s="7">
        <f>E508/L508</f>
        <v>250</v>
      </c>
      <c r="Q508" t="str">
        <f>REPLACE(N508,FIND("/",N508),LEN(N508)-FIND("/",N508)+1,"")</f>
        <v>film &amp; video</v>
      </c>
      <c r="R508" t="str">
        <f>REPLACE(N508,1,FIND("/",N508),"")</f>
        <v>animation</v>
      </c>
      <c r="S508" s="10">
        <f t="shared" si="14"/>
        <v>41466.218981481477</v>
      </c>
      <c r="T508" s="10">
        <f t="shared" si="15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E509/D509*100</f>
        <v>3.2</v>
      </c>
      <c r="P509" s="7">
        <f>E509/L509</f>
        <v>64</v>
      </c>
      <c r="Q509" t="str">
        <f>REPLACE(N509,FIND("/",N509),LEN(N509)-FIND("/",N509)+1,"")</f>
        <v>film &amp; video</v>
      </c>
      <c r="R509" t="str">
        <f>REPLACE(N509,1,FIND("/",N509),"")</f>
        <v>animation</v>
      </c>
      <c r="S509" s="10">
        <f t="shared" si="14"/>
        <v>41156.625659722216</v>
      </c>
      <c r="T509" s="10">
        <f t="shared" si="15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E510/D510*100</f>
        <v>0.8</v>
      </c>
      <c r="P510" s="7">
        <f>E510/L510</f>
        <v>133.33333333333334</v>
      </c>
      <c r="Q510" t="str">
        <f>REPLACE(N510,FIND("/",N510),LEN(N510)-FIND("/",N510)+1,"")</f>
        <v>film &amp; video</v>
      </c>
      <c r="R510" t="str">
        <f>REPLACE(N510,1,FIND("/",N510),"")</f>
        <v>animation</v>
      </c>
      <c r="S510" s="10">
        <f t="shared" si="14"/>
        <v>40994.690983796296</v>
      </c>
      <c r="T510" s="10">
        <f t="shared" si="15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E511/D511*100</f>
        <v>0.2</v>
      </c>
      <c r="P511" s="7">
        <f>E511/L511</f>
        <v>10</v>
      </c>
      <c r="Q511" t="str">
        <f>REPLACE(N511,FIND("/",N511),LEN(N511)-FIND("/",N511)+1,"")</f>
        <v>film &amp; video</v>
      </c>
      <c r="R511" t="str">
        <f>REPLACE(N511,1,FIND("/",N511),"")</f>
        <v>animation</v>
      </c>
      <c r="S511" s="10">
        <f t="shared" si="14"/>
        <v>42153.298263888886</v>
      </c>
      <c r="T511" s="10">
        <f t="shared" si="15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E512/D512*100</f>
        <v>0</v>
      </c>
      <c r="P512" s="7" t="e">
        <f>E512/L512</f>
        <v>#DIV/0!</v>
      </c>
      <c r="Q512" t="str">
        <f>REPLACE(N512,FIND("/",N512),LEN(N512)-FIND("/",N512)+1,"")</f>
        <v>film &amp; video</v>
      </c>
      <c r="R512" t="str">
        <f>REPLACE(N512,1,FIND("/",N512),"")</f>
        <v>animation</v>
      </c>
      <c r="S512" s="10">
        <f t="shared" si="14"/>
        <v>42399.843043981477</v>
      </c>
      <c r="T512" s="10">
        <f t="shared" si="15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E513/D513*100</f>
        <v>3</v>
      </c>
      <c r="P513" s="7">
        <f>E513/L513</f>
        <v>30</v>
      </c>
      <c r="Q513" t="str">
        <f>REPLACE(N513,FIND("/",N513),LEN(N513)-FIND("/",N513)+1,"")</f>
        <v>film &amp; video</v>
      </c>
      <c r="R513" t="str">
        <f>REPLACE(N513,1,FIND("/",N513),"")</f>
        <v>animation</v>
      </c>
      <c r="S513" s="10">
        <f t="shared" si="14"/>
        <v>41339.96969907407</v>
      </c>
      <c r="T513" s="10">
        <f t="shared" si="15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E514/D514*100</f>
        <v>0.13749999999999998</v>
      </c>
      <c r="P514" s="7">
        <f>E514/L514</f>
        <v>5.5</v>
      </c>
      <c r="Q514" t="str">
        <f>REPLACE(N514,FIND("/",N514),LEN(N514)-FIND("/",N514)+1,"")</f>
        <v>film &amp; video</v>
      </c>
      <c r="R514" t="str">
        <f>REPLACE(N514,1,FIND("/",N514),"")</f>
        <v>animation</v>
      </c>
      <c r="S514" s="10">
        <f t="shared" si="14"/>
        <v>42649.408877314818</v>
      </c>
      <c r="T514" s="10">
        <f t="shared" si="15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E515/D515*100</f>
        <v>13.923999999999999</v>
      </c>
      <c r="P515" s="7">
        <f>E515/L515</f>
        <v>102.38235294117646</v>
      </c>
      <c r="Q515" t="str">
        <f>REPLACE(N515,FIND("/",N515),LEN(N515)-FIND("/",N515)+1,"")</f>
        <v>film &amp; video</v>
      </c>
      <c r="R515" t="str">
        <f>REPLACE(N515,1,FIND("/",N515),"")</f>
        <v>animation</v>
      </c>
      <c r="S515" s="10">
        <f t="shared" ref="S515:S578" si="16">(J515/86400)+25569+(-8/24)</f>
        <v>42552.320659722223</v>
      </c>
      <c r="T515" s="10">
        <f t="shared" ref="T515:T578" si="17">(I515/86400)+25569+(-8/24)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E516/D516*100</f>
        <v>3.3333333333333335</v>
      </c>
      <c r="P516" s="7">
        <f>E516/L516</f>
        <v>16.666666666666668</v>
      </c>
      <c r="Q516" t="str">
        <f>REPLACE(N516,FIND("/",N516),LEN(N516)-FIND("/",N516)+1,"")</f>
        <v>film &amp; video</v>
      </c>
      <c r="R516" t="str">
        <f>REPLACE(N516,1,FIND("/",N516),"")</f>
        <v>animation</v>
      </c>
      <c r="S516" s="10">
        <f t="shared" si="16"/>
        <v>41830.280636574069</v>
      </c>
      <c r="T516" s="10">
        <f t="shared" si="17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E517/D517*100</f>
        <v>25.41340206185567</v>
      </c>
      <c r="P517" s="7">
        <f>E517/L517</f>
        <v>725.02941176470586</v>
      </c>
      <c r="Q517" t="str">
        <f>REPLACE(N517,FIND("/",N517),LEN(N517)-FIND("/",N517)+1,"")</f>
        <v>film &amp; video</v>
      </c>
      <c r="R517" t="str">
        <f>REPLACE(N517,1,FIND("/",N517),"")</f>
        <v>animation</v>
      </c>
      <c r="S517" s="10">
        <f t="shared" si="16"/>
        <v>42327.157418981478</v>
      </c>
      <c r="T517" s="10">
        <f t="shared" si="17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E518/D518*100</f>
        <v>0</v>
      </c>
      <c r="P518" s="7" t="e">
        <f>E518/L518</f>
        <v>#DIV/0!</v>
      </c>
      <c r="Q518" t="str">
        <f>REPLACE(N518,FIND("/",N518),LEN(N518)-FIND("/",N518)+1,"")</f>
        <v>film &amp; video</v>
      </c>
      <c r="R518" t="str">
        <f>REPLACE(N518,1,FIND("/",N518),"")</f>
        <v>animation</v>
      </c>
      <c r="S518" s="10">
        <f t="shared" si="16"/>
        <v>42091.445370370369</v>
      </c>
      <c r="T518" s="10">
        <f t="shared" si="17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E519/D519*100</f>
        <v>1.3666666666666667</v>
      </c>
      <c r="P519" s="7">
        <f>E519/L519</f>
        <v>68.333333333333329</v>
      </c>
      <c r="Q519" t="str">
        <f>REPLACE(N519,FIND("/",N519),LEN(N519)-FIND("/",N519)+1,"")</f>
        <v>film &amp; video</v>
      </c>
      <c r="R519" t="str">
        <f>REPLACE(N519,1,FIND("/",N519),"")</f>
        <v>animation</v>
      </c>
      <c r="S519" s="10">
        <f t="shared" si="16"/>
        <v>42738.281956018516</v>
      </c>
      <c r="T519" s="10">
        <f t="shared" si="17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E520/D520*100</f>
        <v>0</v>
      </c>
      <c r="P520" s="7" t="e">
        <f>E520/L520</f>
        <v>#DIV/0!</v>
      </c>
      <c r="Q520" t="str">
        <f>REPLACE(N520,FIND("/",N520),LEN(N520)-FIND("/",N520)+1,"")</f>
        <v>film &amp; video</v>
      </c>
      <c r="R520" t="str">
        <f>REPLACE(N520,1,FIND("/",N520),"")</f>
        <v>animation</v>
      </c>
      <c r="S520" s="10">
        <f t="shared" si="16"/>
        <v>42223.282685185179</v>
      </c>
      <c r="T520" s="10">
        <f t="shared" si="17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E521/D521*100</f>
        <v>22.881426547787683</v>
      </c>
      <c r="P521" s="7">
        <f>E521/L521</f>
        <v>39.228571428571428</v>
      </c>
      <c r="Q521" t="str">
        <f>REPLACE(N521,FIND("/",N521),LEN(N521)-FIND("/",N521)+1,"")</f>
        <v>film &amp; video</v>
      </c>
      <c r="R521" t="str">
        <f>REPLACE(N521,1,FIND("/",N521),"")</f>
        <v>animation</v>
      </c>
      <c r="S521" s="10">
        <f t="shared" si="16"/>
        <v>41218.058113425919</v>
      </c>
      <c r="T521" s="10">
        <f t="shared" si="17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E522/D522*100</f>
        <v>102.1</v>
      </c>
      <c r="P522" s="7">
        <f>E522/L522</f>
        <v>150.14705882352942</v>
      </c>
      <c r="Q522" t="str">
        <f>REPLACE(N522,FIND("/",N522),LEN(N522)-FIND("/",N522)+1,"")</f>
        <v>theater</v>
      </c>
      <c r="R522" t="str">
        <f>REPLACE(N522,1,FIND("/",N522),"")</f>
        <v>plays</v>
      </c>
      <c r="S522" s="10">
        <f t="shared" si="16"/>
        <v>42318.368761574071</v>
      </c>
      <c r="T522" s="10">
        <f t="shared" si="17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E523/D523*100</f>
        <v>104.64</v>
      </c>
      <c r="P523" s="7">
        <f>E523/L523</f>
        <v>93.428571428571431</v>
      </c>
      <c r="Q523" t="str">
        <f>REPLACE(N523,FIND("/",N523),LEN(N523)-FIND("/",N523)+1,"")</f>
        <v>theater</v>
      </c>
      <c r="R523" t="str">
        <f>REPLACE(N523,1,FIND("/",N523),"")</f>
        <v>plays</v>
      </c>
      <c r="S523" s="10">
        <f t="shared" si="16"/>
        <v>42645.759479166663</v>
      </c>
      <c r="T523" s="10">
        <f t="shared" si="17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E524/D524*100</f>
        <v>114.66666666666667</v>
      </c>
      <c r="P524" s="7">
        <f>E524/L524</f>
        <v>110.96774193548387</v>
      </c>
      <c r="Q524" t="str">
        <f>REPLACE(N524,FIND("/",N524),LEN(N524)-FIND("/",N524)+1,"")</f>
        <v>theater</v>
      </c>
      <c r="R524" t="str">
        <f>REPLACE(N524,1,FIND("/",N524),"")</f>
        <v>plays</v>
      </c>
      <c r="S524" s="10">
        <f t="shared" si="16"/>
        <v>42429.707465277774</v>
      </c>
      <c r="T524" s="10">
        <f t="shared" si="17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E525/D525*100</f>
        <v>120.6</v>
      </c>
      <c r="P525" s="7">
        <f>E525/L525</f>
        <v>71.785714285714292</v>
      </c>
      <c r="Q525" t="str">
        <f>REPLACE(N525,FIND("/",N525),LEN(N525)-FIND("/",N525)+1,"")</f>
        <v>theater</v>
      </c>
      <c r="R525" t="str">
        <f>REPLACE(N525,1,FIND("/",N525),"")</f>
        <v>plays</v>
      </c>
      <c r="S525" s="10">
        <f t="shared" si="16"/>
        <v>42237.799490740734</v>
      </c>
      <c r="T525" s="10">
        <f t="shared" si="17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E526/D526*100</f>
        <v>108.67285714285715</v>
      </c>
      <c r="P526" s="7">
        <f>E526/L526</f>
        <v>29.258076923076924</v>
      </c>
      <c r="Q526" t="str">
        <f>REPLACE(N526,FIND("/",N526),LEN(N526)-FIND("/",N526)+1,"")</f>
        <v>theater</v>
      </c>
      <c r="R526" t="str">
        <f>REPLACE(N526,1,FIND("/",N526),"")</f>
        <v>plays</v>
      </c>
      <c r="S526" s="10">
        <f t="shared" si="16"/>
        <v>42492.383900462963</v>
      </c>
      <c r="T526" s="10">
        <f t="shared" si="17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E527/D527*100</f>
        <v>100</v>
      </c>
      <c r="P527" s="7">
        <f>E527/L527</f>
        <v>1000</v>
      </c>
      <c r="Q527" t="str">
        <f>REPLACE(N527,FIND("/",N527),LEN(N527)-FIND("/",N527)+1,"")</f>
        <v>theater</v>
      </c>
      <c r="R527" t="str">
        <f>REPLACE(N527,1,FIND("/",N527),"")</f>
        <v>plays</v>
      </c>
      <c r="S527" s="10">
        <f t="shared" si="16"/>
        <v>41850.067604166667</v>
      </c>
      <c r="T527" s="10">
        <f t="shared" si="17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E528/D528*100</f>
        <v>113.99999999999999</v>
      </c>
      <c r="P528" s="7">
        <f>E528/L528</f>
        <v>74.347826086956516</v>
      </c>
      <c r="Q528" t="str">
        <f>REPLACE(N528,FIND("/",N528),LEN(N528)-FIND("/",N528)+1,"")</f>
        <v>theater</v>
      </c>
      <c r="R528" t="str">
        <f>REPLACE(N528,1,FIND("/",N528),"")</f>
        <v>plays</v>
      </c>
      <c r="S528" s="10">
        <f t="shared" si="16"/>
        <v>42192.258611111109</v>
      </c>
      <c r="T528" s="10">
        <f t="shared" si="17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E529/D529*100</f>
        <v>100.85</v>
      </c>
      <c r="P529" s="7">
        <f>E529/L529</f>
        <v>63.829113924050631</v>
      </c>
      <c r="Q529" t="str">
        <f>REPLACE(N529,FIND("/",N529),LEN(N529)-FIND("/",N529)+1,"")</f>
        <v>theater</v>
      </c>
      <c r="R529" t="str">
        <f>REPLACE(N529,1,FIND("/",N529),"")</f>
        <v>plays</v>
      </c>
      <c r="S529" s="10">
        <f t="shared" si="16"/>
        <v>42752.872291666667</v>
      </c>
      <c r="T529" s="10">
        <f t="shared" si="17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E530/D530*100</f>
        <v>115.65217391304347</v>
      </c>
      <c r="P530" s="7">
        <f>E530/L530</f>
        <v>44.333333333333336</v>
      </c>
      <c r="Q530" t="str">
        <f>REPLACE(N530,FIND("/",N530),LEN(N530)-FIND("/",N530)+1,"")</f>
        <v>theater</v>
      </c>
      <c r="R530" t="str">
        <f>REPLACE(N530,1,FIND("/",N530),"")</f>
        <v>plays</v>
      </c>
      <c r="S530" s="10">
        <f t="shared" si="16"/>
        <v>42155.58688657407</v>
      </c>
      <c r="T530" s="10">
        <f t="shared" si="17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E531/D531*100</f>
        <v>130.41666666666666</v>
      </c>
      <c r="P531" s="7">
        <f>E531/L531</f>
        <v>86.944444444444443</v>
      </c>
      <c r="Q531" t="str">
        <f>REPLACE(N531,FIND("/",N531),LEN(N531)-FIND("/",N531)+1,"")</f>
        <v>theater</v>
      </c>
      <c r="R531" t="str">
        <f>REPLACE(N531,1,FIND("/",N531),"")</f>
        <v>plays</v>
      </c>
      <c r="S531" s="10">
        <f t="shared" si="16"/>
        <v>42724.697847222218</v>
      </c>
      <c r="T531" s="10">
        <f t="shared" si="17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E532/D532*100</f>
        <v>107.78267254038178</v>
      </c>
      <c r="P532" s="7">
        <f>E532/L532</f>
        <v>126.55172413793103</v>
      </c>
      <c r="Q532" t="str">
        <f>REPLACE(N532,FIND("/",N532),LEN(N532)-FIND("/",N532)+1,"")</f>
        <v>theater</v>
      </c>
      <c r="R532" t="str">
        <f>REPLACE(N532,1,FIND("/",N532),"")</f>
        <v>plays</v>
      </c>
      <c r="S532" s="10">
        <f t="shared" si="16"/>
        <v>42157.257731481477</v>
      </c>
      <c r="T532" s="10">
        <f t="shared" si="17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E533/D533*100</f>
        <v>100</v>
      </c>
      <c r="P533" s="7">
        <f>E533/L533</f>
        <v>129.03225806451613</v>
      </c>
      <c r="Q533" t="str">
        <f>REPLACE(N533,FIND("/",N533),LEN(N533)-FIND("/",N533)+1,"")</f>
        <v>theater</v>
      </c>
      <c r="R533" t="str">
        <f>REPLACE(N533,1,FIND("/",N533),"")</f>
        <v>plays</v>
      </c>
      <c r="S533" s="10">
        <f t="shared" si="16"/>
        <v>42675.731817129628</v>
      </c>
      <c r="T533" s="10">
        <f t="shared" si="17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E534/D534*100</f>
        <v>123.25</v>
      </c>
      <c r="P534" s="7">
        <f>E534/L534</f>
        <v>71.242774566473983</v>
      </c>
      <c r="Q534" t="str">
        <f>REPLACE(N534,FIND("/",N534),LEN(N534)-FIND("/",N534)+1,"")</f>
        <v>theater</v>
      </c>
      <c r="R534" t="str">
        <f>REPLACE(N534,1,FIND("/",N534),"")</f>
        <v>plays</v>
      </c>
      <c r="S534" s="10">
        <f t="shared" si="16"/>
        <v>42472.673703703702</v>
      </c>
      <c r="T534" s="10">
        <f t="shared" si="17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E535/D535*100</f>
        <v>100.2</v>
      </c>
      <c r="P535" s="7">
        <f>E535/L535</f>
        <v>117.88235294117646</v>
      </c>
      <c r="Q535" t="str">
        <f>REPLACE(N535,FIND("/",N535),LEN(N535)-FIND("/",N535)+1,"")</f>
        <v>theater</v>
      </c>
      <c r="R535" t="str">
        <f>REPLACE(N535,1,FIND("/",N535),"")</f>
        <v>plays</v>
      </c>
      <c r="S535" s="10">
        <f t="shared" si="16"/>
        <v>42482.101446759254</v>
      </c>
      <c r="T535" s="10">
        <f t="shared" si="17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E536/D536*100</f>
        <v>104.66666666666666</v>
      </c>
      <c r="P536" s="7">
        <f>E536/L536</f>
        <v>327.08333333333331</v>
      </c>
      <c r="Q536" t="str">
        <f>REPLACE(N536,FIND("/",N536),LEN(N536)-FIND("/",N536)+1,"")</f>
        <v>theater</v>
      </c>
      <c r="R536" t="str">
        <f>REPLACE(N536,1,FIND("/",N536),"")</f>
        <v>plays</v>
      </c>
      <c r="S536" s="10">
        <f t="shared" si="16"/>
        <v>42270.477662037032</v>
      </c>
      <c r="T536" s="10">
        <f t="shared" si="17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E537/D537*100</f>
        <v>102.49999999999999</v>
      </c>
      <c r="P537" s="7">
        <f>E537/L537</f>
        <v>34.745762711864408</v>
      </c>
      <c r="Q537" t="str">
        <f>REPLACE(N537,FIND("/",N537),LEN(N537)-FIND("/",N537)+1,"")</f>
        <v>theater</v>
      </c>
      <c r="R537" t="str">
        <f>REPLACE(N537,1,FIND("/",N537),"")</f>
        <v>plays</v>
      </c>
      <c r="S537" s="10">
        <f t="shared" si="16"/>
        <v>42711.211863425924</v>
      </c>
      <c r="T537" s="10">
        <f t="shared" si="17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E538/D538*100</f>
        <v>118.25757575757576</v>
      </c>
      <c r="P538" s="7">
        <f>E538/L538</f>
        <v>100.06410256410257</v>
      </c>
      <c r="Q538" t="str">
        <f>REPLACE(N538,FIND("/",N538),LEN(N538)-FIND("/",N538)+1,"")</f>
        <v>theater</v>
      </c>
      <c r="R538" t="str">
        <f>REPLACE(N538,1,FIND("/",N538),"")</f>
        <v>plays</v>
      </c>
      <c r="S538" s="10">
        <f t="shared" si="16"/>
        <v>42179.011655092589</v>
      </c>
      <c r="T538" s="10">
        <f t="shared" si="17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E539/D539*100</f>
        <v>120.5</v>
      </c>
      <c r="P539" s="7">
        <f>E539/L539</f>
        <v>40.847457627118644</v>
      </c>
      <c r="Q539" t="str">
        <f>REPLACE(N539,FIND("/",N539),LEN(N539)-FIND("/",N539)+1,"")</f>
        <v>theater</v>
      </c>
      <c r="R539" t="str">
        <f>REPLACE(N539,1,FIND("/",N539),"")</f>
        <v>plays</v>
      </c>
      <c r="S539" s="10">
        <f t="shared" si="16"/>
        <v>42282.435081018521</v>
      </c>
      <c r="T539" s="10">
        <f t="shared" si="17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E540/D540*100</f>
        <v>302.42</v>
      </c>
      <c r="P540" s="7">
        <f>E540/L540</f>
        <v>252.01666666666668</v>
      </c>
      <c r="Q540" t="str">
        <f>REPLACE(N540,FIND("/",N540),LEN(N540)-FIND("/",N540)+1,"")</f>
        <v>theater</v>
      </c>
      <c r="R540" t="str">
        <f>REPLACE(N540,1,FIND("/",N540),"")</f>
        <v>plays</v>
      </c>
      <c r="S540" s="10">
        <f t="shared" si="16"/>
        <v>42473.461377314808</v>
      </c>
      <c r="T540" s="10">
        <f t="shared" si="17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E541/D541*100</f>
        <v>100.64400000000001</v>
      </c>
      <c r="P541" s="7">
        <f>E541/L541</f>
        <v>25.161000000000001</v>
      </c>
      <c r="Q541" t="str">
        <f>REPLACE(N541,FIND("/",N541),LEN(N541)-FIND("/",N541)+1,"")</f>
        <v>theater</v>
      </c>
      <c r="R541" t="str">
        <f>REPLACE(N541,1,FIND("/",N541),"")</f>
        <v>plays</v>
      </c>
      <c r="S541" s="10">
        <f t="shared" si="16"/>
        <v>42534.716516203705</v>
      </c>
      <c r="T541" s="10">
        <f t="shared" si="17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E542/D542*100</f>
        <v>6.6666666666666671E-3</v>
      </c>
      <c r="P542" s="7">
        <f>E542/L542</f>
        <v>1</v>
      </c>
      <c r="Q542" t="str">
        <f>REPLACE(N542,FIND("/",N542),LEN(N542)-FIND("/",N542)+1,"")</f>
        <v>technology</v>
      </c>
      <c r="R542" t="str">
        <f>REPLACE(N542,1,FIND("/",N542),"")</f>
        <v>web</v>
      </c>
      <c r="S542" s="10">
        <f t="shared" si="16"/>
        <v>42009.483865740738</v>
      </c>
      <c r="T542" s="10">
        <f t="shared" si="17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E543/D543*100</f>
        <v>0.55555555555555558</v>
      </c>
      <c r="P543" s="7">
        <f>E543/L543</f>
        <v>25</v>
      </c>
      <c r="Q543" t="str">
        <f>REPLACE(N543,FIND("/",N543),LEN(N543)-FIND("/",N543)+1,"")</f>
        <v>technology</v>
      </c>
      <c r="R543" t="str">
        <f>REPLACE(N543,1,FIND("/",N543),"")</f>
        <v>web</v>
      </c>
      <c r="S543" s="10">
        <f t="shared" si="16"/>
        <v>42275.713356481479</v>
      </c>
      <c r="T543" s="10">
        <f t="shared" si="17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E544/D544*100</f>
        <v>3.9999999999999996E-4</v>
      </c>
      <c r="P544" s="7">
        <f>E544/L544</f>
        <v>1</v>
      </c>
      <c r="Q544" t="str">
        <f>REPLACE(N544,FIND("/",N544),LEN(N544)-FIND("/",N544)+1,"")</f>
        <v>technology</v>
      </c>
      <c r="R544" t="str">
        <f>REPLACE(N544,1,FIND("/",N544),"")</f>
        <v>web</v>
      </c>
      <c r="S544" s="10">
        <f t="shared" si="16"/>
        <v>42433.404120370367</v>
      </c>
      <c r="T544" s="10">
        <f t="shared" si="17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E545/D545*100</f>
        <v>0.31818181818181818</v>
      </c>
      <c r="P545" s="7">
        <f>E545/L545</f>
        <v>35</v>
      </c>
      <c r="Q545" t="str">
        <f>REPLACE(N545,FIND("/",N545),LEN(N545)-FIND("/",N545)+1,"")</f>
        <v>technology</v>
      </c>
      <c r="R545" t="str">
        <f>REPLACE(N545,1,FIND("/",N545),"")</f>
        <v>web</v>
      </c>
      <c r="S545" s="10">
        <f t="shared" si="16"/>
        <v>41913.75881944444</v>
      </c>
      <c r="T545" s="10">
        <f t="shared" si="17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E546/D546*100</f>
        <v>1.2</v>
      </c>
      <c r="P546" s="7">
        <f>E546/L546</f>
        <v>3</v>
      </c>
      <c r="Q546" t="str">
        <f>REPLACE(N546,FIND("/",N546),LEN(N546)-FIND("/",N546)+1,"")</f>
        <v>technology</v>
      </c>
      <c r="R546" t="str">
        <f>REPLACE(N546,1,FIND("/",N546),"")</f>
        <v>web</v>
      </c>
      <c r="S546" s="10">
        <f t="shared" si="16"/>
        <v>42525.323611111111</v>
      </c>
      <c r="T546" s="10">
        <f t="shared" si="17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E547/D547*100</f>
        <v>27.383999999999997</v>
      </c>
      <c r="P547" s="7">
        <f>E547/L547</f>
        <v>402.70588235294116</v>
      </c>
      <c r="Q547" t="str">
        <f>REPLACE(N547,FIND("/",N547),LEN(N547)-FIND("/",N547)+1,"")</f>
        <v>technology</v>
      </c>
      <c r="R547" t="str">
        <f>REPLACE(N547,1,FIND("/",N547),"")</f>
        <v>web</v>
      </c>
      <c r="S547" s="10">
        <f t="shared" si="16"/>
        <v>42283.25913194444</v>
      </c>
      <c r="T547" s="10">
        <f t="shared" si="17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E548/D548*100</f>
        <v>8.666666666666667E-2</v>
      </c>
      <c r="P548" s="7">
        <f>E548/L548</f>
        <v>26</v>
      </c>
      <c r="Q548" t="str">
        <f>REPLACE(N548,FIND("/",N548),LEN(N548)-FIND("/",N548)+1,"")</f>
        <v>technology</v>
      </c>
      <c r="R548" t="str">
        <f>REPLACE(N548,1,FIND("/",N548),"")</f>
        <v>web</v>
      </c>
      <c r="S548" s="10">
        <f t="shared" si="16"/>
        <v>42249.334664351853</v>
      </c>
      <c r="T548" s="10">
        <f t="shared" si="17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E549/D549*100</f>
        <v>0</v>
      </c>
      <c r="P549" s="7" t="e">
        <f>E549/L549</f>
        <v>#DIV/0!</v>
      </c>
      <c r="Q549" t="str">
        <f>REPLACE(N549,FIND("/",N549),LEN(N549)-FIND("/",N549)+1,"")</f>
        <v>technology</v>
      </c>
      <c r="R549" t="str">
        <f>REPLACE(N549,1,FIND("/",N549),"")</f>
        <v>web</v>
      </c>
      <c r="S549" s="10">
        <f t="shared" si="16"/>
        <v>42380.363009259258</v>
      </c>
      <c r="T549" s="10">
        <f t="shared" si="17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E550/D550*100</f>
        <v>0.09</v>
      </c>
      <c r="P550" s="7">
        <f>E550/L550</f>
        <v>9</v>
      </c>
      <c r="Q550" t="str">
        <f>REPLACE(N550,FIND("/",N550),LEN(N550)-FIND("/",N550)+1,"")</f>
        <v>technology</v>
      </c>
      <c r="R550" t="str">
        <f>REPLACE(N550,1,FIND("/",N550),"")</f>
        <v>web</v>
      </c>
      <c r="S550" s="10">
        <f t="shared" si="16"/>
        <v>42276.57</v>
      </c>
      <c r="T550" s="10">
        <f t="shared" si="17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E551/D551*100</f>
        <v>2.7199999999999998</v>
      </c>
      <c r="P551" s="7">
        <f>E551/L551</f>
        <v>8.5</v>
      </c>
      <c r="Q551" t="str">
        <f>REPLACE(N551,FIND("/",N551),LEN(N551)-FIND("/",N551)+1,"")</f>
        <v>technology</v>
      </c>
      <c r="R551" t="str">
        <f>REPLACE(N551,1,FIND("/",N551),"")</f>
        <v>web</v>
      </c>
      <c r="S551" s="10">
        <f t="shared" si="16"/>
        <v>42163.303495370368</v>
      </c>
      <c r="T551" s="10">
        <f t="shared" si="17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E552/D552*100</f>
        <v>0.70000000000000007</v>
      </c>
      <c r="P552" s="7">
        <f>E552/L552</f>
        <v>8.75</v>
      </c>
      <c r="Q552" t="str">
        <f>REPLACE(N552,FIND("/",N552),LEN(N552)-FIND("/",N552)+1,"")</f>
        <v>technology</v>
      </c>
      <c r="R552" t="str">
        <f>REPLACE(N552,1,FIND("/",N552),"")</f>
        <v>web</v>
      </c>
      <c r="S552" s="10">
        <f t="shared" si="16"/>
        <v>42753.34542824074</v>
      </c>
      <c r="T552" s="10">
        <f t="shared" si="17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E553/D553*100</f>
        <v>5.0413333333333332</v>
      </c>
      <c r="P553" s="7">
        <f>E553/L553</f>
        <v>135.03571428571428</v>
      </c>
      <c r="Q553" t="str">
        <f>REPLACE(N553,FIND("/",N553),LEN(N553)-FIND("/",N553)+1,"")</f>
        <v>technology</v>
      </c>
      <c r="R553" t="str">
        <f>REPLACE(N553,1,FIND("/",N553),"")</f>
        <v>web</v>
      </c>
      <c r="S553" s="10">
        <f t="shared" si="16"/>
        <v>42172.942407407405</v>
      </c>
      <c r="T553" s="10">
        <f t="shared" si="17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E554/D554*100</f>
        <v>0</v>
      </c>
      <c r="P554" s="7" t="e">
        <f>E554/L554</f>
        <v>#DIV/0!</v>
      </c>
      <c r="Q554" t="str">
        <f>REPLACE(N554,FIND("/",N554),LEN(N554)-FIND("/",N554)+1,"")</f>
        <v>technology</v>
      </c>
      <c r="R554" t="str">
        <f>REPLACE(N554,1,FIND("/",N554),"")</f>
        <v>web</v>
      </c>
      <c r="S554" s="10">
        <f t="shared" si="16"/>
        <v>42318.283518518518</v>
      </c>
      <c r="T554" s="10">
        <f t="shared" si="17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E555/D555*100</f>
        <v>0.49199999999999999</v>
      </c>
      <c r="P555" s="7">
        <f>E555/L555</f>
        <v>20.5</v>
      </c>
      <c r="Q555" t="str">
        <f>REPLACE(N555,FIND("/",N555),LEN(N555)-FIND("/",N555)+1,"")</f>
        <v>technology</v>
      </c>
      <c r="R555" t="str">
        <f>REPLACE(N555,1,FIND("/",N555),"")</f>
        <v>web</v>
      </c>
      <c r="S555" s="10">
        <f t="shared" si="16"/>
        <v>41927.386469907404</v>
      </c>
      <c r="T555" s="10">
        <f t="shared" si="17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E556/D556*100</f>
        <v>36.589147286821706</v>
      </c>
      <c r="P556" s="7">
        <f>E556/L556</f>
        <v>64.36363636363636</v>
      </c>
      <c r="Q556" t="str">
        <f>REPLACE(N556,FIND("/",N556),LEN(N556)-FIND("/",N556)+1,"")</f>
        <v>technology</v>
      </c>
      <c r="R556" t="str">
        <f>REPLACE(N556,1,FIND("/",N556),"")</f>
        <v>web</v>
      </c>
      <c r="S556" s="10">
        <f t="shared" si="16"/>
        <v>41901.351527777777</v>
      </c>
      <c r="T556" s="10">
        <f t="shared" si="17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E557/D557*100</f>
        <v>0</v>
      </c>
      <c r="P557" s="7" t="e">
        <f>E557/L557</f>
        <v>#DIV/0!</v>
      </c>
      <c r="Q557" t="str">
        <f>REPLACE(N557,FIND("/",N557),LEN(N557)-FIND("/",N557)+1,"")</f>
        <v>technology</v>
      </c>
      <c r="R557" t="str">
        <f>REPLACE(N557,1,FIND("/",N557),"")</f>
        <v>web</v>
      </c>
      <c r="S557" s="10">
        <f t="shared" si="16"/>
        <v>42503.020173611112</v>
      </c>
      <c r="T557" s="10">
        <f t="shared" si="17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E558/D558*100</f>
        <v>2.5</v>
      </c>
      <c r="P558" s="7">
        <f>E558/L558</f>
        <v>200</v>
      </c>
      <c r="Q558" t="str">
        <f>REPLACE(N558,FIND("/",N558),LEN(N558)-FIND("/",N558)+1,"")</f>
        <v>technology</v>
      </c>
      <c r="R558" t="str">
        <f>REPLACE(N558,1,FIND("/",N558),"")</f>
        <v>web</v>
      </c>
      <c r="S558" s="10">
        <f t="shared" si="16"/>
        <v>42345.526817129627</v>
      </c>
      <c r="T558" s="10">
        <f t="shared" si="17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E559/D559*100</f>
        <v>0.91066666666666674</v>
      </c>
      <c r="P559" s="7">
        <f>E559/L559</f>
        <v>68.3</v>
      </c>
      <c r="Q559" t="str">
        <f>REPLACE(N559,FIND("/",N559),LEN(N559)-FIND("/",N559)+1,"")</f>
        <v>technology</v>
      </c>
      <c r="R559" t="str">
        <f>REPLACE(N559,1,FIND("/",N559),"")</f>
        <v>web</v>
      </c>
      <c r="S559" s="10">
        <f t="shared" si="16"/>
        <v>42676.608831018515</v>
      </c>
      <c r="T559" s="10">
        <f t="shared" si="17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E560/D560*100</f>
        <v>0</v>
      </c>
      <c r="P560" s="7" t="e">
        <f>E560/L560</f>
        <v>#DIV/0!</v>
      </c>
      <c r="Q560" t="str">
        <f>REPLACE(N560,FIND("/",N560),LEN(N560)-FIND("/",N560)+1,"")</f>
        <v>technology</v>
      </c>
      <c r="R560" t="str">
        <f>REPLACE(N560,1,FIND("/",N560),"")</f>
        <v>web</v>
      </c>
      <c r="S560" s="10">
        <f t="shared" si="16"/>
        <v>42057.549826388888</v>
      </c>
      <c r="T560" s="10">
        <f t="shared" si="17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E561/D561*100</f>
        <v>2.0833333333333336E-2</v>
      </c>
      <c r="P561" s="7">
        <f>E561/L561</f>
        <v>50</v>
      </c>
      <c r="Q561" t="str">
        <f>REPLACE(N561,FIND("/",N561),LEN(N561)-FIND("/",N561)+1,"")</f>
        <v>technology</v>
      </c>
      <c r="R561" t="str">
        <f>REPLACE(N561,1,FIND("/",N561),"")</f>
        <v>web</v>
      </c>
      <c r="S561" s="10">
        <f t="shared" si="16"/>
        <v>42320.949768518512</v>
      </c>
      <c r="T561" s="10">
        <f t="shared" si="17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E562/D562*100</f>
        <v>1.2E-2</v>
      </c>
      <c r="P562" s="7">
        <f>E562/L562</f>
        <v>4</v>
      </c>
      <c r="Q562" t="str">
        <f>REPLACE(N562,FIND("/",N562),LEN(N562)-FIND("/",N562)+1,"")</f>
        <v>technology</v>
      </c>
      <c r="R562" t="str">
        <f>REPLACE(N562,1,FIND("/",N562),"")</f>
        <v>web</v>
      </c>
      <c r="S562" s="10">
        <f t="shared" si="16"/>
        <v>41960.438020833331</v>
      </c>
      <c r="T562" s="10">
        <f t="shared" si="17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E563/D563*100</f>
        <v>0.36666666666666664</v>
      </c>
      <c r="P563" s="7">
        <f>E563/L563</f>
        <v>27.5</v>
      </c>
      <c r="Q563" t="str">
        <f>REPLACE(N563,FIND("/",N563),LEN(N563)-FIND("/",N563)+1,"")</f>
        <v>technology</v>
      </c>
      <c r="R563" t="str">
        <f>REPLACE(N563,1,FIND("/",N563),"")</f>
        <v>web</v>
      </c>
      <c r="S563" s="10">
        <f t="shared" si="16"/>
        <v>42268.325381944444</v>
      </c>
      <c r="T563" s="10">
        <f t="shared" si="17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E564/D564*100</f>
        <v>0</v>
      </c>
      <c r="P564" s="7" t="e">
        <f>E564/L564</f>
        <v>#DIV/0!</v>
      </c>
      <c r="Q564" t="str">
        <f>REPLACE(N564,FIND("/",N564),LEN(N564)-FIND("/",N564)+1,"")</f>
        <v>technology</v>
      </c>
      <c r="R564" t="str">
        <f>REPLACE(N564,1,FIND("/",N564),"")</f>
        <v>web</v>
      </c>
      <c r="S564" s="10">
        <f t="shared" si="16"/>
        <v>42692.055729166663</v>
      </c>
      <c r="T564" s="10">
        <f t="shared" si="17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E565/D565*100</f>
        <v>9.0666666666666659E-2</v>
      </c>
      <c r="P565" s="7">
        <f>E565/L565</f>
        <v>34</v>
      </c>
      <c r="Q565" t="str">
        <f>REPLACE(N565,FIND("/",N565),LEN(N565)-FIND("/",N565)+1,"")</f>
        <v>technology</v>
      </c>
      <c r="R565" t="str">
        <f>REPLACE(N565,1,FIND("/",N565),"")</f>
        <v>web</v>
      </c>
      <c r="S565" s="10">
        <f t="shared" si="16"/>
        <v>42021.736655092587</v>
      </c>
      <c r="T565" s="10">
        <f t="shared" si="17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E566/D566*100</f>
        <v>5.5555555555555558E-3</v>
      </c>
      <c r="P566" s="7">
        <f>E566/L566</f>
        <v>1</v>
      </c>
      <c r="Q566" t="str">
        <f>REPLACE(N566,FIND("/",N566),LEN(N566)-FIND("/",N566)+1,"")</f>
        <v>technology</v>
      </c>
      <c r="R566" t="str">
        <f>REPLACE(N566,1,FIND("/",N566),"")</f>
        <v>web</v>
      </c>
      <c r="S566" s="10">
        <f t="shared" si="16"/>
        <v>42411.609664351847</v>
      </c>
      <c r="T566" s="10">
        <f t="shared" si="17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E567/D567*100</f>
        <v>0</v>
      </c>
      <c r="P567" s="7" t="e">
        <f>E567/L567</f>
        <v>#DIV/0!</v>
      </c>
      <c r="Q567" t="str">
        <f>REPLACE(N567,FIND("/",N567),LEN(N567)-FIND("/",N567)+1,"")</f>
        <v>technology</v>
      </c>
      <c r="R567" t="str">
        <f>REPLACE(N567,1,FIND("/",N567),"")</f>
        <v>web</v>
      </c>
      <c r="S567" s="10">
        <f t="shared" si="16"/>
        <v>42165.451956018514</v>
      </c>
      <c r="T567" s="10">
        <f t="shared" si="17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E568/D568*100</f>
        <v>0.02</v>
      </c>
      <c r="P568" s="7">
        <f>E568/L568</f>
        <v>1</v>
      </c>
      <c r="Q568" t="str">
        <f>REPLACE(N568,FIND("/",N568),LEN(N568)-FIND("/",N568)+1,"")</f>
        <v>technology</v>
      </c>
      <c r="R568" t="str">
        <f>REPLACE(N568,1,FIND("/",N568),"")</f>
        <v>web</v>
      </c>
      <c r="S568" s="10">
        <f t="shared" si="16"/>
        <v>42535.351076388884</v>
      </c>
      <c r="T568" s="10">
        <f t="shared" si="17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E569/D569*100</f>
        <v>0</v>
      </c>
      <c r="P569" s="7" t="e">
        <f>E569/L569</f>
        <v>#DIV/0!</v>
      </c>
      <c r="Q569" t="str">
        <f>REPLACE(N569,FIND("/",N569),LEN(N569)-FIND("/",N569)+1,"")</f>
        <v>technology</v>
      </c>
      <c r="R569" t="str">
        <f>REPLACE(N569,1,FIND("/",N569),"")</f>
        <v>web</v>
      </c>
      <c r="S569" s="10">
        <f t="shared" si="16"/>
        <v>41975.509189814817</v>
      </c>
      <c r="T569" s="10">
        <f t="shared" si="17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E570/D570*100</f>
        <v>1</v>
      </c>
      <c r="P570" s="7">
        <f>E570/L570</f>
        <v>49</v>
      </c>
      <c r="Q570" t="str">
        <f>REPLACE(N570,FIND("/",N570),LEN(N570)-FIND("/",N570)+1,"")</f>
        <v>technology</v>
      </c>
      <c r="R570" t="str">
        <f>REPLACE(N570,1,FIND("/",N570),"")</f>
        <v>web</v>
      </c>
      <c r="S570" s="10">
        <f t="shared" si="16"/>
        <v>42348.588229166664</v>
      </c>
      <c r="T570" s="10">
        <f t="shared" si="17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E571/D571*100</f>
        <v>0.8</v>
      </c>
      <c r="P571" s="7">
        <f>E571/L571</f>
        <v>20</v>
      </c>
      <c r="Q571" t="str">
        <f>REPLACE(N571,FIND("/",N571),LEN(N571)-FIND("/",N571)+1,"")</f>
        <v>technology</v>
      </c>
      <c r="R571" t="str">
        <f>REPLACE(N571,1,FIND("/",N571),"")</f>
        <v>web</v>
      </c>
      <c r="S571" s="10">
        <f t="shared" si="16"/>
        <v>42340.514027777775</v>
      </c>
      <c r="T571" s="10">
        <f t="shared" si="17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E572/D572*100</f>
        <v>0.16705882352941176</v>
      </c>
      <c r="P572" s="7">
        <f>E572/L572</f>
        <v>142</v>
      </c>
      <c r="Q572" t="str">
        <f>REPLACE(N572,FIND("/",N572),LEN(N572)-FIND("/",N572)+1,"")</f>
        <v>technology</v>
      </c>
      <c r="R572" t="str">
        <f>REPLACE(N572,1,FIND("/",N572),"")</f>
        <v>web</v>
      </c>
      <c r="S572" s="10">
        <f t="shared" si="16"/>
        <v>42388.464918981474</v>
      </c>
      <c r="T572" s="10">
        <f t="shared" si="17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E573/D573*100</f>
        <v>0.42399999999999999</v>
      </c>
      <c r="P573" s="7">
        <f>E573/L573</f>
        <v>53</v>
      </c>
      <c r="Q573" t="str">
        <f>REPLACE(N573,FIND("/",N573),LEN(N573)-FIND("/",N573)+1,"")</f>
        <v>technology</v>
      </c>
      <c r="R573" t="str">
        <f>REPLACE(N573,1,FIND("/",N573),"")</f>
        <v>web</v>
      </c>
      <c r="S573" s="10">
        <f t="shared" si="16"/>
        <v>42192.482905092591</v>
      </c>
      <c r="T573" s="10">
        <f t="shared" si="17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E574/D574*100</f>
        <v>0</v>
      </c>
      <c r="P574" s="7" t="e">
        <f>E574/L574</f>
        <v>#DIV/0!</v>
      </c>
      <c r="Q574" t="str">
        <f>REPLACE(N574,FIND("/",N574),LEN(N574)-FIND("/",N574)+1,"")</f>
        <v>technology</v>
      </c>
      <c r="R574" t="str">
        <f>REPLACE(N574,1,FIND("/",N574),"")</f>
        <v>web</v>
      </c>
      <c r="S574" s="10">
        <f t="shared" si="16"/>
        <v>42282.382962962962</v>
      </c>
      <c r="T574" s="10">
        <f t="shared" si="17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E575/D575*100</f>
        <v>0.38925389253892539</v>
      </c>
      <c r="P575" s="7">
        <f>E575/L575</f>
        <v>38.444444444444443</v>
      </c>
      <c r="Q575" t="str">
        <f>REPLACE(N575,FIND("/",N575),LEN(N575)-FIND("/",N575)+1,"")</f>
        <v>technology</v>
      </c>
      <c r="R575" t="str">
        <f>REPLACE(N575,1,FIND("/",N575),"")</f>
        <v>web</v>
      </c>
      <c r="S575" s="10">
        <f t="shared" si="16"/>
        <v>41962.716793981475</v>
      </c>
      <c r="T575" s="10">
        <f t="shared" si="17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E576/D576*100</f>
        <v>0.7155635062611807</v>
      </c>
      <c r="P576" s="7">
        <f>E576/L576</f>
        <v>20</v>
      </c>
      <c r="Q576" t="str">
        <f>REPLACE(N576,FIND("/",N576),LEN(N576)-FIND("/",N576)+1,"")</f>
        <v>technology</v>
      </c>
      <c r="R576" t="str">
        <f>REPLACE(N576,1,FIND("/",N576),"")</f>
        <v>web</v>
      </c>
      <c r="S576" s="10">
        <f t="shared" si="16"/>
        <v>42632.110034722216</v>
      </c>
      <c r="T576" s="10">
        <f t="shared" si="17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E577/D577*100</f>
        <v>0.43166666666666664</v>
      </c>
      <c r="P577" s="7">
        <f>E577/L577</f>
        <v>64.75</v>
      </c>
      <c r="Q577" t="str">
        <f>REPLACE(N577,FIND("/",N577),LEN(N577)-FIND("/",N577)+1,"")</f>
        <v>technology</v>
      </c>
      <c r="R577" t="str">
        <f>REPLACE(N577,1,FIND("/",N577),"")</f>
        <v>web</v>
      </c>
      <c r="S577" s="10">
        <f t="shared" si="16"/>
        <v>42138.359293981477</v>
      </c>
      <c r="T577" s="10">
        <f t="shared" si="17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E578/D578*100</f>
        <v>1.25E-3</v>
      </c>
      <c r="P578" s="7">
        <f>E578/L578</f>
        <v>1</v>
      </c>
      <c r="Q578" t="str">
        <f>REPLACE(N578,FIND("/",N578),LEN(N578)-FIND("/",N578)+1,"")</f>
        <v>technology</v>
      </c>
      <c r="R578" t="str">
        <f>REPLACE(N578,1,FIND("/",N578),"")</f>
        <v>web</v>
      </c>
      <c r="S578" s="10">
        <f t="shared" si="16"/>
        <v>42031.138333333329</v>
      </c>
      <c r="T578" s="10">
        <f t="shared" si="17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E579/D579*100</f>
        <v>0.2</v>
      </c>
      <c r="P579" s="7">
        <f>E579/L579</f>
        <v>10</v>
      </c>
      <c r="Q579" t="str">
        <f>REPLACE(N579,FIND("/",N579),LEN(N579)-FIND("/",N579)+1,"")</f>
        <v>technology</v>
      </c>
      <c r="R579" t="str">
        <f>REPLACE(N579,1,FIND("/",N579),"")</f>
        <v>web</v>
      </c>
      <c r="S579" s="10">
        <f t="shared" ref="S579:S642" si="18">(J579/86400)+25569+(-8/24)</f>
        <v>42450.255810185183</v>
      </c>
      <c r="T579" s="10">
        <f t="shared" ref="T579:T642" si="19">(I579/86400)+25569+(-8/24)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E580/D580*100</f>
        <v>1.12E-2</v>
      </c>
      <c r="P580" s="7">
        <f>E580/L580</f>
        <v>2</v>
      </c>
      <c r="Q580" t="str">
        <f>REPLACE(N580,FIND("/",N580),LEN(N580)-FIND("/",N580)+1,"")</f>
        <v>technology</v>
      </c>
      <c r="R580" t="str">
        <f>REPLACE(N580,1,FIND("/",N580),"")</f>
        <v>web</v>
      </c>
      <c r="S580" s="10">
        <f t="shared" si="18"/>
        <v>42230.245289351849</v>
      </c>
      <c r="T580" s="10">
        <f t="shared" si="1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E581/D581*100</f>
        <v>1.4583333333333333</v>
      </c>
      <c r="P581" s="7">
        <f>E581/L581</f>
        <v>35</v>
      </c>
      <c r="Q581" t="str">
        <f>REPLACE(N581,FIND("/",N581),LEN(N581)-FIND("/",N581)+1,"")</f>
        <v>technology</v>
      </c>
      <c r="R581" t="str">
        <f>REPLACE(N581,1,FIND("/",N581),"")</f>
        <v>web</v>
      </c>
      <c r="S581" s="10">
        <f t="shared" si="18"/>
        <v>41968.518784722219</v>
      </c>
      <c r="T581" s="10">
        <f t="shared" si="1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E582/D582*100</f>
        <v>3.3333333333333333E-2</v>
      </c>
      <c r="P582" s="7">
        <f>E582/L582</f>
        <v>1</v>
      </c>
      <c r="Q582" t="str">
        <f>REPLACE(N582,FIND("/",N582),LEN(N582)-FIND("/",N582)+1,"")</f>
        <v>technology</v>
      </c>
      <c r="R582" t="str">
        <f>REPLACE(N582,1,FIND("/",N582),"")</f>
        <v>web</v>
      </c>
      <c r="S582" s="10">
        <f t="shared" si="18"/>
        <v>42605.574849537035</v>
      </c>
      <c r="T582" s="10">
        <f t="shared" si="1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E583/D583*100</f>
        <v>0</v>
      </c>
      <c r="P583" s="7" t="e">
        <f>E583/L583</f>
        <v>#DIV/0!</v>
      </c>
      <c r="Q583" t="str">
        <f>REPLACE(N583,FIND("/",N583),LEN(N583)-FIND("/",N583)+1,"")</f>
        <v>technology</v>
      </c>
      <c r="R583" t="str">
        <f>REPLACE(N583,1,FIND("/",N583),"")</f>
        <v>web</v>
      </c>
      <c r="S583" s="10">
        <f t="shared" si="18"/>
        <v>42187.679444444446</v>
      </c>
      <c r="T583" s="10">
        <f t="shared" si="1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E584/D584*100</f>
        <v>0</v>
      </c>
      <c r="P584" s="7" t="e">
        <f>E584/L584</f>
        <v>#DIV/0!</v>
      </c>
      <c r="Q584" t="str">
        <f>REPLACE(N584,FIND("/",N584),LEN(N584)-FIND("/",N584)+1,"")</f>
        <v>technology</v>
      </c>
      <c r="R584" t="str">
        <f>REPLACE(N584,1,FIND("/",N584),"")</f>
        <v>web</v>
      </c>
      <c r="S584" s="10">
        <f t="shared" si="18"/>
        <v>42055.406469907401</v>
      </c>
      <c r="T584" s="10">
        <f t="shared" si="1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E585/D585*100</f>
        <v>1.1111111111111112E-2</v>
      </c>
      <c r="P585" s="7">
        <f>E585/L585</f>
        <v>1</v>
      </c>
      <c r="Q585" t="str">
        <f>REPLACE(N585,FIND("/",N585),LEN(N585)-FIND("/",N585)+1,"")</f>
        <v>technology</v>
      </c>
      <c r="R585" t="str">
        <f>REPLACE(N585,1,FIND("/",N585),"")</f>
        <v>web</v>
      </c>
      <c r="S585" s="10">
        <f t="shared" si="18"/>
        <v>42052.605173611104</v>
      </c>
      <c r="T585" s="10">
        <f t="shared" si="1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E586/D586*100</f>
        <v>1</v>
      </c>
      <c r="P586" s="7">
        <f>E586/L586</f>
        <v>5</v>
      </c>
      <c r="Q586" t="str">
        <f>REPLACE(N586,FIND("/",N586),LEN(N586)-FIND("/",N586)+1,"")</f>
        <v>technology</v>
      </c>
      <c r="R586" t="str">
        <f>REPLACE(N586,1,FIND("/",N586),"")</f>
        <v>web</v>
      </c>
      <c r="S586" s="10">
        <f t="shared" si="18"/>
        <v>42049.383287037032</v>
      </c>
      <c r="T586" s="10">
        <f t="shared" si="1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E587/D587*100</f>
        <v>0</v>
      </c>
      <c r="P587" s="7" t="e">
        <f>E587/L587</f>
        <v>#DIV/0!</v>
      </c>
      <c r="Q587" t="str">
        <f>REPLACE(N587,FIND("/",N587),LEN(N587)-FIND("/",N587)+1,"")</f>
        <v>technology</v>
      </c>
      <c r="R587" t="str">
        <f>REPLACE(N587,1,FIND("/",N587),"")</f>
        <v>web</v>
      </c>
      <c r="S587" s="10">
        <f t="shared" si="18"/>
        <v>42283.057604166665</v>
      </c>
      <c r="T587" s="10">
        <f t="shared" si="1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E588/D588*100</f>
        <v>0.55999999999999994</v>
      </c>
      <c r="P588" s="7">
        <f>E588/L588</f>
        <v>14</v>
      </c>
      <c r="Q588" t="str">
        <f>REPLACE(N588,FIND("/",N588),LEN(N588)-FIND("/",N588)+1,"")</f>
        <v>technology</v>
      </c>
      <c r="R588" t="str">
        <f>REPLACE(N588,1,FIND("/",N588),"")</f>
        <v>web</v>
      </c>
      <c r="S588" s="10">
        <f t="shared" si="18"/>
        <v>42020.520914351851</v>
      </c>
      <c r="T588" s="10">
        <f t="shared" si="1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E589/D589*100</f>
        <v>9.0833333333333339</v>
      </c>
      <c r="P589" s="7">
        <f>E589/L589</f>
        <v>389.28571428571428</v>
      </c>
      <c r="Q589" t="str">
        <f>REPLACE(N589,FIND("/",N589),LEN(N589)-FIND("/",N589)+1,"")</f>
        <v>technology</v>
      </c>
      <c r="R589" t="str">
        <f>REPLACE(N589,1,FIND("/",N589),"")</f>
        <v>web</v>
      </c>
      <c r="S589" s="10">
        <f t="shared" si="18"/>
        <v>42080.423993055556</v>
      </c>
      <c r="T589" s="10">
        <f t="shared" si="1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E590/D590*100</f>
        <v>3.3444444444444441</v>
      </c>
      <c r="P590" s="7">
        <f>E590/L590</f>
        <v>150.5</v>
      </c>
      <c r="Q590" t="str">
        <f>REPLACE(N590,FIND("/",N590),LEN(N590)-FIND("/",N590)+1,"")</f>
        <v>technology</v>
      </c>
      <c r="R590" t="str">
        <f>REPLACE(N590,1,FIND("/",N590),"")</f>
        <v>web</v>
      </c>
      <c r="S590" s="10">
        <f t="shared" si="18"/>
        <v>42631.436180555553</v>
      </c>
      <c r="T590" s="10">
        <f t="shared" si="1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E591/D591*100</f>
        <v>1.3333333333333334E-2</v>
      </c>
      <c r="P591" s="7">
        <f>E591/L591</f>
        <v>1</v>
      </c>
      <c r="Q591" t="str">
        <f>REPLACE(N591,FIND("/",N591),LEN(N591)-FIND("/",N591)+1,"")</f>
        <v>technology</v>
      </c>
      <c r="R591" t="str">
        <f>REPLACE(N591,1,FIND("/",N591),"")</f>
        <v>web</v>
      </c>
      <c r="S591" s="10">
        <f t="shared" si="18"/>
        <v>42178.281238425923</v>
      </c>
      <c r="T591" s="10">
        <f t="shared" si="1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E592/D592*100</f>
        <v>4.46</v>
      </c>
      <c r="P592" s="7">
        <f>E592/L592</f>
        <v>24.777777777777779</v>
      </c>
      <c r="Q592" t="str">
        <f>REPLACE(N592,FIND("/",N592),LEN(N592)-FIND("/",N592)+1,"")</f>
        <v>technology</v>
      </c>
      <c r="R592" t="str">
        <f>REPLACE(N592,1,FIND("/",N592),"")</f>
        <v>web</v>
      </c>
      <c r="S592" s="10">
        <f t="shared" si="18"/>
        <v>42377.22142361111</v>
      </c>
      <c r="T592" s="10">
        <f t="shared" si="1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E593/D593*100</f>
        <v>6.0999999999999999E-2</v>
      </c>
      <c r="P593" s="7">
        <f>E593/L593</f>
        <v>30.5</v>
      </c>
      <c r="Q593" t="str">
        <f>REPLACE(N593,FIND("/",N593),LEN(N593)-FIND("/",N593)+1,"")</f>
        <v>technology</v>
      </c>
      <c r="R593" t="str">
        <f>REPLACE(N593,1,FIND("/",N593),"")</f>
        <v>web</v>
      </c>
      <c r="S593" s="10">
        <f t="shared" si="18"/>
        <v>42177.209837962961</v>
      </c>
      <c r="T593" s="10">
        <f t="shared" si="1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E594/D594*100</f>
        <v>3.3333333333333335</v>
      </c>
      <c r="P594" s="7">
        <f>E594/L594</f>
        <v>250</v>
      </c>
      <c r="Q594" t="str">
        <f>REPLACE(N594,FIND("/",N594),LEN(N594)-FIND("/",N594)+1,"")</f>
        <v>technology</v>
      </c>
      <c r="R594" t="str">
        <f>REPLACE(N594,1,FIND("/",N594),"")</f>
        <v>web</v>
      </c>
      <c r="S594" s="10">
        <f t="shared" si="18"/>
        <v>41945.898842592593</v>
      </c>
      <c r="T594" s="10">
        <f t="shared" si="1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E595/D595*100</f>
        <v>23</v>
      </c>
      <c r="P595" s="7">
        <f>E595/L595</f>
        <v>16.428571428571427</v>
      </c>
      <c r="Q595" t="str">
        <f>REPLACE(N595,FIND("/",N595),LEN(N595)-FIND("/",N595)+1,"")</f>
        <v>technology</v>
      </c>
      <c r="R595" t="str">
        <f>REPLACE(N595,1,FIND("/",N595),"")</f>
        <v>web</v>
      </c>
      <c r="S595" s="10">
        <f t="shared" si="18"/>
        <v>42070.344270833331</v>
      </c>
      <c r="T595" s="10">
        <f t="shared" si="1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E596/D596*100</f>
        <v>0.104</v>
      </c>
      <c r="P596" s="7">
        <f>E596/L596</f>
        <v>13</v>
      </c>
      <c r="Q596" t="str">
        <f>REPLACE(N596,FIND("/",N596),LEN(N596)-FIND("/",N596)+1,"")</f>
        <v>technology</v>
      </c>
      <c r="R596" t="str">
        <f>REPLACE(N596,1,FIND("/",N596),"")</f>
        <v>web</v>
      </c>
      <c r="S596" s="10">
        <f t="shared" si="18"/>
        <v>42446.446828703702</v>
      </c>
      <c r="T596" s="10">
        <f t="shared" si="1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E597/D597*100</f>
        <v>0.42599999999999999</v>
      </c>
      <c r="P597" s="7">
        <f>E597/L597</f>
        <v>53.25</v>
      </c>
      <c r="Q597" t="str">
        <f>REPLACE(N597,FIND("/",N597),LEN(N597)-FIND("/",N597)+1,"")</f>
        <v>technology</v>
      </c>
      <c r="R597" t="str">
        <f>REPLACE(N597,1,FIND("/",N597),"")</f>
        <v>web</v>
      </c>
      <c r="S597" s="10">
        <f t="shared" si="18"/>
        <v>42082.736550925925</v>
      </c>
      <c r="T597" s="10">
        <f t="shared" si="1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E598/D598*100</f>
        <v>0.03</v>
      </c>
      <c r="P598" s="7">
        <f>E598/L598</f>
        <v>3</v>
      </c>
      <c r="Q598" t="str">
        <f>REPLACE(N598,FIND("/",N598),LEN(N598)-FIND("/",N598)+1,"")</f>
        <v>technology</v>
      </c>
      <c r="R598" t="str">
        <f>REPLACE(N598,1,FIND("/",N598),"")</f>
        <v>web</v>
      </c>
      <c r="S598" s="10">
        <f t="shared" si="18"/>
        <v>42646.563564814809</v>
      </c>
      <c r="T598" s="10">
        <f t="shared" si="1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E599/D599*100</f>
        <v>0.26666666666666666</v>
      </c>
      <c r="P599" s="7">
        <f>E599/L599</f>
        <v>10</v>
      </c>
      <c r="Q599" t="str">
        <f>REPLACE(N599,FIND("/",N599),LEN(N599)-FIND("/",N599)+1,"")</f>
        <v>technology</v>
      </c>
      <c r="R599" t="str">
        <f>REPLACE(N599,1,FIND("/",N599),"")</f>
        <v>web</v>
      </c>
      <c r="S599" s="10">
        <f t="shared" si="18"/>
        <v>42545.371932870366</v>
      </c>
      <c r="T599" s="10">
        <f t="shared" si="1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E600/D600*100</f>
        <v>34</v>
      </c>
      <c r="P600" s="7">
        <f>E600/L600</f>
        <v>121.42857142857143</v>
      </c>
      <c r="Q600" t="str">
        <f>REPLACE(N600,FIND("/",N600),LEN(N600)-FIND("/",N600)+1,"")</f>
        <v>technology</v>
      </c>
      <c r="R600" t="str">
        <f>REPLACE(N600,1,FIND("/",N600),"")</f>
        <v>web</v>
      </c>
      <c r="S600" s="10">
        <f t="shared" si="18"/>
        <v>41947.668761574074</v>
      </c>
      <c r="T600" s="10">
        <f t="shared" si="1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E601/D601*100</f>
        <v>6.2E-2</v>
      </c>
      <c r="P601" s="7">
        <f>E601/L601</f>
        <v>15.5</v>
      </c>
      <c r="Q601" t="str">
        <f>REPLACE(N601,FIND("/",N601),LEN(N601)-FIND("/",N601)+1,"")</f>
        <v>technology</v>
      </c>
      <c r="R601" t="str">
        <f>REPLACE(N601,1,FIND("/",N601),"")</f>
        <v>web</v>
      </c>
      <c r="S601" s="10">
        <f t="shared" si="18"/>
        <v>42047.479189814818</v>
      </c>
      <c r="T601" s="10">
        <f t="shared" si="1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E602/D602*100</f>
        <v>2</v>
      </c>
      <c r="P602" s="7">
        <f>E602/L602</f>
        <v>100</v>
      </c>
      <c r="Q602" t="str">
        <f>REPLACE(N602,FIND("/",N602),LEN(N602)-FIND("/",N602)+1,"")</f>
        <v>technology</v>
      </c>
      <c r="R602" t="str">
        <f>REPLACE(N602,1,FIND("/",N602),"")</f>
        <v>web</v>
      </c>
      <c r="S602" s="10">
        <f t="shared" si="18"/>
        <v>42073.464837962958</v>
      </c>
      <c r="T602" s="10">
        <f t="shared" si="1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E603/D603*100</f>
        <v>1.4000000000000001</v>
      </c>
      <c r="P603" s="7">
        <f>E603/L603</f>
        <v>23.333333333333332</v>
      </c>
      <c r="Q603" t="str">
        <f>REPLACE(N603,FIND("/",N603),LEN(N603)-FIND("/",N603)+1,"")</f>
        <v>technology</v>
      </c>
      <c r="R603" t="str">
        <f>REPLACE(N603,1,FIND("/",N603),"")</f>
        <v>web</v>
      </c>
      <c r="S603" s="10">
        <f t="shared" si="18"/>
        <v>41969.52475694444</v>
      </c>
      <c r="T603" s="10">
        <f t="shared" si="1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E604/D604*100</f>
        <v>0</v>
      </c>
      <c r="P604" s="7" t="e">
        <f>E604/L604</f>
        <v>#DIV/0!</v>
      </c>
      <c r="Q604" t="str">
        <f>REPLACE(N604,FIND("/",N604),LEN(N604)-FIND("/",N604)+1,"")</f>
        <v>technology</v>
      </c>
      <c r="R604" t="str">
        <f>REPLACE(N604,1,FIND("/",N604),"")</f>
        <v>web</v>
      </c>
      <c r="S604" s="10">
        <f t="shared" si="18"/>
        <v>42143.460821759254</v>
      </c>
      <c r="T604" s="10">
        <f t="shared" si="1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E605/D605*100</f>
        <v>3.9334666666666664</v>
      </c>
      <c r="P605" s="7">
        <f>E605/L605</f>
        <v>45.386153846153846</v>
      </c>
      <c r="Q605" t="str">
        <f>REPLACE(N605,FIND("/",N605),LEN(N605)-FIND("/",N605)+1,"")</f>
        <v>technology</v>
      </c>
      <c r="R605" t="str">
        <f>REPLACE(N605,1,FIND("/",N605),"")</f>
        <v>web</v>
      </c>
      <c r="S605" s="10">
        <f t="shared" si="18"/>
        <v>41835.305821759255</v>
      </c>
      <c r="T605" s="10">
        <f t="shared" si="1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E606/D606*100</f>
        <v>0</v>
      </c>
      <c r="P606" s="7" t="e">
        <f>E606/L606</f>
        <v>#DIV/0!</v>
      </c>
      <c r="Q606" t="str">
        <f>REPLACE(N606,FIND("/",N606),LEN(N606)-FIND("/",N606)+1,"")</f>
        <v>technology</v>
      </c>
      <c r="R606" t="str">
        <f>REPLACE(N606,1,FIND("/",N606),"")</f>
        <v>web</v>
      </c>
      <c r="S606" s="10">
        <f t="shared" si="18"/>
        <v>41848.702037037037</v>
      </c>
      <c r="T606" s="10">
        <f t="shared" si="1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E607/D607*100</f>
        <v>2.62</v>
      </c>
      <c r="P607" s="7">
        <f>E607/L607</f>
        <v>16.375</v>
      </c>
      <c r="Q607" t="str">
        <f>REPLACE(N607,FIND("/",N607),LEN(N607)-FIND("/",N607)+1,"")</f>
        <v>technology</v>
      </c>
      <c r="R607" t="str">
        <f>REPLACE(N607,1,FIND("/",N607),"")</f>
        <v>web</v>
      </c>
      <c r="S607" s="10">
        <f t="shared" si="18"/>
        <v>42194.024398148147</v>
      </c>
      <c r="T607" s="10">
        <f t="shared" si="1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E608/D608*100</f>
        <v>0.2</v>
      </c>
      <c r="P608" s="7">
        <f>E608/L608</f>
        <v>10</v>
      </c>
      <c r="Q608" t="str">
        <f>REPLACE(N608,FIND("/",N608),LEN(N608)-FIND("/",N608)+1,"")</f>
        <v>technology</v>
      </c>
      <c r="R608" t="str">
        <f>REPLACE(N608,1,FIND("/",N608),"")</f>
        <v>web</v>
      </c>
      <c r="S608" s="10">
        <f t="shared" si="18"/>
        <v>42102.317233796297</v>
      </c>
      <c r="T608" s="10">
        <f t="shared" si="1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E609/D609*100</f>
        <v>0</v>
      </c>
      <c r="P609" s="7" t="e">
        <f>E609/L609</f>
        <v>#DIV/0!</v>
      </c>
      <c r="Q609" t="str">
        <f>REPLACE(N609,FIND("/",N609),LEN(N609)-FIND("/",N609)+1,"")</f>
        <v>technology</v>
      </c>
      <c r="R609" t="str">
        <f>REPLACE(N609,1,FIND("/",N609),"")</f>
        <v>web</v>
      </c>
      <c r="S609" s="10">
        <f t="shared" si="18"/>
        <v>42300.492314814815</v>
      </c>
      <c r="T609" s="10">
        <f t="shared" si="1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E610/D610*100</f>
        <v>0.97400000000000009</v>
      </c>
      <c r="P610" s="7">
        <f>E610/L610</f>
        <v>292.2</v>
      </c>
      <c r="Q610" t="str">
        <f>REPLACE(N610,FIND("/",N610),LEN(N610)-FIND("/",N610)+1,"")</f>
        <v>technology</v>
      </c>
      <c r="R610" t="str">
        <f>REPLACE(N610,1,FIND("/",N610),"")</f>
        <v>web</v>
      </c>
      <c r="S610" s="10">
        <f t="shared" si="18"/>
        <v>42140.587731481479</v>
      </c>
      <c r="T610" s="10">
        <f t="shared" si="1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E611/D611*100</f>
        <v>0.64102564102564097</v>
      </c>
      <c r="P611" s="7">
        <f>E611/L611</f>
        <v>5</v>
      </c>
      <c r="Q611" t="str">
        <f>REPLACE(N611,FIND("/",N611),LEN(N611)-FIND("/",N611)+1,"")</f>
        <v>technology</v>
      </c>
      <c r="R611" t="str">
        <f>REPLACE(N611,1,FIND("/",N611),"")</f>
        <v>web</v>
      </c>
      <c r="S611" s="10">
        <f t="shared" si="18"/>
        <v>42306.700740740744</v>
      </c>
      <c r="T611" s="10">
        <f t="shared" si="1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E612/D612*100</f>
        <v>0</v>
      </c>
      <c r="P612" s="7" t="e">
        <f>E612/L612</f>
        <v>#DIV/0!</v>
      </c>
      <c r="Q612" t="str">
        <f>REPLACE(N612,FIND("/",N612),LEN(N612)-FIND("/",N612)+1,"")</f>
        <v>technology</v>
      </c>
      <c r="R612" t="str">
        <f>REPLACE(N612,1,FIND("/",N612),"")</f>
        <v>web</v>
      </c>
      <c r="S612" s="10">
        <f t="shared" si="18"/>
        <v>42086.497523148144</v>
      </c>
      <c r="T612" s="10">
        <f t="shared" si="1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E613/D613*100</f>
        <v>0</v>
      </c>
      <c r="P613" s="7" t="e">
        <f>E613/L613</f>
        <v>#DIV/0!</v>
      </c>
      <c r="Q613" t="str">
        <f>REPLACE(N613,FIND("/",N613),LEN(N613)-FIND("/",N613)+1,"")</f>
        <v>technology</v>
      </c>
      <c r="R613" t="str">
        <f>REPLACE(N613,1,FIND("/",N613),"")</f>
        <v>web</v>
      </c>
      <c r="S613" s="10">
        <f t="shared" si="18"/>
        <v>42328.227280092593</v>
      </c>
      <c r="T613" s="10">
        <f t="shared" si="1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E614/D614*100</f>
        <v>0</v>
      </c>
      <c r="P614" s="7" t="e">
        <f>E614/L614</f>
        <v>#DIV/0!</v>
      </c>
      <c r="Q614" t="str">
        <f>REPLACE(N614,FIND("/",N614),LEN(N614)-FIND("/",N614)+1,"")</f>
        <v>technology</v>
      </c>
      <c r="R614" t="str">
        <f>REPLACE(N614,1,FIND("/",N614),"")</f>
        <v>web</v>
      </c>
      <c r="S614" s="10">
        <f t="shared" si="18"/>
        <v>42584.698449074072</v>
      </c>
      <c r="T614" s="10">
        <f t="shared" si="1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E615/D615*100</f>
        <v>21.363333333333333</v>
      </c>
      <c r="P615" s="7">
        <f>E615/L615</f>
        <v>105.93388429752066</v>
      </c>
      <c r="Q615" t="str">
        <f>REPLACE(N615,FIND("/",N615),LEN(N615)-FIND("/",N615)+1,"")</f>
        <v>technology</v>
      </c>
      <c r="R615" t="str">
        <f>REPLACE(N615,1,FIND("/",N615),"")</f>
        <v>web</v>
      </c>
      <c r="S615" s="10">
        <f t="shared" si="18"/>
        <v>42247.163425925923</v>
      </c>
      <c r="T615" s="10">
        <f t="shared" si="1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E616/D616*100</f>
        <v>0</v>
      </c>
      <c r="P616" s="7" t="e">
        <f>E616/L616</f>
        <v>#DIV/0!</v>
      </c>
      <c r="Q616" t="str">
        <f>REPLACE(N616,FIND("/",N616),LEN(N616)-FIND("/",N616)+1,"")</f>
        <v>technology</v>
      </c>
      <c r="R616" t="str">
        <f>REPLACE(N616,1,FIND("/",N616),"")</f>
        <v>web</v>
      </c>
      <c r="S616" s="10">
        <f t="shared" si="18"/>
        <v>42514.728472222218</v>
      </c>
      <c r="T616" s="10">
        <f t="shared" si="1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E617/D617*100</f>
        <v>0</v>
      </c>
      <c r="P617" s="7" t="e">
        <f>E617/L617</f>
        <v>#DIV/0!</v>
      </c>
      <c r="Q617" t="str">
        <f>REPLACE(N617,FIND("/",N617),LEN(N617)-FIND("/",N617)+1,"")</f>
        <v>technology</v>
      </c>
      <c r="R617" t="str">
        <f>REPLACE(N617,1,FIND("/",N617),"")</f>
        <v>web</v>
      </c>
      <c r="S617" s="10">
        <f t="shared" si="18"/>
        <v>42241.788877314808</v>
      </c>
      <c r="T617" s="10">
        <f t="shared" si="1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E618/D618*100</f>
        <v>0</v>
      </c>
      <c r="P618" s="7" t="e">
        <f>E618/L618</f>
        <v>#DIV/0!</v>
      </c>
      <c r="Q618" t="str">
        <f>REPLACE(N618,FIND("/",N618),LEN(N618)-FIND("/",N618)+1,"")</f>
        <v>technology</v>
      </c>
      <c r="R618" t="str">
        <f>REPLACE(N618,1,FIND("/",N618),"")</f>
        <v>web</v>
      </c>
      <c r="S618" s="10">
        <f t="shared" si="18"/>
        <v>42761.042905092589</v>
      </c>
      <c r="T618" s="10">
        <f t="shared" si="1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E619/D619*100</f>
        <v>3</v>
      </c>
      <c r="P619" s="7">
        <f>E619/L619</f>
        <v>20</v>
      </c>
      <c r="Q619" t="str">
        <f>REPLACE(N619,FIND("/",N619),LEN(N619)-FIND("/",N619)+1,"")</f>
        <v>technology</v>
      </c>
      <c r="R619" t="str">
        <f>REPLACE(N619,1,FIND("/",N619),"")</f>
        <v>web</v>
      </c>
      <c r="S619" s="10">
        <f t="shared" si="18"/>
        <v>42087.009756944441</v>
      </c>
      <c r="T619" s="10">
        <f t="shared" si="1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E620/D620*100</f>
        <v>0</v>
      </c>
      <c r="P620" s="7" t="e">
        <f>E620/L620</f>
        <v>#DIV/0!</v>
      </c>
      <c r="Q620" t="str">
        <f>REPLACE(N620,FIND("/",N620),LEN(N620)-FIND("/",N620)+1,"")</f>
        <v>technology</v>
      </c>
      <c r="R620" t="str">
        <f>REPLACE(N620,1,FIND("/",N620),"")</f>
        <v>web</v>
      </c>
      <c r="S620" s="10">
        <f t="shared" si="18"/>
        <v>42317.47688657407</v>
      </c>
      <c r="T620" s="10">
        <f t="shared" si="1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E621/D621*100</f>
        <v>3.9999999999999996E-5</v>
      </c>
      <c r="P621" s="7">
        <f>E621/L621</f>
        <v>1</v>
      </c>
      <c r="Q621" t="str">
        <f>REPLACE(N621,FIND("/",N621),LEN(N621)-FIND("/",N621)+1,"")</f>
        <v>technology</v>
      </c>
      <c r="R621" t="str">
        <f>REPLACE(N621,1,FIND("/",N621),"")</f>
        <v>web</v>
      </c>
      <c r="S621" s="10">
        <f t="shared" si="18"/>
        <v>41908.317013888889</v>
      </c>
      <c r="T621" s="10">
        <f t="shared" si="1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E622/D622*100</f>
        <v>1</v>
      </c>
      <c r="P622" s="7">
        <f>E622/L622</f>
        <v>300</v>
      </c>
      <c r="Q622" t="str">
        <f>REPLACE(N622,FIND("/",N622),LEN(N622)-FIND("/",N622)+1,"")</f>
        <v>technology</v>
      </c>
      <c r="R622" t="str">
        <f>REPLACE(N622,1,FIND("/",N622),"")</f>
        <v>web</v>
      </c>
      <c r="S622" s="10">
        <f t="shared" si="18"/>
        <v>41831.383541666662</v>
      </c>
      <c r="T622" s="10">
        <f t="shared" si="1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E623/D623*100</f>
        <v>1.044</v>
      </c>
      <c r="P623" s="7">
        <f>E623/L623</f>
        <v>87</v>
      </c>
      <c r="Q623" t="str">
        <f>REPLACE(N623,FIND("/",N623),LEN(N623)-FIND("/",N623)+1,"")</f>
        <v>technology</v>
      </c>
      <c r="R623" t="str">
        <f>REPLACE(N623,1,FIND("/",N623),"")</f>
        <v>web</v>
      </c>
      <c r="S623" s="10">
        <f t="shared" si="18"/>
        <v>42528.654363425921</v>
      </c>
      <c r="T623" s="10">
        <f t="shared" si="1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E624/D624*100</f>
        <v>5.6833333333333336</v>
      </c>
      <c r="P624" s="7">
        <f>E624/L624</f>
        <v>37.888888888888886</v>
      </c>
      <c r="Q624" t="str">
        <f>REPLACE(N624,FIND("/",N624),LEN(N624)-FIND("/",N624)+1,"")</f>
        <v>technology</v>
      </c>
      <c r="R624" t="str">
        <f>REPLACE(N624,1,FIND("/",N624),"")</f>
        <v>web</v>
      </c>
      <c r="S624" s="10">
        <f t="shared" si="18"/>
        <v>42532.441412037035</v>
      </c>
      <c r="T624" s="10">
        <f t="shared" si="1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E625/D625*100</f>
        <v>0</v>
      </c>
      <c r="P625" s="7" t="e">
        <f>E625/L625</f>
        <v>#DIV/0!</v>
      </c>
      <c r="Q625" t="str">
        <f>REPLACE(N625,FIND("/",N625),LEN(N625)-FIND("/",N625)+1,"")</f>
        <v>technology</v>
      </c>
      <c r="R625" t="str">
        <f>REPLACE(N625,1,FIND("/",N625),"")</f>
        <v>web</v>
      </c>
      <c r="S625" s="10">
        <f t="shared" si="18"/>
        <v>42121.675891203697</v>
      </c>
      <c r="T625" s="10">
        <f t="shared" si="1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E626/D626*100</f>
        <v>0</v>
      </c>
      <c r="P626" s="7" t="e">
        <f>E626/L626</f>
        <v>#DIV/0!</v>
      </c>
      <c r="Q626" t="str">
        <f>REPLACE(N626,FIND("/",N626),LEN(N626)-FIND("/",N626)+1,"")</f>
        <v>technology</v>
      </c>
      <c r="R626" t="str">
        <f>REPLACE(N626,1,FIND("/",N626),"")</f>
        <v>web</v>
      </c>
      <c r="S626" s="10">
        <f t="shared" si="18"/>
        <v>42108.65556712963</v>
      </c>
      <c r="T626" s="10">
        <f t="shared" si="1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E627/D627*100</f>
        <v>0</v>
      </c>
      <c r="P627" s="7" t="e">
        <f>E627/L627</f>
        <v>#DIV/0!</v>
      </c>
      <c r="Q627" t="str">
        <f>REPLACE(N627,FIND("/",N627),LEN(N627)-FIND("/",N627)+1,"")</f>
        <v>technology</v>
      </c>
      <c r="R627" t="str">
        <f>REPLACE(N627,1,FIND("/",N627),"")</f>
        <v>web</v>
      </c>
      <c r="S627" s="10">
        <f t="shared" si="18"/>
        <v>42790.562233796292</v>
      </c>
      <c r="T627" s="10">
        <f t="shared" si="1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E628/D628*100</f>
        <v>17.380000000000003</v>
      </c>
      <c r="P628" s="7">
        <f>E628/L628</f>
        <v>111.41025641025641</v>
      </c>
      <c r="Q628" t="str">
        <f>REPLACE(N628,FIND("/",N628),LEN(N628)-FIND("/",N628)+1,"")</f>
        <v>technology</v>
      </c>
      <c r="R628" t="str">
        <f>REPLACE(N628,1,FIND("/",N628),"")</f>
        <v>web</v>
      </c>
      <c r="S628" s="10">
        <f t="shared" si="18"/>
        <v>42198.226145833331</v>
      </c>
      <c r="T628" s="10">
        <f t="shared" si="1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E629/D629*100</f>
        <v>0.02</v>
      </c>
      <c r="P629" s="7">
        <f>E629/L629</f>
        <v>90</v>
      </c>
      <c r="Q629" t="str">
        <f>REPLACE(N629,FIND("/",N629),LEN(N629)-FIND("/",N629)+1,"")</f>
        <v>technology</v>
      </c>
      <c r="R629" t="str">
        <f>REPLACE(N629,1,FIND("/",N629),"")</f>
        <v>web</v>
      </c>
      <c r="S629" s="10">
        <f t="shared" si="18"/>
        <v>42383.973506944443</v>
      </c>
      <c r="T629" s="10">
        <f t="shared" si="1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E630/D630*100</f>
        <v>0</v>
      </c>
      <c r="P630" s="7" t="e">
        <f>E630/L630</f>
        <v>#DIV/0!</v>
      </c>
      <c r="Q630" t="str">
        <f>REPLACE(N630,FIND("/",N630),LEN(N630)-FIND("/",N630)+1,"")</f>
        <v>technology</v>
      </c>
      <c r="R630" t="str">
        <f>REPLACE(N630,1,FIND("/",N630),"")</f>
        <v>web</v>
      </c>
      <c r="S630" s="10">
        <f t="shared" si="18"/>
        <v>41803.359456018516</v>
      </c>
      <c r="T630" s="10">
        <f t="shared" si="1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E631/D631*100</f>
        <v>0.17500000000000002</v>
      </c>
      <c r="P631" s="7">
        <f>E631/L631</f>
        <v>116.66666666666667</v>
      </c>
      <c r="Q631" t="str">
        <f>REPLACE(N631,FIND("/",N631),LEN(N631)-FIND("/",N631)+1,"")</f>
        <v>technology</v>
      </c>
      <c r="R631" t="str">
        <f>REPLACE(N631,1,FIND("/",N631),"")</f>
        <v>web</v>
      </c>
      <c r="S631" s="10">
        <f t="shared" si="18"/>
        <v>42474.304490740738</v>
      </c>
      <c r="T631" s="10">
        <f t="shared" si="1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E632/D632*100</f>
        <v>8.3340278356529712E-2</v>
      </c>
      <c r="P632" s="7">
        <f>E632/L632</f>
        <v>10</v>
      </c>
      <c r="Q632" t="str">
        <f>REPLACE(N632,FIND("/",N632),LEN(N632)-FIND("/",N632)+1,"")</f>
        <v>technology</v>
      </c>
      <c r="R632" t="str">
        <f>REPLACE(N632,1,FIND("/",N632),"")</f>
        <v>web</v>
      </c>
      <c r="S632" s="10">
        <f t="shared" si="18"/>
        <v>42223.286122685182</v>
      </c>
      <c r="T632" s="10">
        <f t="shared" si="1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E633/D633*100</f>
        <v>1.38</v>
      </c>
      <c r="P633" s="7">
        <f>E633/L633</f>
        <v>76.666666666666671</v>
      </c>
      <c r="Q633" t="str">
        <f>REPLACE(N633,FIND("/",N633),LEN(N633)-FIND("/",N633)+1,"")</f>
        <v>technology</v>
      </c>
      <c r="R633" t="str">
        <f>REPLACE(N633,1,FIND("/",N633),"")</f>
        <v>web</v>
      </c>
      <c r="S633" s="10">
        <f t="shared" si="18"/>
        <v>42489.438993055555</v>
      </c>
      <c r="T633" s="10">
        <f t="shared" si="1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E634/D634*100</f>
        <v>0</v>
      </c>
      <c r="P634" s="7" t="e">
        <f>E634/L634</f>
        <v>#DIV/0!</v>
      </c>
      <c r="Q634" t="str">
        <f>REPLACE(N634,FIND("/",N634),LEN(N634)-FIND("/",N634)+1,"")</f>
        <v>technology</v>
      </c>
      <c r="R634" t="str">
        <f>REPLACE(N634,1,FIND("/",N634),"")</f>
        <v>web</v>
      </c>
      <c r="S634" s="10">
        <f t="shared" si="18"/>
        <v>42303.325983796291</v>
      </c>
      <c r="T634" s="10">
        <f t="shared" si="1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E635/D635*100</f>
        <v>12.45</v>
      </c>
      <c r="P635" s="7">
        <f>E635/L635</f>
        <v>49.8</v>
      </c>
      <c r="Q635" t="str">
        <f>REPLACE(N635,FIND("/",N635),LEN(N635)-FIND("/",N635)+1,"")</f>
        <v>technology</v>
      </c>
      <c r="R635" t="str">
        <f>REPLACE(N635,1,FIND("/",N635),"")</f>
        <v>web</v>
      </c>
      <c r="S635" s="10">
        <f t="shared" si="18"/>
        <v>42506.965995370367</v>
      </c>
      <c r="T635" s="10">
        <f t="shared" si="1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E636/D636*100</f>
        <v>0.02</v>
      </c>
      <c r="P636" s="7">
        <f>E636/L636</f>
        <v>1</v>
      </c>
      <c r="Q636" t="str">
        <f>REPLACE(N636,FIND("/",N636),LEN(N636)-FIND("/",N636)+1,"")</f>
        <v>technology</v>
      </c>
      <c r="R636" t="str">
        <f>REPLACE(N636,1,FIND("/",N636),"")</f>
        <v>web</v>
      </c>
      <c r="S636" s="10">
        <f t="shared" si="18"/>
        <v>42031.595243055555</v>
      </c>
      <c r="T636" s="10">
        <f t="shared" si="1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E637/D637*100</f>
        <v>8.0000000000000002E-3</v>
      </c>
      <c r="P637" s="7">
        <f>E637/L637</f>
        <v>2</v>
      </c>
      <c r="Q637" t="str">
        <f>REPLACE(N637,FIND("/",N637),LEN(N637)-FIND("/",N637)+1,"")</f>
        <v>technology</v>
      </c>
      <c r="R637" t="str">
        <f>REPLACE(N637,1,FIND("/",N637),"")</f>
        <v>web</v>
      </c>
      <c r="S637" s="10">
        <f t="shared" si="18"/>
        <v>42075.758819444447</v>
      </c>
      <c r="T637" s="10">
        <f t="shared" si="1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E638/D638*100</f>
        <v>0.2</v>
      </c>
      <c r="P638" s="7">
        <f>E638/L638</f>
        <v>4</v>
      </c>
      <c r="Q638" t="str">
        <f>REPLACE(N638,FIND("/",N638),LEN(N638)-FIND("/",N638)+1,"")</f>
        <v>technology</v>
      </c>
      <c r="R638" t="str">
        <f>REPLACE(N638,1,FIND("/",N638),"")</f>
        <v>web</v>
      </c>
      <c r="S638" s="10">
        <f t="shared" si="18"/>
        <v>42131.122106481482</v>
      </c>
      <c r="T638" s="10">
        <f t="shared" si="1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E639/D639*100</f>
        <v>0</v>
      </c>
      <c r="P639" s="7" t="e">
        <f>E639/L639</f>
        <v>#DIV/0!</v>
      </c>
      <c r="Q639" t="str">
        <f>REPLACE(N639,FIND("/",N639),LEN(N639)-FIND("/",N639)+1,"")</f>
        <v>technology</v>
      </c>
      <c r="R639" t="str">
        <f>REPLACE(N639,1,FIND("/",N639),"")</f>
        <v>web</v>
      </c>
      <c r="S639" s="10">
        <f t="shared" si="18"/>
        <v>42762.62868055555</v>
      </c>
      <c r="T639" s="10">
        <f t="shared" si="1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E640/D640*100</f>
        <v>9.0000000000000011E-3</v>
      </c>
      <c r="P640" s="7">
        <f>E640/L640</f>
        <v>3</v>
      </c>
      <c r="Q640" t="str">
        <f>REPLACE(N640,FIND("/",N640),LEN(N640)-FIND("/",N640)+1,"")</f>
        <v>technology</v>
      </c>
      <c r="R640" t="str">
        <f>REPLACE(N640,1,FIND("/",N640),"")</f>
        <v>web</v>
      </c>
      <c r="S640" s="10">
        <f t="shared" si="18"/>
        <v>42759.259976851848</v>
      </c>
      <c r="T640" s="10">
        <f t="shared" si="1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E641/D641*100</f>
        <v>9.9999999999999991E-5</v>
      </c>
      <c r="P641" s="7">
        <f>E641/L641</f>
        <v>1</v>
      </c>
      <c r="Q641" t="str">
        <f>REPLACE(N641,FIND("/",N641),LEN(N641)-FIND("/",N641)+1,"")</f>
        <v>technology</v>
      </c>
      <c r="R641" t="str">
        <f>REPLACE(N641,1,FIND("/",N641),"")</f>
        <v>web</v>
      </c>
      <c r="S641" s="10">
        <f t="shared" si="18"/>
        <v>41865.249942129631</v>
      </c>
      <c r="T641" s="10">
        <f t="shared" si="1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E642/D642*100</f>
        <v>144.28571428571428</v>
      </c>
      <c r="P642" s="7">
        <f>E642/L642</f>
        <v>50.5</v>
      </c>
      <c r="Q642" t="str">
        <f>REPLACE(N642,FIND("/",N642),LEN(N642)-FIND("/",N642)+1,"")</f>
        <v>technology</v>
      </c>
      <c r="R642" t="str">
        <f>REPLACE(N642,1,FIND("/",N642),"")</f>
        <v>wearables</v>
      </c>
      <c r="S642" s="10">
        <f t="shared" si="18"/>
        <v>42683.086979166663</v>
      </c>
      <c r="T642" s="10">
        <f t="shared" si="1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E643/D643*100</f>
        <v>119.16249999999999</v>
      </c>
      <c r="P643" s="7">
        <f>E643/L643</f>
        <v>151.31746031746033</v>
      </c>
      <c r="Q643" t="str">
        <f>REPLACE(N643,FIND("/",N643),LEN(N643)-FIND("/",N643)+1,"")</f>
        <v>technology</v>
      </c>
      <c r="R643" t="str">
        <f>REPLACE(N643,1,FIND("/",N643),"")</f>
        <v>wearables</v>
      </c>
      <c r="S643" s="10">
        <f t="shared" ref="S643:S706" si="20">(J643/86400)+25569+(-8/24)</f>
        <v>42199.236666666664</v>
      </c>
      <c r="T643" s="10">
        <f t="shared" ref="T643:T706" si="21">(I643/86400)+25569+(-8/24)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E644/D644*100</f>
        <v>1460.4850000000001</v>
      </c>
      <c r="P644" s="7">
        <f>E644/L644</f>
        <v>134.3592456301748</v>
      </c>
      <c r="Q644" t="str">
        <f>REPLACE(N644,FIND("/",N644),LEN(N644)-FIND("/",N644)+1,"")</f>
        <v>technology</v>
      </c>
      <c r="R644" t="str">
        <f>REPLACE(N644,1,FIND("/",N644),"")</f>
        <v>wearables</v>
      </c>
      <c r="S644" s="10">
        <f t="shared" si="20"/>
        <v>42199.317986111106</v>
      </c>
      <c r="T644" s="10">
        <f t="shared" si="21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E645/D645*100</f>
        <v>105.80799999999999</v>
      </c>
      <c r="P645" s="7">
        <f>E645/L645</f>
        <v>174.02631578947367</v>
      </c>
      <c r="Q645" t="str">
        <f>REPLACE(N645,FIND("/",N645),LEN(N645)-FIND("/",N645)+1,"")</f>
        <v>technology</v>
      </c>
      <c r="R645" t="str">
        <f>REPLACE(N645,1,FIND("/",N645),"")</f>
        <v>wearables</v>
      </c>
      <c r="S645" s="10">
        <f t="shared" si="20"/>
        <v>42100.30873842592</v>
      </c>
      <c r="T645" s="10">
        <f t="shared" si="21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E646/D646*100</f>
        <v>300.11791999999997</v>
      </c>
      <c r="P646" s="7">
        <f>E646/L646</f>
        <v>73.486268364348675</v>
      </c>
      <c r="Q646" t="str">
        <f>REPLACE(N646,FIND("/",N646),LEN(N646)-FIND("/",N646)+1,"")</f>
        <v>technology</v>
      </c>
      <c r="R646" t="str">
        <f>REPLACE(N646,1,FIND("/",N646),"")</f>
        <v>wearables</v>
      </c>
      <c r="S646" s="10">
        <f t="shared" si="20"/>
        <v>41898.332627314812</v>
      </c>
      <c r="T646" s="10">
        <f t="shared" si="21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E647/D647*100</f>
        <v>278.7</v>
      </c>
      <c r="P647" s="7">
        <f>E647/L647</f>
        <v>23.518987341772153</v>
      </c>
      <c r="Q647" t="str">
        <f>REPLACE(N647,FIND("/",N647),LEN(N647)-FIND("/",N647)+1,"")</f>
        <v>technology</v>
      </c>
      <c r="R647" t="str">
        <f>REPLACE(N647,1,FIND("/",N647),"")</f>
        <v>wearables</v>
      </c>
      <c r="S647" s="10">
        <f t="shared" si="20"/>
        <v>42563.692986111106</v>
      </c>
      <c r="T647" s="10">
        <f t="shared" si="21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E648/D648*100</f>
        <v>131.87625</v>
      </c>
      <c r="P648" s="7">
        <f>E648/L648</f>
        <v>39.074444444444445</v>
      </c>
      <c r="Q648" t="str">
        <f>REPLACE(N648,FIND("/",N648),LEN(N648)-FIND("/",N648)+1,"")</f>
        <v>technology</v>
      </c>
      <c r="R648" t="str">
        <f>REPLACE(N648,1,FIND("/",N648),"")</f>
        <v>wearables</v>
      </c>
      <c r="S648" s="10">
        <f t="shared" si="20"/>
        <v>41832.519293981481</v>
      </c>
      <c r="T648" s="10">
        <f t="shared" si="21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E649/D649*100</f>
        <v>107.05</v>
      </c>
      <c r="P649" s="7">
        <f>E649/L649</f>
        <v>125.94117647058823</v>
      </c>
      <c r="Q649" t="str">
        <f>REPLACE(N649,FIND("/",N649),LEN(N649)-FIND("/",N649)+1,"")</f>
        <v>technology</v>
      </c>
      <c r="R649" t="str">
        <f>REPLACE(N649,1,FIND("/",N649),"")</f>
        <v>wearables</v>
      </c>
      <c r="S649" s="10">
        <f t="shared" si="20"/>
        <v>42416.434594907405</v>
      </c>
      <c r="T649" s="10">
        <f t="shared" si="21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E650/D650*100</f>
        <v>126.82285714285715</v>
      </c>
      <c r="P650" s="7">
        <f>E650/L650</f>
        <v>1644</v>
      </c>
      <c r="Q650" t="str">
        <f>REPLACE(N650,FIND("/",N650),LEN(N650)-FIND("/",N650)+1,"")</f>
        <v>technology</v>
      </c>
      <c r="R650" t="str">
        <f>REPLACE(N650,1,FIND("/",N650),"")</f>
        <v>wearables</v>
      </c>
      <c r="S650" s="10">
        <f t="shared" si="20"/>
        <v>41891.360046296293</v>
      </c>
      <c r="T650" s="10">
        <f t="shared" si="21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E651/D651*100</f>
        <v>139.96</v>
      </c>
      <c r="P651" s="7">
        <f>E651/L651</f>
        <v>42.670731707317074</v>
      </c>
      <c r="Q651" t="str">
        <f>REPLACE(N651,FIND("/",N651),LEN(N651)-FIND("/",N651)+1,"")</f>
        <v>technology</v>
      </c>
      <c r="R651" t="str">
        <f>REPLACE(N651,1,FIND("/",N651),"")</f>
        <v>wearables</v>
      </c>
      <c r="S651" s="10">
        <f t="shared" si="20"/>
        <v>41877.578854166662</v>
      </c>
      <c r="T651" s="10">
        <f t="shared" si="21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E652/D652*100</f>
        <v>112.4</v>
      </c>
      <c r="P652" s="7">
        <f>E652/L652</f>
        <v>35.125</v>
      </c>
      <c r="Q652" t="str">
        <f>REPLACE(N652,FIND("/",N652),LEN(N652)-FIND("/",N652)+1,"")</f>
        <v>technology</v>
      </c>
      <c r="R652" t="str">
        <f>REPLACE(N652,1,FIND("/",N652),"")</f>
        <v>wearables</v>
      </c>
      <c r="S652" s="10">
        <f t="shared" si="20"/>
        <v>41931.703518518516</v>
      </c>
      <c r="T652" s="10">
        <f t="shared" si="21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E653/D653*100</f>
        <v>100.52799999999999</v>
      </c>
      <c r="P653" s="7">
        <f>E653/L653</f>
        <v>239.35238095238094</v>
      </c>
      <c r="Q653" t="str">
        <f>REPLACE(N653,FIND("/",N653),LEN(N653)-FIND("/",N653)+1,"")</f>
        <v>technology</v>
      </c>
      <c r="R653" t="str">
        <f>REPLACE(N653,1,FIND("/",N653),"")</f>
        <v>wearables</v>
      </c>
      <c r="S653" s="10">
        <f t="shared" si="20"/>
        <v>41955.684155092589</v>
      </c>
      <c r="T653" s="10">
        <f t="shared" si="21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E654/D654*100</f>
        <v>100.46666666666665</v>
      </c>
      <c r="P654" s="7">
        <f>E654/L654</f>
        <v>107.64285714285714</v>
      </c>
      <c r="Q654" t="str">
        <f>REPLACE(N654,FIND("/",N654),LEN(N654)-FIND("/",N654)+1,"")</f>
        <v>technology</v>
      </c>
      <c r="R654" t="str">
        <f>REPLACE(N654,1,FIND("/",N654),"")</f>
        <v>wearables</v>
      </c>
      <c r="S654" s="10">
        <f t="shared" si="20"/>
        <v>42675.357060185182</v>
      </c>
      <c r="T654" s="10">
        <f t="shared" si="21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E655/D655*100</f>
        <v>141.446</v>
      </c>
      <c r="P655" s="7">
        <f>E655/L655</f>
        <v>95.830623306233065</v>
      </c>
      <c r="Q655" t="str">
        <f>REPLACE(N655,FIND("/",N655),LEN(N655)-FIND("/",N655)+1,"")</f>
        <v>technology</v>
      </c>
      <c r="R655" t="str">
        <f>REPLACE(N655,1,FIND("/",N655),"")</f>
        <v>wearables</v>
      </c>
      <c r="S655" s="10">
        <f t="shared" si="20"/>
        <v>42199.285185185181</v>
      </c>
      <c r="T655" s="10">
        <f t="shared" si="21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E656/D656*100</f>
        <v>267.29166666666669</v>
      </c>
      <c r="P656" s="7">
        <f>E656/L656</f>
        <v>31.663376110562684</v>
      </c>
      <c r="Q656" t="str">
        <f>REPLACE(N656,FIND("/",N656),LEN(N656)-FIND("/",N656)+1,"")</f>
        <v>technology</v>
      </c>
      <c r="R656" t="str">
        <f>REPLACE(N656,1,FIND("/",N656),"")</f>
        <v>wearables</v>
      </c>
      <c r="S656" s="10">
        <f t="shared" si="20"/>
        <v>42163.623993055553</v>
      </c>
      <c r="T656" s="10">
        <f t="shared" si="21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E657/D657*100</f>
        <v>146.88749999999999</v>
      </c>
      <c r="P657" s="7">
        <f>E657/L657</f>
        <v>42.886861313868614</v>
      </c>
      <c r="Q657" t="str">
        <f>REPLACE(N657,FIND("/",N657),LEN(N657)-FIND("/",N657)+1,"")</f>
        <v>technology</v>
      </c>
      <c r="R657" t="str">
        <f>REPLACE(N657,1,FIND("/",N657),"")</f>
        <v>wearables</v>
      </c>
      <c r="S657" s="10">
        <f t="shared" si="20"/>
        <v>42045.623981481483</v>
      </c>
      <c r="T657" s="10">
        <f t="shared" si="21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E658/D658*100</f>
        <v>213.56</v>
      </c>
      <c r="P658" s="7">
        <f>E658/L658</f>
        <v>122.73563218390805</v>
      </c>
      <c r="Q658" t="str">
        <f>REPLACE(N658,FIND("/",N658),LEN(N658)-FIND("/",N658)+1,"")</f>
        <v>technology</v>
      </c>
      <c r="R658" t="str">
        <f>REPLACE(N658,1,FIND("/",N658),"")</f>
        <v>wearables</v>
      </c>
      <c r="S658" s="10">
        <f t="shared" si="20"/>
        <v>42417.471284722218</v>
      </c>
      <c r="T658" s="10">
        <f t="shared" si="21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E659/D659*100</f>
        <v>125.69999999999999</v>
      </c>
      <c r="P659" s="7">
        <f>E659/L659</f>
        <v>190.45454545454547</v>
      </c>
      <c r="Q659" t="str">
        <f>REPLACE(N659,FIND("/",N659),LEN(N659)-FIND("/",N659)+1,"")</f>
        <v>technology</v>
      </c>
      <c r="R659" t="str">
        <f>REPLACE(N659,1,FIND("/",N659),"")</f>
        <v>wearables</v>
      </c>
      <c r="S659" s="10">
        <f t="shared" si="20"/>
        <v>42331.512407407405</v>
      </c>
      <c r="T659" s="10">
        <f t="shared" si="21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E660/D660*100</f>
        <v>104.46206037108834</v>
      </c>
      <c r="P660" s="7">
        <f>E660/L660</f>
        <v>109.33695652173913</v>
      </c>
      <c r="Q660" t="str">
        <f>REPLACE(N660,FIND("/",N660),LEN(N660)-FIND("/",N660)+1,"")</f>
        <v>technology</v>
      </c>
      <c r="R660" t="str">
        <f>REPLACE(N660,1,FIND("/",N660),"")</f>
        <v>wearables</v>
      </c>
      <c r="S660" s="10">
        <f t="shared" si="20"/>
        <v>42178.827418981477</v>
      </c>
      <c r="T660" s="10">
        <f t="shared" si="21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E661/D661*100</f>
        <v>100.56666666666668</v>
      </c>
      <c r="P661" s="7">
        <f>E661/L661</f>
        <v>143.66666666666666</v>
      </c>
      <c r="Q661" t="str">
        <f>REPLACE(N661,FIND("/",N661),LEN(N661)-FIND("/",N661)+1,"")</f>
        <v>technology</v>
      </c>
      <c r="R661" t="str">
        <f>REPLACE(N661,1,FIND("/",N661),"")</f>
        <v>wearables</v>
      </c>
      <c r="S661" s="10">
        <f t="shared" si="20"/>
        <v>42209.260358796295</v>
      </c>
      <c r="T661" s="10">
        <f t="shared" si="21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E662/D662*100</f>
        <v>3.0579999999999998</v>
      </c>
      <c r="P662" s="7">
        <f>E662/L662</f>
        <v>84.944444444444443</v>
      </c>
      <c r="Q662" t="str">
        <f>REPLACE(N662,FIND("/",N662),LEN(N662)-FIND("/",N662)+1,"")</f>
        <v>technology</v>
      </c>
      <c r="R662" t="str">
        <f>REPLACE(N662,1,FIND("/",N662),"")</f>
        <v>wearables</v>
      </c>
      <c r="S662" s="10">
        <f t="shared" si="20"/>
        <v>41922.408321759256</v>
      </c>
      <c r="T662" s="10">
        <f t="shared" si="21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E663/D663*100</f>
        <v>0.95</v>
      </c>
      <c r="P663" s="7">
        <f>E663/L663</f>
        <v>10.555555555555555</v>
      </c>
      <c r="Q663" t="str">
        <f>REPLACE(N663,FIND("/",N663),LEN(N663)-FIND("/",N663)+1,"")</f>
        <v>technology</v>
      </c>
      <c r="R663" t="str">
        <f>REPLACE(N663,1,FIND("/",N663),"")</f>
        <v>wearables</v>
      </c>
      <c r="S663" s="10">
        <f t="shared" si="20"/>
        <v>42636.312025462961</v>
      </c>
      <c r="T663" s="10">
        <f t="shared" si="21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E664/D664*100</f>
        <v>0.4</v>
      </c>
      <c r="P664" s="7">
        <f>E664/L664</f>
        <v>39</v>
      </c>
      <c r="Q664" t="str">
        <f>REPLACE(N664,FIND("/",N664),LEN(N664)-FIND("/",N664)+1,"")</f>
        <v>technology</v>
      </c>
      <c r="R664" t="str">
        <f>REPLACE(N664,1,FIND("/",N664),"")</f>
        <v>wearables</v>
      </c>
      <c r="S664" s="10">
        <f t="shared" si="20"/>
        <v>41990.104710648149</v>
      </c>
      <c r="T664" s="10">
        <f t="shared" si="21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E665/D665*100</f>
        <v>0.35000000000000003</v>
      </c>
      <c r="P665" s="7">
        <f>E665/L665</f>
        <v>100</v>
      </c>
      <c r="Q665" t="str">
        <f>REPLACE(N665,FIND("/",N665),LEN(N665)-FIND("/",N665)+1,"")</f>
        <v>technology</v>
      </c>
      <c r="R665" t="str">
        <f>REPLACE(N665,1,FIND("/",N665),"")</f>
        <v>wearables</v>
      </c>
      <c r="S665" s="10">
        <f t="shared" si="20"/>
        <v>42173.509907407402</v>
      </c>
      <c r="T665" s="10">
        <f t="shared" si="21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E666/D666*100</f>
        <v>7.5333333333333332</v>
      </c>
      <c r="P666" s="7">
        <f>E666/L666</f>
        <v>31.172413793103448</v>
      </c>
      <c r="Q666" t="str">
        <f>REPLACE(N666,FIND("/",N666),LEN(N666)-FIND("/",N666)+1,"")</f>
        <v>technology</v>
      </c>
      <c r="R666" t="str">
        <f>REPLACE(N666,1,FIND("/",N666),"")</f>
        <v>wearables</v>
      </c>
      <c r="S666" s="10">
        <f t="shared" si="20"/>
        <v>42077.333043981482</v>
      </c>
      <c r="T666" s="10">
        <f t="shared" si="21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E667/D667*100</f>
        <v>18.64</v>
      </c>
      <c r="P667" s="7">
        <f>E667/L667</f>
        <v>155.33333333333334</v>
      </c>
      <c r="Q667" t="str">
        <f>REPLACE(N667,FIND("/",N667),LEN(N667)-FIND("/",N667)+1,"")</f>
        <v>technology</v>
      </c>
      <c r="R667" t="str">
        <f>REPLACE(N667,1,FIND("/",N667),"")</f>
        <v>wearables</v>
      </c>
      <c r="S667" s="10">
        <f t="shared" si="20"/>
        <v>42688.378020833326</v>
      </c>
      <c r="T667" s="10">
        <f t="shared" si="21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E668/D668*100</f>
        <v>4.0000000000000001E-3</v>
      </c>
      <c r="P668" s="7">
        <f>E668/L668</f>
        <v>2</v>
      </c>
      <c r="Q668" t="str">
        <f>REPLACE(N668,FIND("/",N668),LEN(N668)-FIND("/",N668)+1,"")</f>
        <v>technology</v>
      </c>
      <c r="R668" t="str">
        <f>REPLACE(N668,1,FIND("/",N668),"")</f>
        <v>wearables</v>
      </c>
      <c r="S668" s="10">
        <f t="shared" si="20"/>
        <v>41838.498819444438</v>
      </c>
      <c r="T668" s="10">
        <f t="shared" si="21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E669/D669*100</f>
        <v>10.02</v>
      </c>
      <c r="P669" s="7">
        <f>E669/L669</f>
        <v>178.92857142857142</v>
      </c>
      <c r="Q669" t="str">
        <f>REPLACE(N669,FIND("/",N669),LEN(N669)-FIND("/",N669)+1,"")</f>
        <v>technology</v>
      </c>
      <c r="R669" t="str">
        <f>REPLACE(N669,1,FIND("/",N669),"")</f>
        <v>wearables</v>
      </c>
      <c r="S669" s="10">
        <f t="shared" si="20"/>
        <v>42632.040081018517</v>
      </c>
      <c r="T669" s="10">
        <f t="shared" si="21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E670/D670*100</f>
        <v>4.5600000000000005</v>
      </c>
      <c r="P670" s="7">
        <f>E670/L670</f>
        <v>27.36</v>
      </c>
      <c r="Q670" t="str">
        <f>REPLACE(N670,FIND("/",N670),LEN(N670)-FIND("/",N670)+1,"")</f>
        <v>technology</v>
      </c>
      <c r="R670" t="str">
        <f>REPLACE(N670,1,FIND("/",N670),"")</f>
        <v>wearables</v>
      </c>
      <c r="S670" s="10">
        <f t="shared" si="20"/>
        <v>42090.497939814813</v>
      </c>
      <c r="T670" s="10">
        <f t="shared" si="21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E671/D671*100</f>
        <v>21.5075</v>
      </c>
      <c r="P671" s="7">
        <f>E671/L671</f>
        <v>1536.25</v>
      </c>
      <c r="Q671" t="str">
        <f>REPLACE(N671,FIND("/",N671),LEN(N671)-FIND("/",N671)+1,"")</f>
        <v>technology</v>
      </c>
      <c r="R671" t="str">
        <f>REPLACE(N671,1,FIND("/",N671),"")</f>
        <v>wearables</v>
      </c>
      <c r="S671" s="10">
        <f t="shared" si="20"/>
        <v>42527.292337962957</v>
      </c>
      <c r="T671" s="10">
        <f t="shared" si="21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E672/D672*100</f>
        <v>29.276666666666667</v>
      </c>
      <c r="P672" s="7">
        <f>E672/L672</f>
        <v>84.99677419354839</v>
      </c>
      <c r="Q672" t="str">
        <f>REPLACE(N672,FIND("/",N672),LEN(N672)-FIND("/",N672)+1,"")</f>
        <v>technology</v>
      </c>
      <c r="R672" t="str">
        <f>REPLACE(N672,1,FIND("/",N672),"")</f>
        <v>wearables</v>
      </c>
      <c r="S672" s="10">
        <f t="shared" si="20"/>
        <v>42506.376388888886</v>
      </c>
      <c r="T672" s="10">
        <f t="shared" si="21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E673/D673*100</f>
        <v>39.426666666666662</v>
      </c>
      <c r="P673" s="7">
        <f>E673/L673</f>
        <v>788.5333333333333</v>
      </c>
      <c r="Q673" t="str">
        <f>REPLACE(N673,FIND("/",N673),LEN(N673)-FIND("/",N673)+1,"")</f>
        <v>technology</v>
      </c>
      <c r="R673" t="str">
        <f>REPLACE(N673,1,FIND("/",N673),"")</f>
        <v>wearables</v>
      </c>
      <c r="S673" s="10">
        <f t="shared" si="20"/>
        <v>41984.359398148146</v>
      </c>
      <c r="T673" s="10">
        <f t="shared" si="21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E674/D674*100</f>
        <v>21.628</v>
      </c>
      <c r="P674" s="7">
        <f>E674/L674</f>
        <v>50.29767441860465</v>
      </c>
      <c r="Q674" t="str">
        <f>REPLACE(N674,FIND("/",N674),LEN(N674)-FIND("/",N674)+1,"")</f>
        <v>technology</v>
      </c>
      <c r="R674" t="str">
        <f>REPLACE(N674,1,FIND("/",N674),"")</f>
        <v>wearables</v>
      </c>
      <c r="S674" s="10">
        <f t="shared" si="20"/>
        <v>41973.886157407404</v>
      </c>
      <c r="T674" s="10">
        <f t="shared" si="21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E675/D675*100</f>
        <v>0.20500000000000002</v>
      </c>
      <c r="P675" s="7">
        <f>E675/L675</f>
        <v>68.333333333333329</v>
      </c>
      <c r="Q675" t="str">
        <f>REPLACE(N675,FIND("/",N675),LEN(N675)-FIND("/",N675)+1,"")</f>
        <v>technology</v>
      </c>
      <c r="R675" t="str">
        <f>REPLACE(N675,1,FIND("/",N675),"")</f>
        <v>wearables</v>
      </c>
      <c r="S675" s="10">
        <f t="shared" si="20"/>
        <v>41838.5071412037</v>
      </c>
      <c r="T675" s="10">
        <f t="shared" si="21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E676/D676*100</f>
        <v>0.03</v>
      </c>
      <c r="P676" s="7">
        <f>E676/L676</f>
        <v>7.5</v>
      </c>
      <c r="Q676" t="str">
        <f>REPLACE(N676,FIND("/",N676),LEN(N676)-FIND("/",N676)+1,"")</f>
        <v>technology</v>
      </c>
      <c r="R676" t="str">
        <f>REPLACE(N676,1,FIND("/",N676),"")</f>
        <v>wearables</v>
      </c>
      <c r="S676" s="10">
        <f t="shared" si="20"/>
        <v>41802.782719907402</v>
      </c>
      <c r="T676" s="10">
        <f t="shared" si="21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E677/D677*100</f>
        <v>14.85</v>
      </c>
      <c r="P677" s="7">
        <f>E677/L677</f>
        <v>34.269230769230766</v>
      </c>
      <c r="Q677" t="str">
        <f>REPLACE(N677,FIND("/",N677),LEN(N677)-FIND("/",N677)+1,"")</f>
        <v>technology</v>
      </c>
      <c r="R677" t="str">
        <f>REPLACE(N677,1,FIND("/",N677),"")</f>
        <v>wearables</v>
      </c>
      <c r="S677" s="10">
        <f t="shared" si="20"/>
        <v>41975.597268518519</v>
      </c>
      <c r="T677" s="10">
        <f t="shared" si="21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E678/D678*100</f>
        <v>1.4710000000000001</v>
      </c>
      <c r="P678" s="7">
        <f>E678/L678</f>
        <v>61.291666666666664</v>
      </c>
      <c r="Q678" t="str">
        <f>REPLACE(N678,FIND("/",N678),LEN(N678)-FIND("/",N678)+1,"")</f>
        <v>technology</v>
      </c>
      <c r="R678" t="str">
        <f>REPLACE(N678,1,FIND("/",N678),"")</f>
        <v>wearables</v>
      </c>
      <c r="S678" s="10">
        <f t="shared" si="20"/>
        <v>42012.434965277775</v>
      </c>
      <c r="T678" s="10">
        <f t="shared" si="21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E679/D679*100</f>
        <v>25.584</v>
      </c>
      <c r="P679" s="7">
        <f>E679/L679</f>
        <v>133.25</v>
      </c>
      <c r="Q679" t="str">
        <f>REPLACE(N679,FIND("/",N679),LEN(N679)-FIND("/",N679)+1,"")</f>
        <v>technology</v>
      </c>
      <c r="R679" t="str">
        <f>REPLACE(N679,1,FIND("/",N679),"")</f>
        <v>wearables</v>
      </c>
      <c r="S679" s="10">
        <f t="shared" si="20"/>
        <v>42504.070543981477</v>
      </c>
      <c r="T679" s="10">
        <f t="shared" si="21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E680/D680*100</f>
        <v>3.8206896551724134</v>
      </c>
      <c r="P680" s="7">
        <f>E680/L680</f>
        <v>65.17647058823529</v>
      </c>
      <c r="Q680" t="str">
        <f>REPLACE(N680,FIND("/",N680),LEN(N680)-FIND("/",N680)+1,"")</f>
        <v>technology</v>
      </c>
      <c r="R680" t="str">
        <f>REPLACE(N680,1,FIND("/",N680),"")</f>
        <v>wearables</v>
      </c>
      <c r="S680" s="10">
        <f t="shared" si="20"/>
        <v>42481.043263888881</v>
      </c>
      <c r="T680" s="10">
        <f t="shared" si="21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E681/D681*100</f>
        <v>15.485964912280703</v>
      </c>
      <c r="P681" s="7">
        <f>E681/L681</f>
        <v>93.90425531914893</v>
      </c>
      <c r="Q681" t="str">
        <f>REPLACE(N681,FIND("/",N681),LEN(N681)-FIND("/",N681)+1,"")</f>
        <v>technology</v>
      </c>
      <c r="R681" t="str">
        <f>REPLACE(N681,1,FIND("/",N681),"")</f>
        <v>wearables</v>
      </c>
      <c r="S681" s="10">
        <f t="shared" si="20"/>
        <v>42556.362372685187</v>
      </c>
      <c r="T681" s="10">
        <f t="shared" si="21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E682/D682*100</f>
        <v>25.912000000000003</v>
      </c>
      <c r="P682" s="7">
        <f>E682/L682</f>
        <v>150.65116279069767</v>
      </c>
      <c r="Q682" t="str">
        <f>REPLACE(N682,FIND("/",N682),LEN(N682)-FIND("/",N682)+1,"")</f>
        <v>technology</v>
      </c>
      <c r="R682" t="str">
        <f>REPLACE(N682,1,FIND("/",N682),"")</f>
        <v>wearables</v>
      </c>
      <c r="S682" s="10">
        <f t="shared" si="20"/>
        <v>41864.168182870366</v>
      </c>
      <c r="T682" s="10">
        <f t="shared" si="21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E683/D683*100</f>
        <v>0.04</v>
      </c>
      <c r="P683" s="7">
        <f>E683/L683</f>
        <v>1</v>
      </c>
      <c r="Q683" t="str">
        <f>REPLACE(N683,FIND("/",N683),LEN(N683)-FIND("/",N683)+1,"")</f>
        <v>technology</v>
      </c>
      <c r="R683" t="str">
        <f>REPLACE(N683,1,FIND("/",N683),"")</f>
        <v>wearables</v>
      </c>
      <c r="S683" s="10">
        <f t="shared" si="20"/>
        <v>42639.472268518519</v>
      </c>
      <c r="T683" s="10">
        <f t="shared" si="21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E684/D684*100</f>
        <v>0.106</v>
      </c>
      <c r="P684" s="7">
        <f>E684/L684</f>
        <v>13.25</v>
      </c>
      <c r="Q684" t="str">
        <f>REPLACE(N684,FIND("/",N684),LEN(N684)-FIND("/",N684)+1,"")</f>
        <v>technology</v>
      </c>
      <c r="R684" t="str">
        <f>REPLACE(N684,1,FIND("/",N684),"")</f>
        <v>wearables</v>
      </c>
      <c r="S684" s="10">
        <f t="shared" si="20"/>
        <v>42778.431967592587</v>
      </c>
      <c r="T684" s="10">
        <f t="shared" si="21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E685/D685*100</f>
        <v>0.85142857142857142</v>
      </c>
      <c r="P685" s="7">
        <f>E685/L685</f>
        <v>99.333333333333329</v>
      </c>
      <c r="Q685" t="str">
        <f>REPLACE(N685,FIND("/",N685),LEN(N685)-FIND("/",N685)+1,"")</f>
        <v>technology</v>
      </c>
      <c r="R685" t="str">
        <f>REPLACE(N685,1,FIND("/",N685),"")</f>
        <v>wearables</v>
      </c>
      <c r="S685" s="10">
        <f t="shared" si="20"/>
        <v>42634.566712962966</v>
      </c>
      <c r="T685" s="10">
        <f t="shared" si="21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E686/D686*100</f>
        <v>7.4837500000000006</v>
      </c>
      <c r="P686" s="7">
        <f>E686/L686</f>
        <v>177.39259259259259</v>
      </c>
      <c r="Q686" t="str">
        <f>REPLACE(N686,FIND("/",N686),LEN(N686)-FIND("/",N686)+1,"")</f>
        <v>technology</v>
      </c>
      <c r="R686" t="str">
        <f>REPLACE(N686,1,FIND("/",N686),"")</f>
        <v>wearables</v>
      </c>
      <c r="S686" s="10">
        <f t="shared" si="20"/>
        <v>41809.13994212963</v>
      </c>
      <c r="T686" s="10">
        <f t="shared" si="21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E687/D687*100</f>
        <v>27.650000000000002</v>
      </c>
      <c r="P687" s="7">
        <f>E687/L687</f>
        <v>55.3</v>
      </c>
      <c r="Q687" t="str">
        <f>REPLACE(N687,FIND("/",N687),LEN(N687)-FIND("/",N687)+1,"")</f>
        <v>technology</v>
      </c>
      <c r="R687" t="str">
        <f>REPLACE(N687,1,FIND("/",N687),"")</f>
        <v>wearables</v>
      </c>
      <c r="S687" s="10">
        <f t="shared" si="20"/>
        <v>41971.533240740733</v>
      </c>
      <c r="T687" s="10">
        <f t="shared" si="21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E688/D688*100</f>
        <v>0</v>
      </c>
      <c r="P688" s="7" t="e">
        <f>E688/L688</f>
        <v>#DIV/0!</v>
      </c>
      <c r="Q688" t="str">
        <f>REPLACE(N688,FIND("/",N688),LEN(N688)-FIND("/",N688)+1,"")</f>
        <v>technology</v>
      </c>
      <c r="R688" t="str">
        <f>REPLACE(N688,1,FIND("/",N688),"")</f>
        <v>wearables</v>
      </c>
      <c r="S688" s="10">
        <f t="shared" si="20"/>
        <v>42189.339930555558</v>
      </c>
      <c r="T688" s="10">
        <f t="shared" si="21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E689/D689*100</f>
        <v>3.55</v>
      </c>
      <c r="P689" s="7">
        <f>E689/L689</f>
        <v>591.66666666666663</v>
      </c>
      <c r="Q689" t="str">
        <f>REPLACE(N689,FIND("/",N689),LEN(N689)-FIND("/",N689)+1,"")</f>
        <v>technology</v>
      </c>
      <c r="R689" t="str">
        <f>REPLACE(N689,1,FIND("/",N689),"")</f>
        <v>wearables</v>
      </c>
      <c r="S689" s="10">
        <f t="shared" si="20"/>
        <v>42711.417280092595</v>
      </c>
      <c r="T689" s="10">
        <f t="shared" si="21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E690/D690*100</f>
        <v>72.989999999999995</v>
      </c>
      <c r="P690" s="7">
        <f>E690/L690</f>
        <v>405.5</v>
      </c>
      <c r="Q690" t="str">
        <f>REPLACE(N690,FIND("/",N690),LEN(N690)-FIND("/",N690)+1,"")</f>
        <v>technology</v>
      </c>
      <c r="R690" t="str">
        <f>REPLACE(N690,1,FIND("/",N690),"")</f>
        <v>wearables</v>
      </c>
      <c r="S690" s="10">
        <f t="shared" si="20"/>
        <v>42261.771446759252</v>
      </c>
      <c r="T690" s="10">
        <f t="shared" si="21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E691/D691*100</f>
        <v>57.648750000000007</v>
      </c>
      <c r="P691" s="7">
        <f>E691/L691</f>
        <v>343.14732142857144</v>
      </c>
      <c r="Q691" t="str">
        <f>REPLACE(N691,FIND("/",N691),LEN(N691)-FIND("/",N691)+1,"")</f>
        <v>technology</v>
      </c>
      <c r="R691" t="str">
        <f>REPLACE(N691,1,FIND("/",N691),"")</f>
        <v>wearables</v>
      </c>
      <c r="S691" s="10">
        <f t="shared" si="20"/>
        <v>42675.334456018514</v>
      </c>
      <c r="T691" s="10">
        <f t="shared" si="21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E692/D692*100</f>
        <v>12.34</v>
      </c>
      <c r="P692" s="7">
        <f>E692/L692</f>
        <v>72.588235294117652</v>
      </c>
      <c r="Q692" t="str">
        <f>REPLACE(N692,FIND("/",N692),LEN(N692)-FIND("/",N692)+1,"")</f>
        <v>technology</v>
      </c>
      <c r="R692" t="str">
        <f>REPLACE(N692,1,FIND("/",N692),"")</f>
        <v>wearables</v>
      </c>
      <c r="S692" s="10">
        <f t="shared" si="20"/>
        <v>42579.301400462959</v>
      </c>
      <c r="T692" s="10">
        <f t="shared" si="21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E693/D693*100</f>
        <v>0.52</v>
      </c>
      <c r="P693" s="7">
        <f>E693/L693</f>
        <v>26</v>
      </c>
      <c r="Q693" t="str">
        <f>REPLACE(N693,FIND("/",N693),LEN(N693)-FIND("/",N693)+1,"")</f>
        <v>technology</v>
      </c>
      <c r="R693" t="str">
        <f>REPLACE(N693,1,FIND("/",N693),"")</f>
        <v>wearables</v>
      </c>
      <c r="S693" s="10">
        <f t="shared" si="20"/>
        <v>42157.694976851846</v>
      </c>
      <c r="T693" s="10">
        <f t="shared" si="21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E694/D694*100</f>
        <v>6.5299999999999994</v>
      </c>
      <c r="P694" s="7">
        <f>E694/L694</f>
        <v>6.4975124378109452</v>
      </c>
      <c r="Q694" t="str">
        <f>REPLACE(N694,FIND("/",N694),LEN(N694)-FIND("/",N694)+1,"")</f>
        <v>technology</v>
      </c>
      <c r="R694" t="str">
        <f>REPLACE(N694,1,FIND("/",N694),"")</f>
        <v>wearables</v>
      </c>
      <c r="S694" s="10">
        <f t="shared" si="20"/>
        <v>42696.042395833334</v>
      </c>
      <c r="T694" s="10">
        <f t="shared" si="21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E695/D695*100</f>
        <v>35.338000000000001</v>
      </c>
      <c r="P695" s="7">
        <f>E695/L695</f>
        <v>119.38513513513513</v>
      </c>
      <c r="Q695" t="str">
        <f>REPLACE(N695,FIND("/",N695),LEN(N695)-FIND("/",N695)+1,"")</f>
        <v>technology</v>
      </c>
      <c r="R695" t="str">
        <f>REPLACE(N695,1,FIND("/",N695),"")</f>
        <v>wearables</v>
      </c>
      <c r="S695" s="10">
        <f t="shared" si="20"/>
        <v>42094.474849537037</v>
      </c>
      <c r="T695" s="10">
        <f t="shared" si="21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E696/D696*100</f>
        <v>0.39333333333333331</v>
      </c>
      <c r="P696" s="7">
        <f>E696/L696</f>
        <v>84.285714285714292</v>
      </c>
      <c r="Q696" t="str">
        <f>REPLACE(N696,FIND("/",N696),LEN(N696)-FIND("/",N696)+1,"")</f>
        <v>technology</v>
      </c>
      <c r="R696" t="str">
        <f>REPLACE(N696,1,FIND("/",N696),"")</f>
        <v>wearables</v>
      </c>
      <c r="S696" s="10">
        <f t="shared" si="20"/>
        <v>42737.330543981479</v>
      </c>
      <c r="T696" s="10">
        <f t="shared" si="21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E697/D697*100</f>
        <v>1.06</v>
      </c>
      <c r="P697" s="7">
        <f>E697/L697</f>
        <v>90.857142857142861</v>
      </c>
      <c r="Q697" t="str">
        <f>REPLACE(N697,FIND("/",N697),LEN(N697)-FIND("/",N697)+1,"")</f>
        <v>technology</v>
      </c>
      <c r="R697" t="str">
        <f>REPLACE(N697,1,FIND("/",N697),"")</f>
        <v>wearables</v>
      </c>
      <c r="S697" s="10">
        <f t="shared" si="20"/>
        <v>41913.187731481477</v>
      </c>
      <c r="T697" s="10">
        <f t="shared" si="21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E698/D698*100</f>
        <v>5.7142857142857147E-4</v>
      </c>
      <c r="P698" s="7">
        <f>E698/L698</f>
        <v>1</v>
      </c>
      <c r="Q698" t="str">
        <f>REPLACE(N698,FIND("/",N698),LEN(N698)-FIND("/",N698)+1,"")</f>
        <v>technology</v>
      </c>
      <c r="R698" t="str">
        <f>REPLACE(N698,1,FIND("/",N698),"")</f>
        <v>wearables</v>
      </c>
      <c r="S698" s="10">
        <f t="shared" si="20"/>
        <v>41815.593773148146</v>
      </c>
      <c r="T698" s="10">
        <f t="shared" si="21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E699/D699*100</f>
        <v>46.379999999999995</v>
      </c>
      <c r="P699" s="7">
        <f>E699/L699</f>
        <v>20.342105263157894</v>
      </c>
      <c r="Q699" t="str">
        <f>REPLACE(N699,FIND("/",N699),LEN(N699)-FIND("/",N699)+1,"")</f>
        <v>technology</v>
      </c>
      <c r="R699" t="str">
        <f>REPLACE(N699,1,FIND("/",N699),"")</f>
        <v>wearables</v>
      </c>
      <c r="S699" s="10">
        <f t="shared" si="20"/>
        <v>42388.189687500002</v>
      </c>
      <c r="T699" s="10">
        <f t="shared" si="21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E700/D700*100</f>
        <v>15.39</v>
      </c>
      <c r="P700" s="7">
        <f>E700/L700</f>
        <v>530.68965517241384</v>
      </c>
      <c r="Q700" t="str">
        <f>REPLACE(N700,FIND("/",N700),LEN(N700)-FIND("/",N700)+1,"")</f>
        <v>technology</v>
      </c>
      <c r="R700" t="str">
        <f>REPLACE(N700,1,FIND("/",N700),"")</f>
        <v>wearables</v>
      </c>
      <c r="S700" s="10">
        <f t="shared" si="20"/>
        <v>41866.597743055558</v>
      </c>
      <c r="T700" s="10">
        <f t="shared" si="21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E701/D701*100</f>
        <v>82.422107692307705</v>
      </c>
      <c r="P701" s="7">
        <f>E701/L701</f>
        <v>120.39184269662923</v>
      </c>
      <c r="Q701" t="str">
        <f>REPLACE(N701,FIND("/",N701),LEN(N701)-FIND("/",N701)+1,"")</f>
        <v>technology</v>
      </c>
      <c r="R701" t="str">
        <f>REPLACE(N701,1,FIND("/",N701),"")</f>
        <v>wearables</v>
      </c>
      <c r="S701" s="10">
        <f t="shared" si="20"/>
        <v>41563.152175925927</v>
      </c>
      <c r="T701" s="10">
        <f t="shared" si="21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E702/D702*100</f>
        <v>2.6866666666666665</v>
      </c>
      <c r="P702" s="7">
        <f>E702/L702</f>
        <v>13</v>
      </c>
      <c r="Q702" t="str">
        <f>REPLACE(N702,FIND("/",N702),LEN(N702)-FIND("/",N702)+1,"")</f>
        <v>technology</v>
      </c>
      <c r="R702" t="str">
        <f>REPLACE(N702,1,FIND("/",N702),"")</f>
        <v>wearables</v>
      </c>
      <c r="S702" s="10">
        <f t="shared" si="20"/>
        <v>42715.355104166665</v>
      </c>
      <c r="T702" s="10">
        <f t="shared" si="21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E703/D703*100</f>
        <v>26.6</v>
      </c>
      <c r="P703" s="7">
        <f>E703/L703</f>
        <v>291.33333333333331</v>
      </c>
      <c r="Q703" t="str">
        <f>REPLACE(N703,FIND("/",N703),LEN(N703)-FIND("/",N703)+1,"")</f>
        <v>technology</v>
      </c>
      <c r="R703" t="str">
        <f>REPLACE(N703,1,FIND("/",N703),"")</f>
        <v>wearables</v>
      </c>
      <c r="S703" s="10">
        <f t="shared" si="20"/>
        <v>41813.329629629625</v>
      </c>
      <c r="T703" s="10">
        <f t="shared" si="21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E704/D704*100</f>
        <v>30.813400000000001</v>
      </c>
      <c r="P704" s="7">
        <f>E704/L704</f>
        <v>124.9191891891892</v>
      </c>
      <c r="Q704" t="str">
        <f>REPLACE(N704,FIND("/",N704),LEN(N704)-FIND("/",N704)+1,"")</f>
        <v>technology</v>
      </c>
      <c r="R704" t="str">
        <f>REPLACE(N704,1,FIND("/",N704),"")</f>
        <v>wearables</v>
      </c>
      <c r="S704" s="10">
        <f t="shared" si="20"/>
        <v>42668.393368055556</v>
      </c>
      <c r="T704" s="10">
        <f t="shared" si="21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E705/D705*100</f>
        <v>5.58</v>
      </c>
      <c r="P705" s="7">
        <f>E705/L705</f>
        <v>119.57142857142857</v>
      </c>
      <c r="Q705" t="str">
        <f>REPLACE(N705,FIND("/",N705),LEN(N705)-FIND("/",N705)+1,"")</f>
        <v>technology</v>
      </c>
      <c r="R705" t="str">
        <f>REPLACE(N705,1,FIND("/",N705),"")</f>
        <v>wearables</v>
      </c>
      <c r="S705" s="10">
        <f t="shared" si="20"/>
        <v>42711.617465277777</v>
      </c>
      <c r="T705" s="10">
        <f t="shared" si="21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E706/D706*100</f>
        <v>0.87454545454545463</v>
      </c>
      <c r="P706" s="7">
        <f>E706/L706</f>
        <v>120.25</v>
      </c>
      <c r="Q706" t="str">
        <f>REPLACE(N706,FIND("/",N706),LEN(N706)-FIND("/",N706)+1,"")</f>
        <v>technology</v>
      </c>
      <c r="R706" t="str">
        <f>REPLACE(N706,1,FIND("/",N706),"")</f>
        <v>wearables</v>
      </c>
      <c r="S706" s="10">
        <f t="shared" si="20"/>
        <v>42725.859583333331</v>
      </c>
      <c r="T706" s="10">
        <f t="shared" si="21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E707/D707*100</f>
        <v>0.97699999999999987</v>
      </c>
      <c r="P707" s="7">
        <f>E707/L707</f>
        <v>195.4</v>
      </c>
      <c r="Q707" t="str">
        <f>REPLACE(N707,FIND("/",N707),LEN(N707)-FIND("/",N707)+1,"")</f>
        <v>technology</v>
      </c>
      <c r="R707" t="str">
        <f>REPLACE(N707,1,FIND("/",N707),"")</f>
        <v>wearables</v>
      </c>
      <c r="S707" s="10">
        <f t="shared" ref="S707:S770" si="22">(J707/86400)+25569+(-8/24)</f>
        <v>42726.158310185179</v>
      </c>
      <c r="T707" s="10">
        <f t="shared" ref="T707:T770" si="23">(I707/86400)+25569+(-8/24)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E708/D708*100</f>
        <v>0</v>
      </c>
      <c r="P708" s="7" t="e">
        <f>E708/L708</f>
        <v>#DIV/0!</v>
      </c>
      <c r="Q708" t="str">
        <f>REPLACE(N708,FIND("/",N708),LEN(N708)-FIND("/",N708)+1,"")</f>
        <v>technology</v>
      </c>
      <c r="R708" t="str">
        <f>REPLACE(N708,1,FIND("/",N708),"")</f>
        <v>wearables</v>
      </c>
      <c r="S708" s="10">
        <f t="shared" si="22"/>
        <v>42676.661840277775</v>
      </c>
      <c r="T708" s="10">
        <f t="shared" si="23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E709/D709*100</f>
        <v>78.927352941176466</v>
      </c>
      <c r="P709" s="7">
        <f>E709/L709</f>
        <v>117.69868421052631</v>
      </c>
      <c r="Q709" t="str">
        <f>REPLACE(N709,FIND("/",N709),LEN(N709)-FIND("/",N709)+1,"")</f>
        <v>technology</v>
      </c>
      <c r="R709" t="str">
        <f>REPLACE(N709,1,FIND("/",N709),"")</f>
        <v>wearables</v>
      </c>
      <c r="S709" s="10">
        <f t="shared" si="22"/>
        <v>42696.33017361111</v>
      </c>
      <c r="T709" s="10">
        <f t="shared" si="23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E710/D710*100</f>
        <v>22.092500000000001</v>
      </c>
      <c r="P710" s="7">
        <f>E710/L710</f>
        <v>23.948509485094849</v>
      </c>
      <c r="Q710" t="str">
        <f>REPLACE(N710,FIND("/",N710),LEN(N710)-FIND("/",N710)+1,"")</f>
        <v>technology</v>
      </c>
      <c r="R710" t="str">
        <f>REPLACE(N710,1,FIND("/",N710),"")</f>
        <v>wearables</v>
      </c>
      <c r="S710" s="10">
        <f t="shared" si="22"/>
        <v>41835.247685185182</v>
      </c>
      <c r="T710" s="10">
        <f t="shared" si="23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E711/D711*100</f>
        <v>0.40666666666666662</v>
      </c>
      <c r="P711" s="7">
        <f>E711/L711</f>
        <v>30.5</v>
      </c>
      <c r="Q711" t="str">
        <f>REPLACE(N711,FIND("/",N711),LEN(N711)-FIND("/",N711)+1,"")</f>
        <v>technology</v>
      </c>
      <c r="R711" t="str">
        <f>REPLACE(N711,1,FIND("/",N711),"")</f>
        <v>wearables</v>
      </c>
      <c r="S711" s="10">
        <f t="shared" si="22"/>
        <v>41947.707858796297</v>
      </c>
      <c r="T711" s="10">
        <f t="shared" si="23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E712/D712*100</f>
        <v>0</v>
      </c>
      <c r="P712" s="7" t="e">
        <f>E712/L712</f>
        <v>#DIV/0!</v>
      </c>
      <c r="Q712" t="str">
        <f>REPLACE(N712,FIND("/",N712),LEN(N712)-FIND("/",N712)+1,"")</f>
        <v>technology</v>
      </c>
      <c r="R712" t="str">
        <f>REPLACE(N712,1,FIND("/",N712),"")</f>
        <v>wearables</v>
      </c>
      <c r="S712" s="10">
        <f t="shared" si="22"/>
        <v>41837.651643518519</v>
      </c>
      <c r="T712" s="10">
        <f t="shared" si="23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E713/D713*100</f>
        <v>33.790999999999997</v>
      </c>
      <c r="P713" s="7">
        <f>E713/L713</f>
        <v>99.973372781065095</v>
      </c>
      <c r="Q713" t="str">
        <f>REPLACE(N713,FIND("/",N713),LEN(N713)-FIND("/",N713)+1,"")</f>
        <v>technology</v>
      </c>
      <c r="R713" t="str">
        <f>REPLACE(N713,1,FIND("/",N713),"")</f>
        <v>wearables</v>
      </c>
      <c r="S713" s="10">
        <f t="shared" si="22"/>
        <v>42678.125787037039</v>
      </c>
      <c r="T713" s="10">
        <f t="shared" si="23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E714/D714*100</f>
        <v>0.21649484536082475</v>
      </c>
      <c r="P714" s="7">
        <f>E714/L714</f>
        <v>26.25</v>
      </c>
      <c r="Q714" t="str">
        <f>REPLACE(N714,FIND("/",N714),LEN(N714)-FIND("/",N714)+1,"")</f>
        <v>technology</v>
      </c>
      <c r="R714" t="str">
        <f>REPLACE(N714,1,FIND("/",N714),"")</f>
        <v>wearables</v>
      </c>
      <c r="S714" s="10">
        <f t="shared" si="22"/>
        <v>42384.347592592589</v>
      </c>
      <c r="T714" s="10">
        <f t="shared" si="23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E715/D715*100</f>
        <v>0.79600000000000004</v>
      </c>
      <c r="P715" s="7">
        <f>E715/L715</f>
        <v>199</v>
      </c>
      <c r="Q715" t="str">
        <f>REPLACE(N715,FIND("/",N715),LEN(N715)-FIND("/",N715)+1,"")</f>
        <v>technology</v>
      </c>
      <c r="R715" t="str">
        <f>REPLACE(N715,1,FIND("/",N715),"")</f>
        <v>wearables</v>
      </c>
      <c r="S715" s="10">
        <f t="shared" si="22"/>
        <v>42496.195972222216</v>
      </c>
      <c r="T715" s="10">
        <f t="shared" si="23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E716/D716*100</f>
        <v>14.993333333333334</v>
      </c>
      <c r="P716" s="7">
        <f>E716/L716</f>
        <v>80.321428571428569</v>
      </c>
      <c r="Q716" t="str">
        <f>REPLACE(N716,FIND("/",N716),LEN(N716)-FIND("/",N716)+1,"")</f>
        <v>technology</v>
      </c>
      <c r="R716" t="str">
        <f>REPLACE(N716,1,FIND("/",N716),"")</f>
        <v>wearables</v>
      </c>
      <c r="S716" s="10">
        <f t="shared" si="22"/>
        <v>42734.454652777778</v>
      </c>
      <c r="T716" s="10">
        <f t="shared" si="23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E717/D717*100</f>
        <v>5.0509090909090908</v>
      </c>
      <c r="P717" s="7">
        <f>E717/L717</f>
        <v>115.75</v>
      </c>
      <c r="Q717" t="str">
        <f>REPLACE(N717,FIND("/",N717),LEN(N717)-FIND("/",N717)+1,"")</f>
        <v>technology</v>
      </c>
      <c r="R717" t="str">
        <f>REPLACE(N717,1,FIND("/",N717),"")</f>
        <v>wearables</v>
      </c>
      <c r="S717" s="10">
        <f t="shared" si="22"/>
        <v>42272.7574074074</v>
      </c>
      <c r="T717" s="10">
        <f t="shared" si="23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E718/D718*100</f>
        <v>10.214285714285715</v>
      </c>
      <c r="P718" s="7">
        <f>E718/L718</f>
        <v>44.6875</v>
      </c>
      <c r="Q718" t="str">
        <f>REPLACE(N718,FIND("/",N718),LEN(N718)-FIND("/",N718)+1,"")</f>
        <v>technology</v>
      </c>
      <c r="R718" t="str">
        <f>REPLACE(N718,1,FIND("/",N718),"")</f>
        <v>wearables</v>
      </c>
      <c r="S718" s="10">
        <f t="shared" si="22"/>
        <v>41940.325312499997</v>
      </c>
      <c r="T718" s="10">
        <f t="shared" si="23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E719/D719*100</f>
        <v>0.30499999999999999</v>
      </c>
      <c r="P719" s="7">
        <f>E719/L719</f>
        <v>76.25</v>
      </c>
      <c r="Q719" t="str">
        <f>REPLACE(N719,FIND("/",N719),LEN(N719)-FIND("/",N719)+1,"")</f>
        <v>technology</v>
      </c>
      <c r="R719" t="str">
        <f>REPLACE(N719,1,FIND("/",N719),"")</f>
        <v>wearables</v>
      </c>
      <c r="S719" s="10">
        <f t="shared" si="22"/>
        <v>41857.520856481475</v>
      </c>
      <c r="T719" s="10">
        <f t="shared" si="23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E720/D720*100</f>
        <v>0.75</v>
      </c>
      <c r="P720" s="7">
        <f>E720/L720</f>
        <v>22.5</v>
      </c>
      <c r="Q720" t="str">
        <f>REPLACE(N720,FIND("/",N720),LEN(N720)-FIND("/",N720)+1,"")</f>
        <v>technology</v>
      </c>
      <c r="R720" t="str">
        <f>REPLACE(N720,1,FIND("/",N720),"")</f>
        <v>wearables</v>
      </c>
      <c r="S720" s="10">
        <f t="shared" si="22"/>
        <v>42752.512118055551</v>
      </c>
      <c r="T720" s="10">
        <f t="shared" si="23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E721/D721*100</f>
        <v>1.2933333333333332</v>
      </c>
      <c r="P721" s="7">
        <f>E721/L721</f>
        <v>19.399999999999999</v>
      </c>
      <c r="Q721" t="str">
        <f>REPLACE(N721,FIND("/",N721),LEN(N721)-FIND("/",N721)+1,"")</f>
        <v>technology</v>
      </c>
      <c r="R721" t="str">
        <f>REPLACE(N721,1,FIND("/",N721),"")</f>
        <v>wearables</v>
      </c>
      <c r="S721" s="10">
        <f t="shared" si="22"/>
        <v>42408.70689814815</v>
      </c>
      <c r="T721" s="10">
        <f t="shared" si="23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E722/D722*100</f>
        <v>143.94736842105263</v>
      </c>
      <c r="P722" s="7">
        <f>E722/L722</f>
        <v>66.707317073170728</v>
      </c>
      <c r="Q722" t="str">
        <f>REPLACE(N722,FIND("/",N722),LEN(N722)-FIND("/",N722)+1,"")</f>
        <v>publishing</v>
      </c>
      <c r="R722" t="str">
        <f>REPLACE(N722,1,FIND("/",N722),"")</f>
        <v>nonfiction</v>
      </c>
      <c r="S722" s="10">
        <f t="shared" si="22"/>
        <v>40909.315868055557</v>
      </c>
      <c r="T722" s="10">
        <f t="shared" si="23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E723/D723*100</f>
        <v>122.10975609756099</v>
      </c>
      <c r="P723" s="7">
        <f>E723/L723</f>
        <v>84.142857142857139</v>
      </c>
      <c r="Q723" t="str">
        <f>REPLACE(N723,FIND("/",N723),LEN(N723)-FIND("/",N723)+1,"")</f>
        <v>publishing</v>
      </c>
      <c r="R723" t="str">
        <f>REPLACE(N723,1,FIND("/",N723),"")</f>
        <v>nonfiction</v>
      </c>
      <c r="S723" s="10">
        <f t="shared" si="22"/>
        <v>41807.238506944443</v>
      </c>
      <c r="T723" s="10">
        <f t="shared" si="23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E724/D724*100</f>
        <v>132.024</v>
      </c>
      <c r="P724" s="7">
        <f>E724/L724</f>
        <v>215.72549019607843</v>
      </c>
      <c r="Q724" t="str">
        <f>REPLACE(N724,FIND("/",N724),LEN(N724)-FIND("/",N724)+1,"")</f>
        <v>publishing</v>
      </c>
      <c r="R724" t="str">
        <f>REPLACE(N724,1,FIND("/",N724),"")</f>
        <v>nonfiction</v>
      </c>
      <c r="S724" s="10">
        <f t="shared" si="22"/>
        <v>40977.471967592588</v>
      </c>
      <c r="T724" s="10">
        <f t="shared" si="23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E725/D725*100</f>
        <v>109.38000000000001</v>
      </c>
      <c r="P725" s="7">
        <f>E725/L725</f>
        <v>54.69</v>
      </c>
      <c r="Q725" t="str">
        <f>REPLACE(N725,FIND("/",N725),LEN(N725)-FIND("/",N725)+1,"")</f>
        <v>publishing</v>
      </c>
      <c r="R725" t="str">
        <f>REPLACE(N725,1,FIND("/",N725),"")</f>
        <v>nonfiction</v>
      </c>
      <c r="S725" s="10">
        <f t="shared" si="22"/>
        <v>42184.483206018514</v>
      </c>
      <c r="T725" s="10">
        <f t="shared" si="23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E726/D726*100</f>
        <v>105.47157142857144</v>
      </c>
      <c r="P726" s="7">
        <f>E726/L726</f>
        <v>51.62944055944056</v>
      </c>
      <c r="Q726" t="str">
        <f>REPLACE(N726,FIND("/",N726),LEN(N726)-FIND("/",N726)+1,"")</f>
        <v>publishing</v>
      </c>
      <c r="R726" t="str">
        <f>REPLACE(N726,1,FIND("/",N726),"")</f>
        <v>nonfiction</v>
      </c>
      <c r="S726" s="10">
        <f t="shared" si="22"/>
        <v>40694.305127314808</v>
      </c>
      <c r="T726" s="10">
        <f t="shared" si="23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E727/D727*100</f>
        <v>100.35000000000001</v>
      </c>
      <c r="P727" s="7">
        <f>E727/L727</f>
        <v>143.35714285714286</v>
      </c>
      <c r="Q727" t="str">
        <f>REPLACE(N727,FIND("/",N727),LEN(N727)-FIND("/",N727)+1,"")</f>
        <v>publishing</v>
      </c>
      <c r="R727" t="str">
        <f>REPLACE(N727,1,FIND("/",N727),"")</f>
        <v>nonfiction</v>
      </c>
      <c r="S727" s="10">
        <f t="shared" si="22"/>
        <v>42321.292962962958</v>
      </c>
      <c r="T727" s="10">
        <f t="shared" si="23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E728/D728*100</f>
        <v>101.4</v>
      </c>
      <c r="P728" s="7">
        <f>E728/L728</f>
        <v>72.428571428571431</v>
      </c>
      <c r="Q728" t="str">
        <f>REPLACE(N728,FIND("/",N728),LEN(N728)-FIND("/",N728)+1,"")</f>
        <v>publishing</v>
      </c>
      <c r="R728" t="str">
        <f>REPLACE(N728,1,FIND("/",N728),"")</f>
        <v>nonfiction</v>
      </c>
      <c r="S728" s="10">
        <f t="shared" si="22"/>
        <v>41345.709340277775</v>
      </c>
      <c r="T728" s="10">
        <f t="shared" si="23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E729/D729*100</f>
        <v>155.51428571428571</v>
      </c>
      <c r="P729" s="7">
        <f>E729/L729</f>
        <v>36.530201342281877</v>
      </c>
      <c r="Q729" t="str">
        <f>REPLACE(N729,FIND("/",N729),LEN(N729)-FIND("/",N729)+1,"")</f>
        <v>publishing</v>
      </c>
      <c r="R729" t="str">
        <f>REPLACE(N729,1,FIND("/",N729),"")</f>
        <v>nonfiction</v>
      </c>
      <c r="S729" s="10">
        <f t="shared" si="22"/>
        <v>41246.686909722222</v>
      </c>
      <c r="T729" s="10">
        <f t="shared" si="23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E730/D730*100</f>
        <v>105.566</v>
      </c>
      <c r="P730" s="7">
        <f>E730/L730</f>
        <v>60.903461538461535</v>
      </c>
      <c r="Q730" t="str">
        <f>REPLACE(N730,FIND("/",N730),LEN(N730)-FIND("/",N730)+1,"")</f>
        <v>publishing</v>
      </c>
      <c r="R730" t="str">
        <f>REPLACE(N730,1,FIND("/",N730),"")</f>
        <v>nonfiction</v>
      </c>
      <c r="S730" s="10">
        <f t="shared" si="22"/>
        <v>40731.504131944443</v>
      </c>
      <c r="T730" s="10">
        <f t="shared" si="23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E731/D731*100</f>
        <v>130.65</v>
      </c>
      <c r="P731" s="7">
        <f>E731/L731</f>
        <v>43.55</v>
      </c>
      <c r="Q731" t="str">
        <f>REPLACE(N731,FIND("/",N731),LEN(N731)-FIND("/",N731)+1,"")</f>
        <v>publishing</v>
      </c>
      <c r="R731" t="str">
        <f>REPLACE(N731,1,FIND("/",N731),"")</f>
        <v>nonfiction</v>
      </c>
      <c r="S731" s="10">
        <f t="shared" si="22"/>
        <v>41110.85255787037</v>
      </c>
      <c r="T731" s="10">
        <f t="shared" si="23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E732/D732*100</f>
        <v>132.19</v>
      </c>
      <c r="P732" s="7">
        <f>E732/L732</f>
        <v>99.766037735849054</v>
      </c>
      <c r="Q732" t="str">
        <f>REPLACE(N732,FIND("/",N732),LEN(N732)-FIND("/",N732)+1,"")</f>
        <v>publishing</v>
      </c>
      <c r="R732" t="str">
        <f>REPLACE(N732,1,FIND("/",N732),"")</f>
        <v>nonfiction</v>
      </c>
      <c r="S732" s="10">
        <f t="shared" si="22"/>
        <v>40854.411932870367</v>
      </c>
      <c r="T732" s="10">
        <f t="shared" si="23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E733/D733*100</f>
        <v>126</v>
      </c>
      <c r="P733" s="7">
        <f>E733/L733</f>
        <v>88.732394366197184</v>
      </c>
      <c r="Q733" t="str">
        <f>REPLACE(N733,FIND("/",N733),LEN(N733)-FIND("/",N733)+1,"")</f>
        <v>publishing</v>
      </c>
      <c r="R733" t="str">
        <f>REPLACE(N733,1,FIND("/",N733),"")</f>
        <v>nonfiction</v>
      </c>
      <c r="S733" s="10">
        <f t="shared" si="22"/>
        <v>40879.462349537032</v>
      </c>
      <c r="T733" s="10">
        <f t="shared" si="23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E734/D734*100</f>
        <v>160</v>
      </c>
      <c r="P734" s="7">
        <f>E734/L734</f>
        <v>4.9230769230769234</v>
      </c>
      <c r="Q734" t="str">
        <f>REPLACE(N734,FIND("/",N734),LEN(N734)-FIND("/",N734)+1,"")</f>
        <v>publishing</v>
      </c>
      <c r="R734" t="str">
        <f>REPLACE(N734,1,FIND("/",N734),"")</f>
        <v>nonfiction</v>
      </c>
      <c r="S734" s="10">
        <f t="shared" si="22"/>
        <v>41486.09098379629</v>
      </c>
      <c r="T734" s="10">
        <f t="shared" si="23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E735/D735*100</f>
        <v>120.48</v>
      </c>
      <c r="P735" s="7">
        <f>E735/L735</f>
        <v>17.822485207100591</v>
      </c>
      <c r="Q735" t="str">
        <f>REPLACE(N735,FIND("/",N735),LEN(N735)-FIND("/",N735)+1,"")</f>
        <v>publishing</v>
      </c>
      <c r="R735" t="str">
        <f>REPLACE(N735,1,FIND("/",N735),"")</f>
        <v>nonfiction</v>
      </c>
      <c r="S735" s="10">
        <f t="shared" si="22"/>
        <v>41598.086712962962</v>
      </c>
      <c r="T735" s="10">
        <f t="shared" si="23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E736/D736*100</f>
        <v>125.52941176470588</v>
      </c>
      <c r="P736" s="7">
        <f>E736/L736</f>
        <v>187.19298245614036</v>
      </c>
      <c r="Q736" t="str">
        <f>REPLACE(N736,FIND("/",N736),LEN(N736)-FIND("/",N736)+1,"")</f>
        <v>publishing</v>
      </c>
      <c r="R736" t="str">
        <f>REPLACE(N736,1,FIND("/",N736),"")</f>
        <v>nonfiction</v>
      </c>
      <c r="S736" s="10">
        <f t="shared" si="22"/>
        <v>42101.831249999996</v>
      </c>
      <c r="T736" s="10">
        <f t="shared" si="23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E737/D737*100</f>
        <v>114.40638297872341</v>
      </c>
      <c r="P737" s="7">
        <f>E737/L737</f>
        <v>234.80786026200875</v>
      </c>
      <c r="Q737" t="str">
        <f>REPLACE(N737,FIND("/",N737),LEN(N737)-FIND("/",N737)+1,"")</f>
        <v>publishing</v>
      </c>
      <c r="R737" t="str">
        <f>REPLACE(N737,1,FIND("/",N737),"")</f>
        <v>nonfiction</v>
      </c>
      <c r="S737" s="10">
        <f t="shared" si="22"/>
        <v>41945.696134259255</v>
      </c>
      <c r="T737" s="10">
        <f t="shared" si="23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E738/D738*100</f>
        <v>315.13888888888891</v>
      </c>
      <c r="P738" s="7">
        <f>E738/L738</f>
        <v>105.04629629629629</v>
      </c>
      <c r="Q738" t="str">
        <f>REPLACE(N738,FIND("/",N738),LEN(N738)-FIND("/",N738)+1,"")</f>
        <v>publishing</v>
      </c>
      <c r="R738" t="str">
        <f>REPLACE(N738,1,FIND("/",N738),"")</f>
        <v>nonfiction</v>
      </c>
      <c r="S738" s="10">
        <f t="shared" si="22"/>
        <v>41579.400925925926</v>
      </c>
      <c r="T738" s="10">
        <f t="shared" si="23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E739/D739*100</f>
        <v>122.39999999999999</v>
      </c>
      <c r="P739" s="7">
        <f>E739/L739</f>
        <v>56.666666666666664</v>
      </c>
      <c r="Q739" t="str">
        <f>REPLACE(N739,FIND("/",N739),LEN(N739)-FIND("/",N739)+1,"")</f>
        <v>publishing</v>
      </c>
      <c r="R739" t="str">
        <f>REPLACE(N739,1,FIND("/",N739),"")</f>
        <v>nonfiction</v>
      </c>
      <c r="S739" s="10">
        <f t="shared" si="22"/>
        <v>41666.941979166666</v>
      </c>
      <c r="T739" s="10">
        <f t="shared" si="23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E740/D740*100</f>
        <v>106.73333333333332</v>
      </c>
      <c r="P740" s="7">
        <f>E740/L740</f>
        <v>39.048780487804876</v>
      </c>
      <c r="Q740" t="str">
        <f>REPLACE(N740,FIND("/",N740),LEN(N740)-FIND("/",N740)+1,"")</f>
        <v>publishing</v>
      </c>
      <c r="R740" t="str">
        <f>REPLACE(N740,1,FIND("/",N740),"")</f>
        <v>nonfiction</v>
      </c>
      <c r="S740" s="10">
        <f t="shared" si="22"/>
        <v>41943.27076388889</v>
      </c>
      <c r="T740" s="10">
        <f t="shared" si="23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E741/D741*100</f>
        <v>158.33333333333331</v>
      </c>
      <c r="P741" s="7">
        <f>E741/L741</f>
        <v>68.345323741007192</v>
      </c>
      <c r="Q741" t="str">
        <f>REPLACE(N741,FIND("/",N741),LEN(N741)-FIND("/",N741)+1,"")</f>
        <v>publishing</v>
      </c>
      <c r="R741" t="str">
        <f>REPLACE(N741,1,FIND("/",N741),"")</f>
        <v>nonfiction</v>
      </c>
      <c r="S741" s="10">
        <f t="shared" si="22"/>
        <v>41829.169317129628</v>
      </c>
      <c r="T741" s="10">
        <f t="shared" si="23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E742/D742*100</f>
        <v>107.4</v>
      </c>
      <c r="P742" s="7">
        <f>E742/L742</f>
        <v>169.57894736842104</v>
      </c>
      <c r="Q742" t="str">
        <f>REPLACE(N742,FIND("/",N742),LEN(N742)-FIND("/",N742)+1,"")</f>
        <v>publishing</v>
      </c>
      <c r="R742" t="str">
        <f>REPLACE(N742,1,FIND("/",N742),"")</f>
        <v>nonfiction</v>
      </c>
      <c r="S742" s="10">
        <f t="shared" si="22"/>
        <v>42161.81344907407</v>
      </c>
      <c r="T742" s="10">
        <f t="shared" si="23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E743/D743*100</f>
        <v>102.25999999999999</v>
      </c>
      <c r="P743" s="7">
        <f>E743/L743</f>
        <v>141.42340425531913</v>
      </c>
      <c r="Q743" t="str">
        <f>REPLACE(N743,FIND("/",N743),LEN(N743)-FIND("/",N743)+1,"")</f>
        <v>publishing</v>
      </c>
      <c r="R743" t="str">
        <f>REPLACE(N743,1,FIND("/",N743),"")</f>
        <v>nonfiction</v>
      </c>
      <c r="S743" s="10">
        <f t="shared" si="22"/>
        <v>41401.314884259256</v>
      </c>
      <c r="T743" s="10">
        <f t="shared" si="23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E744/D744*100</f>
        <v>110.71428571428572</v>
      </c>
      <c r="P744" s="7">
        <f>E744/L744</f>
        <v>67.391304347826093</v>
      </c>
      <c r="Q744" t="str">
        <f>REPLACE(N744,FIND("/",N744),LEN(N744)-FIND("/",N744)+1,"")</f>
        <v>publishing</v>
      </c>
      <c r="R744" t="str">
        <f>REPLACE(N744,1,FIND("/",N744),"")</f>
        <v>nonfiction</v>
      </c>
      <c r="S744" s="10">
        <f t="shared" si="22"/>
        <v>41689.584629629629</v>
      </c>
      <c r="T744" s="10">
        <f t="shared" si="23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E745/D745*100</f>
        <v>148</v>
      </c>
      <c r="P745" s="7">
        <f>E745/L745</f>
        <v>54.266666666666666</v>
      </c>
      <c r="Q745" t="str">
        <f>REPLACE(N745,FIND("/",N745),LEN(N745)-FIND("/",N745)+1,"")</f>
        <v>publishing</v>
      </c>
      <c r="R745" t="str">
        <f>REPLACE(N745,1,FIND("/",N745),"")</f>
        <v>nonfiction</v>
      </c>
      <c r="S745" s="10">
        <f t="shared" si="22"/>
        <v>40990.375983796293</v>
      </c>
      <c r="T745" s="10">
        <f t="shared" si="23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E746/D746*100</f>
        <v>102.32000000000001</v>
      </c>
      <c r="P746" s="7">
        <f>E746/L746</f>
        <v>82.516129032258064</v>
      </c>
      <c r="Q746" t="str">
        <f>REPLACE(N746,FIND("/",N746),LEN(N746)-FIND("/",N746)+1,"")</f>
        <v>publishing</v>
      </c>
      <c r="R746" t="str">
        <f>REPLACE(N746,1,FIND("/",N746),"")</f>
        <v>nonfiction</v>
      </c>
      <c r="S746" s="10">
        <f t="shared" si="22"/>
        <v>41226.623877314814</v>
      </c>
      <c r="T746" s="10">
        <f t="shared" si="23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E747/D747*100</f>
        <v>179.09909909909908</v>
      </c>
      <c r="P747" s="7">
        <f>E747/L747</f>
        <v>53.729729729729726</v>
      </c>
      <c r="Q747" t="str">
        <f>REPLACE(N747,FIND("/",N747),LEN(N747)-FIND("/",N747)+1,"")</f>
        <v>publishing</v>
      </c>
      <c r="R747" t="str">
        <f>REPLACE(N747,1,FIND("/",N747),"")</f>
        <v>nonfiction</v>
      </c>
      <c r="S747" s="10">
        <f t="shared" si="22"/>
        <v>41367.238946759258</v>
      </c>
      <c r="T747" s="10">
        <f t="shared" si="23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E748/D748*100</f>
        <v>111.08135252761969</v>
      </c>
      <c r="P748" s="7">
        <f>E748/L748</f>
        <v>34.206185567010309</v>
      </c>
      <c r="Q748" t="str">
        <f>REPLACE(N748,FIND("/",N748),LEN(N748)-FIND("/",N748)+1,"")</f>
        <v>publishing</v>
      </c>
      <c r="R748" t="str">
        <f>REPLACE(N748,1,FIND("/",N748),"")</f>
        <v>nonfiction</v>
      </c>
      <c r="S748" s="10">
        <f t="shared" si="22"/>
        <v>41156.709594907406</v>
      </c>
      <c r="T748" s="10">
        <f t="shared" si="23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E749/D749*100</f>
        <v>100.04285714285714</v>
      </c>
      <c r="P749" s="7">
        <f>E749/L749</f>
        <v>127.32727272727273</v>
      </c>
      <c r="Q749" t="str">
        <f>REPLACE(N749,FIND("/",N749),LEN(N749)-FIND("/",N749)+1,"")</f>
        <v>publishing</v>
      </c>
      <c r="R749" t="str">
        <f>REPLACE(N749,1,FIND("/",N749),"")</f>
        <v>nonfiction</v>
      </c>
      <c r="S749" s="10">
        <f t="shared" si="22"/>
        <v>41988.215497685182</v>
      </c>
      <c r="T749" s="10">
        <f t="shared" si="23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E750/D750*100</f>
        <v>100.25</v>
      </c>
      <c r="P750" s="7">
        <f>E750/L750</f>
        <v>45.56818181818182</v>
      </c>
      <c r="Q750" t="str">
        <f>REPLACE(N750,FIND("/",N750),LEN(N750)-FIND("/",N750)+1,"")</f>
        <v>publishing</v>
      </c>
      <c r="R750" t="str">
        <f>REPLACE(N750,1,FIND("/",N750),"")</f>
        <v>nonfiction</v>
      </c>
      <c r="S750" s="10">
        <f t="shared" si="22"/>
        <v>41831.513495370367</v>
      </c>
      <c r="T750" s="10">
        <f t="shared" si="23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E751/D751*100</f>
        <v>105.56</v>
      </c>
      <c r="P751" s="7">
        <f>E751/L751</f>
        <v>95.963636363636368</v>
      </c>
      <c r="Q751" t="str">
        <f>REPLACE(N751,FIND("/",N751),LEN(N751)-FIND("/",N751)+1,"")</f>
        <v>publishing</v>
      </c>
      <c r="R751" t="str">
        <f>REPLACE(N751,1,FIND("/",N751),"")</f>
        <v>nonfiction</v>
      </c>
      <c r="S751" s="10">
        <f t="shared" si="22"/>
        <v>42733.607986111114</v>
      </c>
      <c r="T751" s="10">
        <f t="shared" si="23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E752/D752*100</f>
        <v>102.58775877587757</v>
      </c>
      <c r="P752" s="7">
        <f>E752/L752</f>
        <v>77.271186440677965</v>
      </c>
      <c r="Q752" t="str">
        <f>REPLACE(N752,FIND("/",N752),LEN(N752)-FIND("/",N752)+1,"")</f>
        <v>publishing</v>
      </c>
      <c r="R752" t="str">
        <f>REPLACE(N752,1,FIND("/",N752),"")</f>
        <v>nonfiction</v>
      </c>
      <c r="S752" s="10">
        <f t="shared" si="22"/>
        <v>41299.544814814813</v>
      </c>
      <c r="T752" s="10">
        <f t="shared" si="23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E753/D753*100</f>
        <v>118.5</v>
      </c>
      <c r="P753" s="7">
        <f>E753/L753</f>
        <v>57.338709677419352</v>
      </c>
      <c r="Q753" t="str">
        <f>REPLACE(N753,FIND("/",N753),LEN(N753)-FIND("/",N753)+1,"")</f>
        <v>publishing</v>
      </c>
      <c r="R753" t="str">
        <f>REPLACE(N753,1,FIND("/",N753),"")</f>
        <v>nonfiction</v>
      </c>
      <c r="S753" s="10">
        <f t="shared" si="22"/>
        <v>40713.297164351847</v>
      </c>
      <c r="T753" s="10">
        <f t="shared" si="23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E754/D754*100</f>
        <v>111.7</v>
      </c>
      <c r="P754" s="7">
        <f>E754/L754</f>
        <v>53.19047619047619</v>
      </c>
      <c r="Q754" t="str">
        <f>REPLACE(N754,FIND("/",N754),LEN(N754)-FIND("/",N754)+1,"")</f>
        <v>publishing</v>
      </c>
      <c r="R754" t="str">
        <f>REPLACE(N754,1,FIND("/",N754),"")</f>
        <v>nonfiction</v>
      </c>
      <c r="S754" s="10">
        <f t="shared" si="22"/>
        <v>42639.088159722225</v>
      </c>
      <c r="T754" s="10">
        <f t="shared" si="23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E755/D755*100</f>
        <v>128</v>
      </c>
      <c r="P755" s="7">
        <f>E755/L755</f>
        <v>492.30769230769232</v>
      </c>
      <c r="Q755" t="str">
        <f>REPLACE(N755,FIND("/",N755),LEN(N755)-FIND("/",N755)+1,"")</f>
        <v>publishing</v>
      </c>
      <c r="R755" t="str">
        <f>REPLACE(N755,1,FIND("/",N755),"")</f>
        <v>nonfiction</v>
      </c>
      <c r="S755" s="10">
        <f t="shared" si="22"/>
        <v>42019.256840277776</v>
      </c>
      <c r="T755" s="10">
        <f t="shared" si="23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E756/D756*100</f>
        <v>103.75000000000001</v>
      </c>
      <c r="P756" s="7">
        <f>E756/L756</f>
        <v>42.346938775510203</v>
      </c>
      <c r="Q756" t="str">
        <f>REPLACE(N756,FIND("/",N756),LEN(N756)-FIND("/",N756)+1,"")</f>
        <v>publishing</v>
      </c>
      <c r="R756" t="str">
        <f>REPLACE(N756,1,FIND("/",N756),"")</f>
        <v>nonfiction</v>
      </c>
      <c r="S756" s="10">
        <f t="shared" si="22"/>
        <v>41249.41575231481</v>
      </c>
      <c r="T756" s="10">
        <f t="shared" si="23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E757/D757*100</f>
        <v>101.9076</v>
      </c>
      <c r="P757" s="7">
        <f>E757/L757</f>
        <v>37.466029411764708</v>
      </c>
      <c r="Q757" t="str">
        <f>REPLACE(N757,FIND("/",N757),LEN(N757)-FIND("/",N757)+1,"")</f>
        <v>publishing</v>
      </c>
      <c r="R757" t="str">
        <f>REPLACE(N757,1,FIND("/",N757),"")</f>
        <v>nonfiction</v>
      </c>
      <c r="S757" s="10">
        <f t="shared" si="22"/>
        <v>41383.271724537037</v>
      </c>
      <c r="T757" s="10">
        <f t="shared" si="23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E758/D758*100</f>
        <v>117.71428571428571</v>
      </c>
      <c r="P758" s="7">
        <f>E758/L758</f>
        <v>37.454545454545453</v>
      </c>
      <c r="Q758" t="str">
        <f>REPLACE(N758,FIND("/",N758),LEN(N758)-FIND("/",N758)+1,"")</f>
        <v>publishing</v>
      </c>
      <c r="R758" t="str">
        <f>REPLACE(N758,1,FIND("/",N758),"")</f>
        <v>nonfiction</v>
      </c>
      <c r="S758" s="10">
        <f t="shared" si="22"/>
        <v>40590.433553240735</v>
      </c>
      <c r="T758" s="10">
        <f t="shared" si="23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E759/D759*100</f>
        <v>238</v>
      </c>
      <c r="P759" s="7">
        <f>E759/L759</f>
        <v>33.055555555555557</v>
      </c>
      <c r="Q759" t="str">
        <f>REPLACE(N759,FIND("/",N759),LEN(N759)-FIND("/",N759)+1,"")</f>
        <v>publishing</v>
      </c>
      <c r="R759" t="str">
        <f>REPLACE(N759,1,FIND("/",N759),"")</f>
        <v>nonfiction</v>
      </c>
      <c r="S759" s="10">
        <f t="shared" si="22"/>
        <v>41234.721226851849</v>
      </c>
      <c r="T759" s="10">
        <f t="shared" si="23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E760/D760*100</f>
        <v>102</v>
      </c>
      <c r="P760" s="7">
        <f>E760/L760</f>
        <v>134.21052631578948</v>
      </c>
      <c r="Q760" t="str">
        <f>REPLACE(N760,FIND("/",N760),LEN(N760)-FIND("/",N760)+1,"")</f>
        <v>publishing</v>
      </c>
      <c r="R760" t="str">
        <f>REPLACE(N760,1,FIND("/",N760),"")</f>
        <v>nonfiction</v>
      </c>
      <c r="S760" s="10">
        <f t="shared" si="22"/>
        <v>40429.503101851849</v>
      </c>
      <c r="T760" s="10">
        <f t="shared" si="23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E761/D761*100</f>
        <v>101.92000000000002</v>
      </c>
      <c r="P761" s="7">
        <f>E761/L761</f>
        <v>51.474747474747474</v>
      </c>
      <c r="Q761" t="str">
        <f>REPLACE(N761,FIND("/",N761),LEN(N761)-FIND("/",N761)+1,"")</f>
        <v>publishing</v>
      </c>
      <c r="R761" t="str">
        <f>REPLACE(N761,1,FIND("/",N761),"")</f>
        <v>nonfiction</v>
      </c>
      <c r="S761" s="10">
        <f t="shared" si="22"/>
        <v>41788.996979166666</v>
      </c>
      <c r="T761" s="10">
        <f t="shared" si="23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E762/D762*100</f>
        <v>0</v>
      </c>
      <c r="P762" s="7" t="e">
        <f>E762/L762</f>
        <v>#DIV/0!</v>
      </c>
      <c r="Q762" t="str">
        <f>REPLACE(N762,FIND("/",N762),LEN(N762)-FIND("/",N762)+1,"")</f>
        <v>publishing</v>
      </c>
      <c r="R762" t="str">
        <f>REPLACE(N762,1,FIND("/",N762),"")</f>
        <v>fiction</v>
      </c>
      <c r="S762" s="10">
        <f t="shared" si="22"/>
        <v>42670.430706018517</v>
      </c>
      <c r="T762" s="10">
        <f t="shared" si="23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E763/D763*100</f>
        <v>4.7</v>
      </c>
      <c r="P763" s="7">
        <f>E763/L763</f>
        <v>39.166666666666664</v>
      </c>
      <c r="Q763" t="str">
        <f>REPLACE(N763,FIND("/",N763),LEN(N763)-FIND("/",N763)+1,"")</f>
        <v>publishing</v>
      </c>
      <c r="R763" t="str">
        <f>REPLACE(N763,1,FIND("/",N763),"")</f>
        <v>fiction</v>
      </c>
      <c r="S763" s="10">
        <f t="shared" si="22"/>
        <v>41642.418124999997</v>
      </c>
      <c r="T763" s="10">
        <f t="shared" si="23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E764/D764*100</f>
        <v>0</v>
      </c>
      <c r="P764" s="7" t="e">
        <f>E764/L764</f>
        <v>#DIV/0!</v>
      </c>
      <c r="Q764" t="str">
        <f>REPLACE(N764,FIND("/",N764),LEN(N764)-FIND("/",N764)+1,"")</f>
        <v>publishing</v>
      </c>
      <c r="R764" t="str">
        <f>REPLACE(N764,1,FIND("/",N764),"")</f>
        <v>fiction</v>
      </c>
      <c r="S764" s="10">
        <f t="shared" si="22"/>
        <v>42690.52511574074</v>
      </c>
      <c r="T764" s="10">
        <f t="shared" si="23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E765/D765*100</f>
        <v>0.11655011655011654</v>
      </c>
      <c r="P765" s="7">
        <f>E765/L765</f>
        <v>5</v>
      </c>
      <c r="Q765" t="str">
        <f>REPLACE(N765,FIND("/",N765),LEN(N765)-FIND("/",N765)+1,"")</f>
        <v>publishing</v>
      </c>
      <c r="R765" t="str">
        <f>REPLACE(N765,1,FIND("/",N765),"")</f>
        <v>fiction</v>
      </c>
      <c r="S765" s="10">
        <f t="shared" si="22"/>
        <v>41471.113518518519</v>
      </c>
      <c r="T765" s="10">
        <f t="shared" si="23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E766/D766*100</f>
        <v>0</v>
      </c>
      <c r="P766" s="7" t="e">
        <f>E766/L766</f>
        <v>#DIV/0!</v>
      </c>
      <c r="Q766" t="str">
        <f>REPLACE(N766,FIND("/",N766),LEN(N766)-FIND("/",N766)+1,"")</f>
        <v>publishing</v>
      </c>
      <c r="R766" t="str">
        <f>REPLACE(N766,1,FIND("/",N766),"")</f>
        <v>fiction</v>
      </c>
      <c r="S766" s="10">
        <f t="shared" si="22"/>
        <v>42226.839826388888</v>
      </c>
      <c r="T766" s="10">
        <f t="shared" si="23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E767/D767*100</f>
        <v>36.014285714285712</v>
      </c>
      <c r="P767" s="7">
        <f>E767/L767</f>
        <v>57.295454545454547</v>
      </c>
      <c r="Q767" t="str">
        <f>REPLACE(N767,FIND("/",N767),LEN(N767)-FIND("/",N767)+1,"")</f>
        <v>publishing</v>
      </c>
      <c r="R767" t="str">
        <f>REPLACE(N767,1,FIND("/",N767),"")</f>
        <v>fiction</v>
      </c>
      <c r="S767" s="10">
        <f t="shared" si="22"/>
        <v>41901.209305555552</v>
      </c>
      <c r="T767" s="10">
        <f t="shared" si="23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E768/D768*100</f>
        <v>0</v>
      </c>
      <c r="P768" s="7" t="e">
        <f>E768/L768</f>
        <v>#DIV/0!</v>
      </c>
      <c r="Q768" t="str">
        <f>REPLACE(N768,FIND("/",N768),LEN(N768)-FIND("/",N768)+1,"")</f>
        <v>publishing</v>
      </c>
      <c r="R768" t="str">
        <f>REPLACE(N768,1,FIND("/",N768),"")</f>
        <v>fiction</v>
      </c>
      <c r="S768" s="10">
        <f t="shared" si="22"/>
        <v>42021.45003472222</v>
      </c>
      <c r="T768" s="10">
        <f t="shared" si="23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E769/D769*100</f>
        <v>3.54</v>
      </c>
      <c r="P769" s="7">
        <f>E769/L769</f>
        <v>59</v>
      </c>
      <c r="Q769" t="str">
        <f>REPLACE(N769,FIND("/",N769),LEN(N769)-FIND("/",N769)+1,"")</f>
        <v>publishing</v>
      </c>
      <c r="R769" t="str">
        <f>REPLACE(N769,1,FIND("/",N769),"")</f>
        <v>fiction</v>
      </c>
      <c r="S769" s="10">
        <f t="shared" si="22"/>
        <v>42114.810300925928</v>
      </c>
      <c r="T769" s="10">
        <f t="shared" si="23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E770/D770*100</f>
        <v>0</v>
      </c>
      <c r="P770" s="7" t="e">
        <f>E770/L770</f>
        <v>#DIV/0!</v>
      </c>
      <c r="Q770" t="str">
        <f>REPLACE(N770,FIND("/",N770),LEN(N770)-FIND("/",N770)+1,"")</f>
        <v>publishing</v>
      </c>
      <c r="R770" t="str">
        <f>REPLACE(N770,1,FIND("/",N770),"")</f>
        <v>fiction</v>
      </c>
      <c r="S770" s="10">
        <f t="shared" si="22"/>
        <v>41593.873726851853</v>
      </c>
      <c r="T770" s="10">
        <f t="shared" si="23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E771/D771*100</f>
        <v>41.4</v>
      </c>
      <c r="P771" s="7">
        <f>E771/L771</f>
        <v>31.846153846153847</v>
      </c>
      <c r="Q771" t="str">
        <f>REPLACE(N771,FIND("/",N771),LEN(N771)-FIND("/",N771)+1,"")</f>
        <v>publishing</v>
      </c>
      <c r="R771" t="str">
        <f>REPLACE(N771,1,FIND("/",N771),"")</f>
        <v>fiction</v>
      </c>
      <c r="S771" s="10">
        <f t="shared" ref="S771:S834" si="24">(J771/86400)+25569+(-8/24)</f>
        <v>41604.663124999999</v>
      </c>
      <c r="T771" s="10">
        <f t="shared" ref="T771:T834" si="25">(I771/86400)+25569+(-8/24)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E772/D772*100</f>
        <v>0</v>
      </c>
      <c r="P772" s="7" t="e">
        <f>E772/L772</f>
        <v>#DIV/0!</v>
      </c>
      <c r="Q772" t="str">
        <f>REPLACE(N772,FIND("/",N772),LEN(N772)-FIND("/",N772)+1,"")</f>
        <v>publishing</v>
      </c>
      <c r="R772" t="str">
        <f>REPLACE(N772,1,FIND("/",N772),"")</f>
        <v>fiction</v>
      </c>
      <c r="S772" s="10">
        <f t="shared" si="24"/>
        <v>41289.666307870364</v>
      </c>
      <c r="T772" s="10">
        <f t="shared" si="25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E773/D773*100</f>
        <v>2.6315789473684209E-2</v>
      </c>
      <c r="P773" s="7">
        <f>E773/L773</f>
        <v>10</v>
      </c>
      <c r="Q773" t="str">
        <f>REPLACE(N773,FIND("/",N773),LEN(N773)-FIND("/",N773)+1,"")</f>
        <v>publishing</v>
      </c>
      <c r="R773" t="str">
        <f>REPLACE(N773,1,FIND("/",N773),"")</f>
        <v>fiction</v>
      </c>
      <c r="S773" s="10">
        <f t="shared" si="24"/>
        <v>42349.490763888891</v>
      </c>
      <c r="T773" s="10">
        <f t="shared" si="25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E774/D774*100</f>
        <v>3.3333333333333335</v>
      </c>
      <c r="P774" s="7">
        <f>E774/L774</f>
        <v>50</v>
      </c>
      <c r="Q774" t="str">
        <f>REPLACE(N774,FIND("/",N774),LEN(N774)-FIND("/",N774)+1,"")</f>
        <v>publishing</v>
      </c>
      <c r="R774" t="str">
        <f>REPLACE(N774,1,FIND("/",N774),"")</f>
        <v>fiction</v>
      </c>
      <c r="S774" s="10">
        <f t="shared" si="24"/>
        <v>40067.723599537036</v>
      </c>
      <c r="T774" s="10">
        <f t="shared" si="25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E775/D775*100</f>
        <v>0.85129023676509719</v>
      </c>
      <c r="P775" s="7">
        <f>E775/L775</f>
        <v>16</v>
      </c>
      <c r="Q775" t="str">
        <f>REPLACE(N775,FIND("/",N775),LEN(N775)-FIND("/",N775)+1,"")</f>
        <v>publishing</v>
      </c>
      <c r="R775" t="str">
        <f>REPLACE(N775,1,FIND("/",N775),"")</f>
        <v>fiction</v>
      </c>
      <c r="S775" s="10">
        <f t="shared" si="24"/>
        <v>42100.402604166666</v>
      </c>
      <c r="T775" s="10">
        <f t="shared" si="25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E776/D776*100</f>
        <v>70.199999999999989</v>
      </c>
      <c r="P776" s="7">
        <f>E776/L776</f>
        <v>39</v>
      </c>
      <c r="Q776" t="str">
        <f>REPLACE(N776,FIND("/",N776),LEN(N776)-FIND("/",N776)+1,"")</f>
        <v>publishing</v>
      </c>
      <c r="R776" t="str">
        <f>REPLACE(N776,1,FIND("/",N776),"")</f>
        <v>fiction</v>
      </c>
      <c r="S776" s="10">
        <f t="shared" si="24"/>
        <v>41663.446967592587</v>
      </c>
      <c r="T776" s="10">
        <f t="shared" si="25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E777/D777*100</f>
        <v>1.7000000000000002</v>
      </c>
      <c r="P777" s="7">
        <f>E777/L777</f>
        <v>34</v>
      </c>
      <c r="Q777" t="str">
        <f>REPLACE(N777,FIND("/",N777),LEN(N777)-FIND("/",N777)+1,"")</f>
        <v>publishing</v>
      </c>
      <c r="R777" t="str">
        <f>REPLACE(N777,1,FIND("/",N777),"")</f>
        <v>fiction</v>
      </c>
      <c r="S777" s="10">
        <f t="shared" si="24"/>
        <v>40862.726793981477</v>
      </c>
      <c r="T777" s="10">
        <f t="shared" si="25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E778/D778*100</f>
        <v>51.4</v>
      </c>
      <c r="P778" s="7">
        <f>E778/L778</f>
        <v>63.122807017543863</v>
      </c>
      <c r="Q778" t="str">
        <f>REPLACE(N778,FIND("/",N778),LEN(N778)-FIND("/",N778)+1,"")</f>
        <v>publishing</v>
      </c>
      <c r="R778" t="str">
        <f>REPLACE(N778,1,FIND("/",N778),"")</f>
        <v>fiction</v>
      </c>
      <c r="S778" s="10">
        <f t="shared" si="24"/>
        <v>42250.352372685178</v>
      </c>
      <c r="T778" s="10">
        <f t="shared" si="25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E779/D779*100</f>
        <v>0.70000000000000007</v>
      </c>
      <c r="P779" s="7">
        <f>E779/L779</f>
        <v>7</v>
      </c>
      <c r="Q779" t="str">
        <f>REPLACE(N779,FIND("/",N779),LEN(N779)-FIND("/",N779)+1,"")</f>
        <v>publishing</v>
      </c>
      <c r="R779" t="str">
        <f>REPLACE(N779,1,FIND("/",N779),"")</f>
        <v>fiction</v>
      </c>
      <c r="S779" s="10">
        <f t="shared" si="24"/>
        <v>41456.647881944438</v>
      </c>
      <c r="T779" s="10">
        <f t="shared" si="25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E780/D780*100</f>
        <v>0.4</v>
      </c>
      <c r="P780" s="7">
        <f>E780/L780</f>
        <v>2</v>
      </c>
      <c r="Q780" t="str">
        <f>REPLACE(N780,FIND("/",N780),LEN(N780)-FIND("/",N780)+1,"")</f>
        <v>publishing</v>
      </c>
      <c r="R780" t="str">
        <f>REPLACE(N780,1,FIND("/",N780),"")</f>
        <v>fiction</v>
      </c>
      <c r="S780" s="10">
        <f t="shared" si="24"/>
        <v>41729.368981481479</v>
      </c>
      <c r="T780" s="10">
        <f t="shared" si="25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E781/D781*100</f>
        <v>2.666666666666667</v>
      </c>
      <c r="P781" s="7">
        <f>E781/L781</f>
        <v>66.666666666666671</v>
      </c>
      <c r="Q781" t="str">
        <f>REPLACE(N781,FIND("/",N781),LEN(N781)-FIND("/",N781)+1,"")</f>
        <v>publishing</v>
      </c>
      <c r="R781" t="str">
        <f>REPLACE(N781,1,FIND("/",N781),"")</f>
        <v>fiction</v>
      </c>
      <c r="S781" s="10">
        <f t="shared" si="24"/>
        <v>40436.350752314815</v>
      </c>
      <c r="T781" s="10">
        <f t="shared" si="25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E782/D782*100</f>
        <v>104</v>
      </c>
      <c r="P782" s="7">
        <f>E782/L782</f>
        <v>38.518518518518519</v>
      </c>
      <c r="Q782" t="str">
        <f>REPLACE(N782,FIND("/",N782),LEN(N782)-FIND("/",N782)+1,"")</f>
        <v>music</v>
      </c>
      <c r="R782" t="str">
        <f>REPLACE(N782,1,FIND("/",N782),"")</f>
        <v>rock</v>
      </c>
      <c r="S782" s="10">
        <f t="shared" si="24"/>
        <v>40636.340567129628</v>
      </c>
      <c r="T782" s="10">
        <f t="shared" si="25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E783/D783*100</f>
        <v>133.15375</v>
      </c>
      <c r="P783" s="7">
        <f>E783/L783</f>
        <v>42.609200000000001</v>
      </c>
      <c r="Q783" t="str">
        <f>REPLACE(N783,FIND("/",N783),LEN(N783)-FIND("/",N783)+1,"")</f>
        <v>music</v>
      </c>
      <c r="R783" t="str">
        <f>REPLACE(N783,1,FIND("/",N783),"")</f>
        <v>rock</v>
      </c>
      <c r="S783" s="10">
        <f t="shared" si="24"/>
        <v>41402.667523148142</v>
      </c>
      <c r="T783" s="10">
        <f t="shared" si="25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E784/D784*100</f>
        <v>100</v>
      </c>
      <c r="P784" s="7">
        <f>E784/L784</f>
        <v>50</v>
      </c>
      <c r="Q784" t="str">
        <f>REPLACE(N784,FIND("/",N784),LEN(N784)-FIND("/",N784)+1,"")</f>
        <v>music</v>
      </c>
      <c r="R784" t="str">
        <f>REPLACE(N784,1,FIND("/",N784),"")</f>
        <v>rock</v>
      </c>
      <c r="S784" s="10">
        <f t="shared" si="24"/>
        <v>41116.424791666665</v>
      </c>
      <c r="T784" s="10">
        <f t="shared" si="25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E785/D785*100</f>
        <v>148.13333333333333</v>
      </c>
      <c r="P785" s="7">
        <f>E785/L785</f>
        <v>63.485714285714288</v>
      </c>
      <c r="Q785" t="str">
        <f>REPLACE(N785,FIND("/",N785),LEN(N785)-FIND("/",N785)+1,"")</f>
        <v>music</v>
      </c>
      <c r="R785" t="str">
        <f>REPLACE(N785,1,FIND("/",N785),"")</f>
        <v>rock</v>
      </c>
      <c r="S785" s="10">
        <f t="shared" si="24"/>
        <v>40987.440381944441</v>
      </c>
      <c r="T785" s="10">
        <f t="shared" si="25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E786/D786*100</f>
        <v>102.49999999999999</v>
      </c>
      <c r="P786" s="7">
        <f>E786/L786</f>
        <v>102.5</v>
      </c>
      <c r="Q786" t="str">
        <f>REPLACE(N786,FIND("/",N786),LEN(N786)-FIND("/",N786)+1,"")</f>
        <v>music</v>
      </c>
      <c r="R786" t="str">
        <f>REPLACE(N786,1,FIND("/",N786),"")</f>
        <v>rock</v>
      </c>
      <c r="S786" s="10">
        <f t="shared" si="24"/>
        <v>41674.816192129627</v>
      </c>
      <c r="T786" s="10">
        <f t="shared" si="25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E787/D787*100</f>
        <v>180.62799999999999</v>
      </c>
      <c r="P787" s="7">
        <f>E787/L787</f>
        <v>31.142758620689655</v>
      </c>
      <c r="Q787" t="str">
        <f>REPLACE(N787,FIND("/",N787),LEN(N787)-FIND("/",N787)+1,"")</f>
        <v>music</v>
      </c>
      <c r="R787" t="str">
        <f>REPLACE(N787,1,FIND("/",N787),"")</f>
        <v>rock</v>
      </c>
      <c r="S787" s="10">
        <f t="shared" si="24"/>
        <v>41303.26059027778</v>
      </c>
      <c r="T787" s="10">
        <f t="shared" si="25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E788/D788*100</f>
        <v>142.79999999999998</v>
      </c>
      <c r="P788" s="7">
        <f>E788/L788</f>
        <v>162.27272727272728</v>
      </c>
      <c r="Q788" t="str">
        <f>REPLACE(N788,FIND("/",N788),LEN(N788)-FIND("/",N788)+1,"")</f>
        <v>music</v>
      </c>
      <c r="R788" t="str">
        <f>REPLACE(N788,1,FIND("/",N788),"")</f>
        <v>rock</v>
      </c>
      <c r="S788" s="10">
        <f t="shared" si="24"/>
        <v>40982.722615740735</v>
      </c>
      <c r="T788" s="10">
        <f t="shared" si="25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E789/D789*100</f>
        <v>114.16666666666666</v>
      </c>
      <c r="P789" s="7">
        <f>E789/L789</f>
        <v>80.588235294117652</v>
      </c>
      <c r="Q789" t="str">
        <f>REPLACE(N789,FIND("/",N789),LEN(N789)-FIND("/",N789)+1,"")</f>
        <v>music</v>
      </c>
      <c r="R789" t="str">
        <f>REPLACE(N789,1,FIND("/",N789),"")</f>
        <v>rock</v>
      </c>
      <c r="S789" s="10">
        <f t="shared" si="24"/>
        <v>41549.294282407405</v>
      </c>
      <c r="T789" s="10">
        <f t="shared" si="25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E790/D790*100</f>
        <v>203.505</v>
      </c>
      <c r="P790" s="7">
        <f>E790/L790</f>
        <v>59.85441176470588</v>
      </c>
      <c r="Q790" t="str">
        <f>REPLACE(N790,FIND("/",N790),LEN(N790)-FIND("/",N790)+1,"")</f>
        <v>music</v>
      </c>
      <c r="R790" t="str">
        <f>REPLACE(N790,1,FIND("/",N790),"")</f>
        <v>rock</v>
      </c>
      <c r="S790" s="10">
        <f t="shared" si="24"/>
        <v>41058.673472222217</v>
      </c>
      <c r="T790" s="10">
        <f t="shared" si="25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E791/D791*100</f>
        <v>109.41176470588236</v>
      </c>
      <c r="P791" s="7">
        <f>E791/L791</f>
        <v>132.85714285714286</v>
      </c>
      <c r="Q791" t="str">
        <f>REPLACE(N791,FIND("/",N791),LEN(N791)-FIND("/",N791)+1,"")</f>
        <v>music</v>
      </c>
      <c r="R791" t="str">
        <f>REPLACE(N791,1,FIND("/",N791),"")</f>
        <v>rock</v>
      </c>
      <c r="S791" s="10">
        <f t="shared" si="24"/>
        <v>41276.852777777771</v>
      </c>
      <c r="T791" s="10">
        <f t="shared" si="25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E792/D792*100</f>
        <v>144.37459999999999</v>
      </c>
      <c r="P792" s="7">
        <f>E792/L792</f>
        <v>92.547820512820508</v>
      </c>
      <c r="Q792" t="str">
        <f>REPLACE(N792,FIND("/",N792),LEN(N792)-FIND("/",N792)+1,"")</f>
        <v>music</v>
      </c>
      <c r="R792" t="str">
        <f>REPLACE(N792,1,FIND("/",N792),"")</f>
        <v>rock</v>
      </c>
      <c r="S792" s="10">
        <f t="shared" si="24"/>
        <v>41275.714571759258</v>
      </c>
      <c r="T792" s="10">
        <f t="shared" si="25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E793/D793*100</f>
        <v>103.86666666666666</v>
      </c>
      <c r="P793" s="7">
        <f>E793/L793</f>
        <v>60.859375</v>
      </c>
      <c r="Q793" t="str">
        <f>REPLACE(N793,FIND("/",N793),LEN(N793)-FIND("/",N793)+1,"")</f>
        <v>music</v>
      </c>
      <c r="R793" t="str">
        <f>REPLACE(N793,1,FIND("/",N793),"")</f>
        <v>rock</v>
      </c>
      <c r="S793" s="10">
        <f t="shared" si="24"/>
        <v>41557.447291666664</v>
      </c>
      <c r="T793" s="10">
        <f t="shared" si="25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E794/D794*100</f>
        <v>100.44440000000002</v>
      </c>
      <c r="P794" s="7">
        <f>E794/L794</f>
        <v>41.851833333333339</v>
      </c>
      <c r="Q794" t="str">
        <f>REPLACE(N794,FIND("/",N794),LEN(N794)-FIND("/",N794)+1,"")</f>
        <v>music</v>
      </c>
      <c r="R794" t="str">
        <f>REPLACE(N794,1,FIND("/",N794),"")</f>
        <v>rock</v>
      </c>
      <c r="S794" s="10">
        <f t="shared" si="24"/>
        <v>41555.540312499994</v>
      </c>
      <c r="T794" s="10">
        <f t="shared" si="25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E795/D795*100</f>
        <v>102.77927272727271</v>
      </c>
      <c r="P795" s="7">
        <f>E795/L795</f>
        <v>88.325937499999995</v>
      </c>
      <c r="Q795" t="str">
        <f>REPLACE(N795,FIND("/",N795),LEN(N795)-FIND("/",N795)+1,"")</f>
        <v>music</v>
      </c>
      <c r="R795" t="str">
        <f>REPLACE(N795,1,FIND("/",N795),"")</f>
        <v>rock</v>
      </c>
      <c r="S795" s="10">
        <f t="shared" si="24"/>
        <v>41442.407916666663</v>
      </c>
      <c r="T795" s="10">
        <f t="shared" si="25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E796/D796*100</f>
        <v>105.31250000000001</v>
      </c>
      <c r="P796" s="7">
        <f>E796/L796</f>
        <v>158.96226415094338</v>
      </c>
      <c r="Q796" t="str">
        <f>REPLACE(N796,FIND("/",N796),LEN(N796)-FIND("/",N796)+1,"")</f>
        <v>music</v>
      </c>
      <c r="R796" t="str">
        <f>REPLACE(N796,1,FIND("/",N796),"")</f>
        <v>rock</v>
      </c>
      <c r="S796" s="10">
        <f t="shared" si="24"/>
        <v>40735.781678240739</v>
      </c>
      <c r="T796" s="10">
        <f t="shared" si="25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E797/D797*100</f>
        <v>111.78571428571429</v>
      </c>
      <c r="P797" s="7">
        <f>E797/L797</f>
        <v>85.054347826086953</v>
      </c>
      <c r="Q797" t="str">
        <f>REPLACE(N797,FIND("/",N797),LEN(N797)-FIND("/",N797)+1,"")</f>
        <v>music</v>
      </c>
      <c r="R797" t="str">
        <f>REPLACE(N797,1,FIND("/",N797),"")</f>
        <v>rock</v>
      </c>
      <c r="S797" s="10">
        <f t="shared" si="24"/>
        <v>40963.279699074068</v>
      </c>
      <c r="T797" s="10">
        <f t="shared" si="25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E798/D798*100</f>
        <v>101.35000000000001</v>
      </c>
      <c r="P798" s="7">
        <f>E798/L798</f>
        <v>112.61111111111111</v>
      </c>
      <c r="Q798" t="str">
        <f>REPLACE(N798,FIND("/",N798),LEN(N798)-FIND("/",N798)+1,"")</f>
        <v>music</v>
      </c>
      <c r="R798" t="str">
        <f>REPLACE(N798,1,FIND("/",N798),"")</f>
        <v>rock</v>
      </c>
      <c r="S798" s="10">
        <f t="shared" si="24"/>
        <v>41502.549594907403</v>
      </c>
      <c r="T798" s="10">
        <f t="shared" si="25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E799/D799*100</f>
        <v>107.53333333333333</v>
      </c>
      <c r="P799" s="7">
        <f>E799/L799</f>
        <v>45.436619718309856</v>
      </c>
      <c r="Q799" t="str">
        <f>REPLACE(N799,FIND("/",N799),LEN(N799)-FIND("/",N799)+1,"")</f>
        <v>music</v>
      </c>
      <c r="R799" t="str">
        <f>REPLACE(N799,1,FIND("/",N799),"")</f>
        <v>rock</v>
      </c>
      <c r="S799" s="10">
        <f t="shared" si="24"/>
        <v>40996.660740740735</v>
      </c>
      <c r="T799" s="10">
        <f t="shared" si="25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E800/D800*100</f>
        <v>114.88571428571429</v>
      </c>
      <c r="P800" s="7">
        <f>E800/L800</f>
        <v>46.218390804597703</v>
      </c>
      <c r="Q800" t="str">
        <f>REPLACE(N800,FIND("/",N800),LEN(N800)-FIND("/",N800)+1,"")</f>
        <v>music</v>
      </c>
      <c r="R800" t="str">
        <f>REPLACE(N800,1,FIND("/",N800),"")</f>
        <v>rock</v>
      </c>
      <c r="S800" s="10">
        <f t="shared" si="24"/>
        <v>41882.256793981483</v>
      </c>
      <c r="T800" s="10">
        <f t="shared" si="25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E801/D801*100</f>
        <v>100.02</v>
      </c>
      <c r="P801" s="7">
        <f>E801/L801</f>
        <v>178.60714285714286</v>
      </c>
      <c r="Q801" t="str">
        <f>REPLACE(N801,FIND("/",N801),LEN(N801)-FIND("/",N801)+1,"")</f>
        <v>music</v>
      </c>
      <c r="R801" t="str">
        <f>REPLACE(N801,1,FIND("/",N801),"")</f>
        <v>rock</v>
      </c>
      <c r="S801" s="10">
        <f t="shared" si="24"/>
        <v>40996.333865740737</v>
      </c>
      <c r="T801" s="10">
        <f t="shared" si="25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E802/D802*100</f>
        <v>152.13333333333335</v>
      </c>
      <c r="P802" s="7">
        <f>E802/L802</f>
        <v>40.75</v>
      </c>
      <c r="Q802" t="str">
        <f>REPLACE(N802,FIND("/",N802),LEN(N802)-FIND("/",N802)+1,"")</f>
        <v>music</v>
      </c>
      <c r="R802" t="str">
        <f>REPLACE(N802,1,FIND("/",N802),"")</f>
        <v>rock</v>
      </c>
      <c r="S802" s="10">
        <f t="shared" si="24"/>
        <v>41863.100162037037</v>
      </c>
      <c r="T802" s="10">
        <f t="shared" si="25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E803/D803*100</f>
        <v>111.52149999999999</v>
      </c>
      <c r="P803" s="7">
        <f>E803/L803</f>
        <v>43.733921568627444</v>
      </c>
      <c r="Q803" t="str">
        <f>REPLACE(N803,FIND("/",N803),LEN(N803)-FIND("/",N803)+1,"")</f>
        <v>music</v>
      </c>
      <c r="R803" t="str">
        <f>REPLACE(N803,1,FIND("/",N803),"")</f>
        <v>rock</v>
      </c>
      <c r="S803" s="10">
        <f t="shared" si="24"/>
        <v>40695.462037037032</v>
      </c>
      <c r="T803" s="10">
        <f t="shared" si="25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E804/D804*100</f>
        <v>101.33333333333334</v>
      </c>
      <c r="P804" s="7">
        <f>E804/L804</f>
        <v>81.066666666666663</v>
      </c>
      <c r="Q804" t="str">
        <f>REPLACE(N804,FIND("/",N804),LEN(N804)-FIND("/",N804)+1,"")</f>
        <v>music</v>
      </c>
      <c r="R804" t="str">
        <f>REPLACE(N804,1,FIND("/",N804),"")</f>
        <v>rock</v>
      </c>
      <c r="S804" s="10">
        <f t="shared" si="24"/>
        <v>41122.688935185179</v>
      </c>
      <c r="T804" s="10">
        <f t="shared" si="25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E805/D805*100</f>
        <v>123.2608695652174</v>
      </c>
      <c r="P805" s="7">
        <f>E805/L805</f>
        <v>74.60526315789474</v>
      </c>
      <c r="Q805" t="str">
        <f>REPLACE(N805,FIND("/",N805),LEN(N805)-FIND("/",N805)+1,"")</f>
        <v>music</v>
      </c>
      <c r="R805" t="str">
        <f>REPLACE(N805,1,FIND("/",N805),"")</f>
        <v>rock</v>
      </c>
      <c r="S805" s="10">
        <f t="shared" si="24"/>
        <v>40665.616643518515</v>
      </c>
      <c r="T805" s="10">
        <f t="shared" si="25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E806/D806*100</f>
        <v>100</v>
      </c>
      <c r="P806" s="7">
        <f>E806/L806</f>
        <v>305.55555555555554</v>
      </c>
      <c r="Q806" t="str">
        <f>REPLACE(N806,FIND("/",N806),LEN(N806)-FIND("/",N806)+1,"")</f>
        <v>music</v>
      </c>
      <c r="R806" t="str">
        <f>REPLACE(N806,1,FIND("/",N806),"")</f>
        <v>rock</v>
      </c>
      <c r="S806" s="10">
        <f t="shared" si="24"/>
        <v>40729.772291666661</v>
      </c>
      <c r="T806" s="10">
        <f t="shared" si="25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E807/D807*100</f>
        <v>105</v>
      </c>
      <c r="P807" s="7">
        <f>E807/L807</f>
        <v>58.333333333333336</v>
      </c>
      <c r="Q807" t="str">
        <f>REPLACE(N807,FIND("/",N807),LEN(N807)-FIND("/",N807)+1,"")</f>
        <v>music</v>
      </c>
      <c r="R807" t="str">
        <f>REPLACE(N807,1,FIND("/",N807),"")</f>
        <v>rock</v>
      </c>
      <c r="S807" s="10">
        <f t="shared" si="24"/>
        <v>40690.489722222221</v>
      </c>
      <c r="T807" s="10">
        <f t="shared" si="25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E808/D808*100</f>
        <v>104.4375</v>
      </c>
      <c r="P808" s="7">
        <f>E808/L808</f>
        <v>117.67605633802818</v>
      </c>
      <c r="Q808" t="str">
        <f>REPLACE(N808,FIND("/",N808),LEN(N808)-FIND("/",N808)+1,"")</f>
        <v>music</v>
      </c>
      <c r="R808" t="str">
        <f>REPLACE(N808,1,FIND("/",N808),"")</f>
        <v>rock</v>
      </c>
      <c r="S808" s="10">
        <f t="shared" si="24"/>
        <v>40763.358090277776</v>
      </c>
      <c r="T808" s="10">
        <f t="shared" si="25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E809/D809*100</f>
        <v>105.125</v>
      </c>
      <c r="P809" s="7">
        <f>E809/L809</f>
        <v>73.771929824561397</v>
      </c>
      <c r="Q809" t="str">
        <f>REPLACE(N809,FIND("/",N809),LEN(N809)-FIND("/",N809)+1,"")</f>
        <v>music</v>
      </c>
      <c r="R809" t="str">
        <f>REPLACE(N809,1,FIND("/",N809),"")</f>
        <v>rock</v>
      </c>
      <c r="S809" s="10">
        <f t="shared" si="24"/>
        <v>42759.295266203706</v>
      </c>
      <c r="T809" s="10">
        <f t="shared" si="25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E810/D810*100</f>
        <v>100</v>
      </c>
      <c r="P810" s="7">
        <f>E810/L810</f>
        <v>104.65116279069767</v>
      </c>
      <c r="Q810" t="str">
        <f>REPLACE(N810,FIND("/",N810),LEN(N810)-FIND("/",N810)+1,"")</f>
        <v>music</v>
      </c>
      <c r="R810" t="str">
        <f>REPLACE(N810,1,FIND("/",N810),"")</f>
        <v>rock</v>
      </c>
      <c r="S810" s="10">
        <f t="shared" si="24"/>
        <v>41961.767199074071</v>
      </c>
      <c r="T810" s="10">
        <f t="shared" si="25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E811/D811*100</f>
        <v>103.77499999999999</v>
      </c>
      <c r="P811" s="7">
        <f>E811/L811</f>
        <v>79.82692307692308</v>
      </c>
      <c r="Q811" t="str">
        <f>REPLACE(N811,FIND("/",N811),LEN(N811)-FIND("/",N811)+1,"")</f>
        <v>music</v>
      </c>
      <c r="R811" t="str">
        <f>REPLACE(N811,1,FIND("/",N811),"")</f>
        <v>rock</v>
      </c>
      <c r="S811" s="10">
        <f t="shared" si="24"/>
        <v>41628.500347222223</v>
      </c>
      <c r="T811" s="10">
        <f t="shared" si="25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E812/D812*100</f>
        <v>105</v>
      </c>
      <c r="P812" s="7">
        <f>E812/L812</f>
        <v>58.333333333333336</v>
      </c>
      <c r="Q812" t="str">
        <f>REPLACE(N812,FIND("/",N812),LEN(N812)-FIND("/",N812)+1,"")</f>
        <v>music</v>
      </c>
      <c r="R812" t="str">
        <f>REPLACE(N812,1,FIND("/",N812),"")</f>
        <v>rock</v>
      </c>
      <c r="S812" s="10">
        <f t="shared" si="24"/>
        <v>41122.722939814812</v>
      </c>
      <c r="T812" s="10">
        <f t="shared" si="25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E813/D813*100</f>
        <v>104</v>
      </c>
      <c r="P813" s="7">
        <f>E813/L813</f>
        <v>86.666666666666671</v>
      </c>
      <c r="Q813" t="str">
        <f>REPLACE(N813,FIND("/",N813),LEN(N813)-FIND("/",N813)+1,"")</f>
        <v>music</v>
      </c>
      <c r="R813" t="str">
        <f>REPLACE(N813,1,FIND("/",N813),"")</f>
        <v>rock</v>
      </c>
      <c r="S813" s="10">
        <f t="shared" si="24"/>
        <v>41443.310208333329</v>
      </c>
      <c r="T813" s="10">
        <f t="shared" si="25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E814/D814*100</f>
        <v>151.83333333333334</v>
      </c>
      <c r="P814" s="7">
        <f>E814/L814</f>
        <v>27.606060606060606</v>
      </c>
      <c r="Q814" t="str">
        <f>REPLACE(N814,FIND("/",N814),LEN(N814)-FIND("/",N814)+1,"")</f>
        <v>music</v>
      </c>
      <c r="R814" t="str">
        <f>REPLACE(N814,1,FIND("/",N814),"")</f>
        <v>rock</v>
      </c>
      <c r="S814" s="10">
        <f t="shared" si="24"/>
        <v>41281.684629629628</v>
      </c>
      <c r="T814" s="10">
        <f t="shared" si="25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E815/D815*100</f>
        <v>159.99600000000001</v>
      </c>
      <c r="P815" s="7">
        <f>E815/L815</f>
        <v>24.999375000000001</v>
      </c>
      <c r="Q815" t="str">
        <f>REPLACE(N815,FIND("/",N815),LEN(N815)-FIND("/",N815)+1,"")</f>
        <v>music</v>
      </c>
      <c r="R815" t="str">
        <f>REPLACE(N815,1,FIND("/",N815),"")</f>
        <v>rock</v>
      </c>
      <c r="S815" s="10">
        <f t="shared" si="24"/>
        <v>41080.626909722218</v>
      </c>
      <c r="T815" s="10">
        <f t="shared" si="25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E816/D816*100</f>
        <v>127.3</v>
      </c>
      <c r="P816" s="7">
        <f>E816/L816</f>
        <v>45.464285714285715</v>
      </c>
      <c r="Q816" t="str">
        <f>REPLACE(N816,FIND("/",N816),LEN(N816)-FIND("/",N816)+1,"")</f>
        <v>music</v>
      </c>
      <c r="R816" t="str">
        <f>REPLACE(N816,1,FIND("/",N816),"")</f>
        <v>rock</v>
      </c>
      <c r="S816" s="10">
        <f t="shared" si="24"/>
        <v>40679.409733796296</v>
      </c>
      <c r="T816" s="10">
        <f t="shared" si="25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E817/D817*100</f>
        <v>107</v>
      </c>
      <c r="P817" s="7">
        <f>E817/L817</f>
        <v>99.534883720930239</v>
      </c>
      <c r="Q817" t="str">
        <f>REPLACE(N817,FIND("/",N817),LEN(N817)-FIND("/",N817)+1,"")</f>
        <v>music</v>
      </c>
      <c r="R817" t="str">
        <f>REPLACE(N817,1,FIND("/",N817),"")</f>
        <v>rock</v>
      </c>
      <c r="S817" s="10">
        <f t="shared" si="24"/>
        <v>41914.58452546296</v>
      </c>
      <c r="T817" s="10">
        <f t="shared" si="25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E818/D818*100</f>
        <v>115.12214285714286</v>
      </c>
      <c r="P818" s="7">
        <f>E818/L818</f>
        <v>39.31</v>
      </c>
      <c r="Q818" t="str">
        <f>REPLACE(N818,FIND("/",N818),LEN(N818)-FIND("/",N818)+1,"")</f>
        <v>music</v>
      </c>
      <c r="R818" t="str">
        <f>REPLACE(N818,1,FIND("/",N818),"")</f>
        <v>rock</v>
      </c>
      <c r="S818" s="10">
        <f t="shared" si="24"/>
        <v>41341.537534722222</v>
      </c>
      <c r="T818" s="10">
        <f t="shared" si="25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E819/D819*100</f>
        <v>137.11066666666665</v>
      </c>
      <c r="P819" s="7">
        <f>E819/L819</f>
        <v>89.419999999999987</v>
      </c>
      <c r="Q819" t="str">
        <f>REPLACE(N819,FIND("/",N819),LEN(N819)-FIND("/",N819)+1,"")</f>
        <v>music</v>
      </c>
      <c r="R819" t="str">
        <f>REPLACE(N819,1,FIND("/",N819),"")</f>
        <v>rock</v>
      </c>
      <c r="S819" s="10">
        <f t="shared" si="24"/>
        <v>40925.266331018516</v>
      </c>
      <c r="T819" s="10">
        <f t="shared" si="25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E820/D820*100</f>
        <v>155.71428571428572</v>
      </c>
      <c r="P820" s="7">
        <f>E820/L820</f>
        <v>28.684210526315791</v>
      </c>
      <c r="Q820" t="str">
        <f>REPLACE(N820,FIND("/",N820),LEN(N820)-FIND("/",N820)+1,"")</f>
        <v>music</v>
      </c>
      <c r="R820" t="str">
        <f>REPLACE(N820,1,FIND("/",N820),"")</f>
        <v>rock</v>
      </c>
      <c r="S820" s="10">
        <f t="shared" si="24"/>
        <v>41120.54954861111</v>
      </c>
      <c r="T820" s="10">
        <f t="shared" si="25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E821/D821*100</f>
        <v>108.74999999999999</v>
      </c>
      <c r="P821" s="7">
        <f>E821/L821</f>
        <v>31.071428571428573</v>
      </c>
      <c r="Q821" t="str">
        <f>REPLACE(N821,FIND("/",N821),LEN(N821)-FIND("/",N821)+1,"")</f>
        <v>music</v>
      </c>
      <c r="R821" t="str">
        <f>REPLACE(N821,1,FIND("/",N821),"")</f>
        <v>rock</v>
      </c>
      <c r="S821" s="10">
        <f t="shared" si="24"/>
        <v>41619.664976851847</v>
      </c>
      <c r="T821" s="10">
        <f t="shared" si="25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E822/D822*100</f>
        <v>134.05000000000001</v>
      </c>
      <c r="P822" s="7">
        <f>E822/L822</f>
        <v>70.55263157894737</v>
      </c>
      <c r="Q822" t="str">
        <f>REPLACE(N822,FIND("/",N822),LEN(N822)-FIND("/",N822)+1,"")</f>
        <v>music</v>
      </c>
      <c r="R822" t="str">
        <f>REPLACE(N822,1,FIND("/",N822),"")</f>
        <v>rock</v>
      </c>
      <c r="S822" s="10">
        <f t="shared" si="24"/>
        <v>41768.508587962962</v>
      </c>
      <c r="T822" s="10">
        <f t="shared" si="25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E823/D823*100</f>
        <v>100</v>
      </c>
      <c r="P823" s="7">
        <f>E823/L823</f>
        <v>224.12820512820514</v>
      </c>
      <c r="Q823" t="str">
        <f>REPLACE(N823,FIND("/",N823),LEN(N823)-FIND("/",N823)+1,"")</f>
        <v>music</v>
      </c>
      <c r="R823" t="str">
        <f>REPLACE(N823,1,FIND("/",N823),"")</f>
        <v>rock</v>
      </c>
      <c r="S823" s="10">
        <f t="shared" si="24"/>
        <v>42093.58871527778</v>
      </c>
      <c r="T823" s="10">
        <f t="shared" si="25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E824/D824*100</f>
        <v>119.16666666666667</v>
      </c>
      <c r="P824" s="7">
        <f>E824/L824</f>
        <v>51.811594202898547</v>
      </c>
      <c r="Q824" t="str">
        <f>REPLACE(N824,FIND("/",N824),LEN(N824)-FIND("/",N824)+1,"")</f>
        <v>music</v>
      </c>
      <c r="R824" t="str">
        <f>REPLACE(N824,1,FIND("/",N824),"")</f>
        <v>rock</v>
      </c>
      <c r="S824" s="10">
        <f t="shared" si="24"/>
        <v>41157.614004629628</v>
      </c>
      <c r="T824" s="10">
        <f t="shared" si="25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E825/D825*100</f>
        <v>179.5</v>
      </c>
      <c r="P825" s="7">
        <f>E825/L825</f>
        <v>43.515151515151516</v>
      </c>
      <c r="Q825" t="str">
        <f>REPLACE(N825,FIND("/",N825),LEN(N825)-FIND("/",N825)+1,"")</f>
        <v>music</v>
      </c>
      <c r="R825" t="str">
        <f>REPLACE(N825,1,FIND("/",N825),"")</f>
        <v>rock</v>
      </c>
      <c r="S825" s="10">
        <f t="shared" si="24"/>
        <v>42055.639490740738</v>
      </c>
      <c r="T825" s="10">
        <f t="shared" si="25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E826/D826*100</f>
        <v>134.38124999999999</v>
      </c>
      <c r="P826" s="7">
        <f>E826/L826</f>
        <v>39.816666666666663</v>
      </c>
      <c r="Q826" t="str">
        <f>REPLACE(N826,FIND("/",N826),LEN(N826)-FIND("/",N826)+1,"")</f>
        <v>music</v>
      </c>
      <c r="R826" t="str">
        <f>REPLACE(N826,1,FIND("/",N826),"")</f>
        <v>rock</v>
      </c>
      <c r="S826" s="10">
        <f t="shared" si="24"/>
        <v>40249.908773148149</v>
      </c>
      <c r="T826" s="10">
        <f t="shared" si="25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E827/D827*100</f>
        <v>100.43200000000002</v>
      </c>
      <c r="P827" s="7">
        <f>E827/L827</f>
        <v>126.8080808080808</v>
      </c>
      <c r="Q827" t="str">
        <f>REPLACE(N827,FIND("/",N827),LEN(N827)-FIND("/",N827)+1,"")</f>
        <v>music</v>
      </c>
      <c r="R827" t="str">
        <f>REPLACE(N827,1,FIND("/",N827),"")</f>
        <v>rock</v>
      </c>
      <c r="S827" s="10">
        <f t="shared" si="24"/>
        <v>41185.973194444443</v>
      </c>
      <c r="T827" s="10">
        <f t="shared" si="25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E828/D828*100</f>
        <v>101.45454545454547</v>
      </c>
      <c r="P828" s="7">
        <f>E828/L828</f>
        <v>113.87755102040816</v>
      </c>
      <c r="Q828" t="str">
        <f>REPLACE(N828,FIND("/",N828),LEN(N828)-FIND("/",N828)+1,"")</f>
        <v>music</v>
      </c>
      <c r="R828" t="str">
        <f>REPLACE(N828,1,FIND("/",N828),"")</f>
        <v>rock</v>
      </c>
      <c r="S828" s="10">
        <f t="shared" si="24"/>
        <v>40972.705208333333</v>
      </c>
      <c r="T828" s="10">
        <f t="shared" si="25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E829/D829*100</f>
        <v>103.33333333333334</v>
      </c>
      <c r="P829" s="7">
        <f>E829/L829</f>
        <v>28.181818181818183</v>
      </c>
      <c r="Q829" t="str">
        <f>REPLACE(N829,FIND("/",N829),LEN(N829)-FIND("/",N829)+1,"")</f>
        <v>music</v>
      </c>
      <c r="R829" t="str">
        <f>REPLACE(N829,1,FIND("/",N829),"")</f>
        <v>rock</v>
      </c>
      <c r="S829" s="10">
        <f t="shared" si="24"/>
        <v>40927.140127314815</v>
      </c>
      <c r="T829" s="10">
        <f t="shared" si="25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E830/D830*100</f>
        <v>107</v>
      </c>
      <c r="P830" s="7">
        <f>E830/L830</f>
        <v>36.60526315789474</v>
      </c>
      <c r="Q830" t="str">
        <f>REPLACE(N830,FIND("/",N830),LEN(N830)-FIND("/",N830)+1,"")</f>
        <v>music</v>
      </c>
      <c r="R830" t="str">
        <f>REPLACE(N830,1,FIND("/",N830),"")</f>
        <v>rock</v>
      </c>
      <c r="S830" s="10">
        <f t="shared" si="24"/>
        <v>41072.717384259253</v>
      </c>
      <c r="T830" s="10">
        <f t="shared" si="25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E831/D831*100</f>
        <v>104</v>
      </c>
      <c r="P831" s="7">
        <f>E831/L831</f>
        <v>32.5</v>
      </c>
      <c r="Q831" t="str">
        <f>REPLACE(N831,FIND("/",N831),LEN(N831)-FIND("/",N831)+1,"")</f>
        <v>music</v>
      </c>
      <c r="R831" t="str">
        <f>REPLACE(N831,1,FIND("/",N831),"")</f>
        <v>rock</v>
      </c>
      <c r="S831" s="10">
        <f t="shared" si="24"/>
        <v>42504.468055555553</v>
      </c>
      <c r="T831" s="10">
        <f t="shared" si="25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E832/D832*100</f>
        <v>107.83333333333334</v>
      </c>
      <c r="P832" s="7">
        <f>E832/L832</f>
        <v>60.65625</v>
      </c>
      <c r="Q832" t="str">
        <f>REPLACE(N832,FIND("/",N832),LEN(N832)-FIND("/",N832)+1,"")</f>
        <v>music</v>
      </c>
      <c r="R832" t="str">
        <f>REPLACE(N832,1,FIND("/",N832),"")</f>
        <v>rock</v>
      </c>
      <c r="S832" s="10">
        <f t="shared" si="24"/>
        <v>41325.192418981482</v>
      </c>
      <c r="T832" s="10">
        <f t="shared" si="25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E833/D833*100</f>
        <v>233.33333333333334</v>
      </c>
      <c r="P833" s="7">
        <f>E833/L833</f>
        <v>175</v>
      </c>
      <c r="Q833" t="str">
        <f>REPLACE(N833,FIND("/",N833),LEN(N833)-FIND("/",N833)+1,"")</f>
        <v>music</v>
      </c>
      <c r="R833" t="str">
        <f>REPLACE(N833,1,FIND("/",N833),"")</f>
        <v>rock</v>
      </c>
      <c r="S833" s="10">
        <f t="shared" si="24"/>
        <v>40996.313587962963</v>
      </c>
      <c r="T833" s="10">
        <f t="shared" si="25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E834/D834*100</f>
        <v>100.60706666666665</v>
      </c>
      <c r="P834" s="7">
        <f>E834/L834</f>
        <v>97.993896103896105</v>
      </c>
      <c r="Q834" t="str">
        <f>REPLACE(N834,FIND("/",N834),LEN(N834)-FIND("/",N834)+1,"")</f>
        <v>music</v>
      </c>
      <c r="R834" t="str">
        <f>REPLACE(N834,1,FIND("/",N834),"")</f>
        <v>rock</v>
      </c>
      <c r="S834" s="10">
        <f t="shared" si="24"/>
        <v>40869.341840277775</v>
      </c>
      <c r="T834" s="10">
        <f t="shared" si="25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E835/D835*100</f>
        <v>101.66666666666666</v>
      </c>
      <c r="P835" s="7">
        <f>E835/L835</f>
        <v>148.78048780487805</v>
      </c>
      <c r="Q835" t="str">
        <f>REPLACE(N835,FIND("/",N835),LEN(N835)-FIND("/",N835)+1,"")</f>
        <v>music</v>
      </c>
      <c r="R835" t="str">
        <f>REPLACE(N835,1,FIND("/",N835),"")</f>
        <v>rock</v>
      </c>
      <c r="S835" s="10">
        <f t="shared" ref="S835:S898" si="26">(J835/86400)+25569+(-8/24)</f>
        <v>41718.544849537036</v>
      </c>
      <c r="T835" s="10">
        <f t="shared" ref="T835:T898" si="27">(I835/86400)+25569+(-8/24)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E836/D836*100</f>
        <v>131.0181818181818</v>
      </c>
      <c r="P836" s="7">
        <f>E836/L836</f>
        <v>96.08</v>
      </c>
      <c r="Q836" t="str">
        <f>REPLACE(N836,FIND("/",N836),LEN(N836)-FIND("/",N836)+1,"")</f>
        <v>music</v>
      </c>
      <c r="R836" t="str">
        <f>REPLACE(N836,1,FIND("/",N836),"")</f>
        <v>rock</v>
      </c>
      <c r="S836" s="10">
        <f t="shared" si="26"/>
        <v>41422.489490740736</v>
      </c>
      <c r="T836" s="10">
        <f t="shared" si="27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E837/D837*100</f>
        <v>117.25000000000001</v>
      </c>
      <c r="P837" s="7">
        <f>E837/L837</f>
        <v>58.625</v>
      </c>
      <c r="Q837" t="str">
        <f>REPLACE(N837,FIND("/",N837),LEN(N837)-FIND("/",N837)+1,"")</f>
        <v>music</v>
      </c>
      <c r="R837" t="str">
        <f>REPLACE(N837,1,FIND("/",N837),"")</f>
        <v>rock</v>
      </c>
      <c r="S837" s="10">
        <f t="shared" si="26"/>
        <v>41005.124513888884</v>
      </c>
      <c r="T837" s="10">
        <f t="shared" si="27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E838/D838*100</f>
        <v>100.93039999999999</v>
      </c>
      <c r="P838" s="7">
        <f>E838/L838</f>
        <v>109.70695652173914</v>
      </c>
      <c r="Q838" t="str">
        <f>REPLACE(N838,FIND("/",N838),LEN(N838)-FIND("/",N838)+1,"")</f>
        <v>music</v>
      </c>
      <c r="R838" t="str">
        <f>REPLACE(N838,1,FIND("/",N838),"")</f>
        <v>rock</v>
      </c>
      <c r="S838" s="10">
        <f t="shared" si="26"/>
        <v>41523.723587962959</v>
      </c>
      <c r="T838" s="10">
        <f t="shared" si="27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E839/D839*100</f>
        <v>121.8</v>
      </c>
      <c r="P839" s="7">
        <f>E839/L839</f>
        <v>49.112903225806448</v>
      </c>
      <c r="Q839" t="str">
        <f>REPLACE(N839,FIND("/",N839),LEN(N839)-FIND("/",N839)+1,"")</f>
        <v>music</v>
      </c>
      <c r="R839" t="str">
        <f>REPLACE(N839,1,FIND("/",N839),"")</f>
        <v>rock</v>
      </c>
      <c r="S839" s="10">
        <f t="shared" si="26"/>
        <v>41730.66506944444</v>
      </c>
      <c r="T839" s="10">
        <f t="shared" si="27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E840/D840*100</f>
        <v>145.4</v>
      </c>
      <c r="P840" s="7">
        <f>E840/L840</f>
        <v>47.672131147540981</v>
      </c>
      <c r="Q840" t="str">
        <f>REPLACE(N840,FIND("/",N840),LEN(N840)-FIND("/",N840)+1,"")</f>
        <v>music</v>
      </c>
      <c r="R840" t="str">
        <f>REPLACE(N840,1,FIND("/",N840),"")</f>
        <v>rock</v>
      </c>
      <c r="S840" s="10">
        <f t="shared" si="26"/>
        <v>40895.564641203702</v>
      </c>
      <c r="T840" s="10">
        <f t="shared" si="27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E841/D841*100</f>
        <v>116.61660000000001</v>
      </c>
      <c r="P841" s="7">
        <f>E841/L841</f>
        <v>60.737812499999997</v>
      </c>
      <c r="Q841" t="str">
        <f>REPLACE(N841,FIND("/",N841),LEN(N841)-FIND("/",N841)+1,"")</f>
        <v>music</v>
      </c>
      <c r="R841" t="str">
        <f>REPLACE(N841,1,FIND("/",N841),"")</f>
        <v>rock</v>
      </c>
      <c r="S841" s="10">
        <f t="shared" si="26"/>
        <v>41144.430046296293</v>
      </c>
      <c r="T841" s="10">
        <f t="shared" si="27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E842/D842*100</f>
        <v>120.4166</v>
      </c>
      <c r="P842" s="7">
        <f>E842/L842</f>
        <v>63.37715789473684</v>
      </c>
      <c r="Q842" t="str">
        <f>REPLACE(N842,FIND("/",N842),LEN(N842)-FIND("/",N842)+1,"")</f>
        <v>music</v>
      </c>
      <c r="R842" t="str">
        <f>REPLACE(N842,1,FIND("/",N842),"")</f>
        <v>metal</v>
      </c>
      <c r="S842" s="10">
        <f t="shared" si="26"/>
        <v>42606.893368055556</v>
      </c>
      <c r="T842" s="10">
        <f t="shared" si="27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E843/D843*100</f>
        <v>101.32000000000001</v>
      </c>
      <c r="P843" s="7">
        <f>E843/L843</f>
        <v>53.893617021276597</v>
      </c>
      <c r="Q843" t="str">
        <f>REPLACE(N843,FIND("/",N843),LEN(N843)-FIND("/",N843)+1,"")</f>
        <v>music</v>
      </c>
      <c r="R843" t="str">
        <f>REPLACE(N843,1,FIND("/",N843),"")</f>
        <v>metal</v>
      </c>
      <c r="S843" s="10">
        <f t="shared" si="26"/>
        <v>41923.505358796298</v>
      </c>
      <c r="T843" s="10">
        <f t="shared" si="27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E844/D844*100</f>
        <v>104.32</v>
      </c>
      <c r="P844" s="7">
        <f>E844/L844</f>
        <v>66.871794871794876</v>
      </c>
      <c r="Q844" t="str">
        <f>REPLACE(N844,FIND("/",N844),LEN(N844)-FIND("/",N844)+1,"")</f>
        <v>music</v>
      </c>
      <c r="R844" t="str">
        <f>REPLACE(N844,1,FIND("/",N844),"")</f>
        <v>metal</v>
      </c>
      <c r="S844" s="10">
        <f t="shared" si="26"/>
        <v>41526.259062499994</v>
      </c>
      <c r="T844" s="10">
        <f t="shared" si="27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E845/D845*100</f>
        <v>267.13333333333333</v>
      </c>
      <c r="P845" s="7">
        <f>E845/L845</f>
        <v>63.102362204724407</v>
      </c>
      <c r="Q845" t="str">
        <f>REPLACE(N845,FIND("/",N845),LEN(N845)-FIND("/",N845)+1,"")</f>
        <v>music</v>
      </c>
      <c r="R845" t="str">
        <f>REPLACE(N845,1,FIND("/",N845),"")</f>
        <v>metal</v>
      </c>
      <c r="S845" s="10">
        <f t="shared" si="26"/>
        <v>42694.924537037034</v>
      </c>
      <c r="T845" s="10">
        <f t="shared" si="27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E846/D846*100</f>
        <v>194.13333333333333</v>
      </c>
      <c r="P846" s="7">
        <f>E846/L846</f>
        <v>36.628930817610062</v>
      </c>
      <c r="Q846" t="str">
        <f>REPLACE(N846,FIND("/",N846),LEN(N846)-FIND("/",N846)+1,"")</f>
        <v>music</v>
      </c>
      <c r="R846" t="str">
        <f>REPLACE(N846,1,FIND("/",N846),"")</f>
        <v>metal</v>
      </c>
      <c r="S846" s="10">
        <f t="shared" si="26"/>
        <v>41905.351296296292</v>
      </c>
      <c r="T846" s="10">
        <f t="shared" si="27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E847/D847*100</f>
        <v>120.3802</v>
      </c>
      <c r="P847" s="7">
        <f>E847/L847</f>
        <v>34.005706214689269</v>
      </c>
      <c r="Q847" t="str">
        <f>REPLACE(N847,FIND("/",N847),LEN(N847)-FIND("/",N847)+1,"")</f>
        <v>music</v>
      </c>
      <c r="R847" t="str">
        <f>REPLACE(N847,1,FIND("/",N847),"")</f>
        <v>metal</v>
      </c>
      <c r="S847" s="10">
        <f t="shared" si="26"/>
        <v>42577.872638888883</v>
      </c>
      <c r="T847" s="10">
        <f t="shared" si="27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E848/D848*100</f>
        <v>122.00090909090908</v>
      </c>
      <c r="P848" s="7">
        <f>E848/L848</f>
        <v>28.553404255319148</v>
      </c>
      <c r="Q848" t="str">
        <f>REPLACE(N848,FIND("/",N848),LEN(N848)-FIND("/",N848)+1,"")</f>
        <v>music</v>
      </c>
      <c r="R848" t="str">
        <f>REPLACE(N848,1,FIND("/",N848),"")</f>
        <v>metal</v>
      </c>
      <c r="S848" s="10">
        <f t="shared" si="26"/>
        <v>41694.058506944442</v>
      </c>
      <c r="T848" s="10">
        <f t="shared" si="27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E849/D849*100</f>
        <v>100</v>
      </c>
      <c r="P849" s="7">
        <f>E849/L849</f>
        <v>10</v>
      </c>
      <c r="Q849" t="str">
        <f>REPLACE(N849,FIND("/",N849),LEN(N849)-FIND("/",N849)+1,"")</f>
        <v>music</v>
      </c>
      <c r="R849" t="str">
        <f>REPLACE(N849,1,FIND("/",N849),"")</f>
        <v>metal</v>
      </c>
      <c r="S849" s="10">
        <f t="shared" si="26"/>
        <v>42165.464999999997</v>
      </c>
      <c r="T849" s="10">
        <f t="shared" si="27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E850/D850*100</f>
        <v>100</v>
      </c>
      <c r="P850" s="7">
        <f>E850/L850</f>
        <v>18.75</v>
      </c>
      <c r="Q850" t="str">
        <f>REPLACE(N850,FIND("/",N850),LEN(N850)-FIND("/",N850)+1,"")</f>
        <v>music</v>
      </c>
      <c r="R850" t="str">
        <f>REPLACE(N850,1,FIND("/",N850),"")</f>
        <v>metal</v>
      </c>
      <c r="S850" s="10">
        <f t="shared" si="26"/>
        <v>42078.458715277775</v>
      </c>
      <c r="T850" s="10">
        <f t="shared" si="27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E851/D851*100</f>
        <v>119.9</v>
      </c>
      <c r="P851" s="7">
        <f>E851/L851</f>
        <v>41.704347826086959</v>
      </c>
      <c r="Q851" t="str">
        <f>REPLACE(N851,FIND("/",N851),LEN(N851)-FIND("/",N851)+1,"")</f>
        <v>music</v>
      </c>
      <c r="R851" t="str">
        <f>REPLACE(N851,1,FIND("/",N851),"")</f>
        <v>metal</v>
      </c>
      <c r="S851" s="10">
        <f t="shared" si="26"/>
        <v>42050.81555555555</v>
      </c>
      <c r="T851" s="10">
        <f t="shared" si="27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E852/D852*100</f>
        <v>155.17499999999998</v>
      </c>
      <c r="P852" s="7">
        <f>E852/L852</f>
        <v>46.669172932330824</v>
      </c>
      <c r="Q852" t="str">
        <f>REPLACE(N852,FIND("/",N852),LEN(N852)-FIND("/",N852)+1,"")</f>
        <v>music</v>
      </c>
      <c r="R852" t="str">
        <f>REPLACE(N852,1,FIND("/",N852),"")</f>
        <v>metal</v>
      </c>
      <c r="S852" s="10">
        <f t="shared" si="26"/>
        <v>42452.494409722225</v>
      </c>
      <c r="T852" s="10">
        <f t="shared" si="27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E853/D853*100</f>
        <v>130.44999999999999</v>
      </c>
      <c r="P853" s="7">
        <f>E853/L853</f>
        <v>37.271428571428572</v>
      </c>
      <c r="Q853" t="str">
        <f>REPLACE(N853,FIND("/",N853),LEN(N853)-FIND("/",N853)+1,"")</f>
        <v>music</v>
      </c>
      <c r="R853" t="str">
        <f>REPLACE(N853,1,FIND("/",N853),"")</f>
        <v>metal</v>
      </c>
      <c r="S853" s="10">
        <f t="shared" si="26"/>
        <v>42522.546909722216</v>
      </c>
      <c r="T853" s="10">
        <f t="shared" si="27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E854/D854*100</f>
        <v>104.97142857142859</v>
      </c>
      <c r="P854" s="7">
        <f>E854/L854</f>
        <v>59.258064516129032</v>
      </c>
      <c r="Q854" t="str">
        <f>REPLACE(N854,FIND("/",N854),LEN(N854)-FIND("/",N854)+1,"")</f>
        <v>music</v>
      </c>
      <c r="R854" t="str">
        <f>REPLACE(N854,1,FIND("/",N854),"")</f>
        <v>metal</v>
      </c>
      <c r="S854" s="10">
        <f t="shared" si="26"/>
        <v>42656.47216435185</v>
      </c>
      <c r="T854" s="10">
        <f t="shared" si="27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E855/D855*100</f>
        <v>100</v>
      </c>
      <c r="P855" s="7">
        <f>E855/L855</f>
        <v>30</v>
      </c>
      <c r="Q855" t="str">
        <f>REPLACE(N855,FIND("/",N855),LEN(N855)-FIND("/",N855)+1,"")</f>
        <v>music</v>
      </c>
      <c r="R855" t="str">
        <f>REPLACE(N855,1,FIND("/",N855),"")</f>
        <v>metal</v>
      </c>
      <c r="S855" s="10">
        <f t="shared" si="26"/>
        <v>42021.49894675926</v>
      </c>
      <c r="T855" s="10">
        <f t="shared" si="27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E856/D856*100</f>
        <v>118.2205035971223</v>
      </c>
      <c r="P856" s="7">
        <f>E856/L856</f>
        <v>65.8623246492986</v>
      </c>
      <c r="Q856" t="str">
        <f>REPLACE(N856,FIND("/",N856),LEN(N856)-FIND("/",N856)+1,"")</f>
        <v>music</v>
      </c>
      <c r="R856" t="str">
        <f>REPLACE(N856,1,FIND("/",N856),"")</f>
        <v>metal</v>
      </c>
      <c r="S856" s="10">
        <f t="shared" si="26"/>
        <v>42701.879004629627</v>
      </c>
      <c r="T856" s="10">
        <f t="shared" si="27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E857/D857*100</f>
        <v>103.44827586206897</v>
      </c>
      <c r="P857" s="7">
        <f>E857/L857</f>
        <v>31.914893617021278</v>
      </c>
      <c r="Q857" t="str">
        <f>REPLACE(N857,FIND("/",N857),LEN(N857)-FIND("/",N857)+1,"")</f>
        <v>music</v>
      </c>
      <c r="R857" t="str">
        <f>REPLACE(N857,1,FIND("/",N857),"")</f>
        <v>metal</v>
      </c>
      <c r="S857" s="10">
        <f t="shared" si="26"/>
        <v>42544.791863425919</v>
      </c>
      <c r="T857" s="10">
        <f t="shared" si="27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E858/D858*100</f>
        <v>218.00000000000003</v>
      </c>
      <c r="P858" s="7">
        <f>E858/L858</f>
        <v>19.464285714285715</v>
      </c>
      <c r="Q858" t="str">
        <f>REPLACE(N858,FIND("/",N858),LEN(N858)-FIND("/",N858)+1,"")</f>
        <v>music</v>
      </c>
      <c r="R858" t="str">
        <f>REPLACE(N858,1,FIND("/",N858),"")</f>
        <v>metal</v>
      </c>
      <c r="S858" s="10">
        <f t="shared" si="26"/>
        <v>42608.978657407402</v>
      </c>
      <c r="T858" s="10">
        <f t="shared" si="27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E859/D859*100</f>
        <v>100</v>
      </c>
      <c r="P859" s="7">
        <f>E859/L859</f>
        <v>50</v>
      </c>
      <c r="Q859" t="str">
        <f>REPLACE(N859,FIND("/",N859),LEN(N859)-FIND("/",N859)+1,"")</f>
        <v>music</v>
      </c>
      <c r="R859" t="str">
        <f>REPLACE(N859,1,FIND("/",N859),"")</f>
        <v>metal</v>
      </c>
      <c r="S859" s="10">
        <f t="shared" si="26"/>
        <v>42291.248043981475</v>
      </c>
      <c r="T859" s="10">
        <f t="shared" si="27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E860/D860*100</f>
        <v>144.00583333333333</v>
      </c>
      <c r="P860" s="7">
        <f>E860/L860</f>
        <v>22.737763157894737</v>
      </c>
      <c r="Q860" t="str">
        <f>REPLACE(N860,FIND("/",N860),LEN(N860)-FIND("/",N860)+1,"")</f>
        <v>music</v>
      </c>
      <c r="R860" t="str">
        <f>REPLACE(N860,1,FIND("/",N860),"")</f>
        <v>metal</v>
      </c>
      <c r="S860" s="10">
        <f t="shared" si="26"/>
        <v>42079.412245370368</v>
      </c>
      <c r="T860" s="10">
        <f t="shared" si="27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E861/D861*100</f>
        <v>104.67500000000001</v>
      </c>
      <c r="P861" s="7">
        <f>E861/L861</f>
        <v>42.724489795918366</v>
      </c>
      <c r="Q861" t="str">
        <f>REPLACE(N861,FIND("/",N861),LEN(N861)-FIND("/",N861)+1,"")</f>
        <v>music</v>
      </c>
      <c r="R861" t="str">
        <f>REPLACE(N861,1,FIND("/",N861),"")</f>
        <v>metal</v>
      </c>
      <c r="S861" s="10">
        <f t="shared" si="26"/>
        <v>42128.486898148149</v>
      </c>
      <c r="T861" s="10">
        <f t="shared" si="27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E862/D862*100</f>
        <v>18.142857142857142</v>
      </c>
      <c r="P862" s="7">
        <f>E862/L862</f>
        <v>52.916666666666664</v>
      </c>
      <c r="Q862" t="str">
        <f>REPLACE(N862,FIND("/",N862),LEN(N862)-FIND("/",N862)+1,"")</f>
        <v>music</v>
      </c>
      <c r="R862" t="str">
        <f>REPLACE(N862,1,FIND("/",N862),"")</f>
        <v>jazz</v>
      </c>
      <c r="S862" s="10">
        <f t="shared" si="26"/>
        <v>41570.149456018517</v>
      </c>
      <c r="T862" s="10">
        <f t="shared" si="27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E863/D863*100</f>
        <v>2.2444444444444445</v>
      </c>
      <c r="P863" s="7">
        <f>E863/L863</f>
        <v>50.5</v>
      </c>
      <c r="Q863" t="str">
        <f>REPLACE(N863,FIND("/",N863),LEN(N863)-FIND("/",N863)+1,"")</f>
        <v>music</v>
      </c>
      <c r="R863" t="str">
        <f>REPLACE(N863,1,FIND("/",N863),"")</f>
        <v>jazz</v>
      </c>
      <c r="S863" s="10">
        <f t="shared" si="26"/>
        <v>42599.631990740738</v>
      </c>
      <c r="T863" s="10">
        <f t="shared" si="27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E864/D864*100</f>
        <v>0.33999999999999997</v>
      </c>
      <c r="P864" s="7">
        <f>E864/L864</f>
        <v>42.5</v>
      </c>
      <c r="Q864" t="str">
        <f>REPLACE(N864,FIND("/",N864),LEN(N864)-FIND("/",N864)+1,"")</f>
        <v>music</v>
      </c>
      <c r="R864" t="str">
        <f>REPLACE(N864,1,FIND("/",N864),"")</f>
        <v>jazz</v>
      </c>
      <c r="S864" s="10">
        <f t="shared" si="26"/>
        <v>41559.221620370365</v>
      </c>
      <c r="T864" s="10">
        <f t="shared" si="27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E865/D865*100</f>
        <v>4.5</v>
      </c>
      <c r="P865" s="7">
        <f>E865/L865</f>
        <v>18</v>
      </c>
      <c r="Q865" t="str">
        <f>REPLACE(N865,FIND("/",N865),LEN(N865)-FIND("/",N865)+1,"")</f>
        <v>music</v>
      </c>
      <c r="R865" t="str">
        <f>REPLACE(N865,1,FIND("/",N865),"")</f>
        <v>jazz</v>
      </c>
      <c r="S865" s="10">
        <f t="shared" si="26"/>
        <v>40920.784328703703</v>
      </c>
      <c r="T865" s="10">
        <f t="shared" si="27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E866/D866*100</f>
        <v>41.53846153846154</v>
      </c>
      <c r="P866" s="7">
        <f>E866/L866</f>
        <v>34.177215189873415</v>
      </c>
      <c r="Q866" t="str">
        <f>REPLACE(N866,FIND("/",N866),LEN(N866)-FIND("/",N866)+1,"")</f>
        <v>music</v>
      </c>
      <c r="R866" t="str">
        <f>REPLACE(N866,1,FIND("/",N866),"")</f>
        <v>jazz</v>
      </c>
      <c r="S866" s="10">
        <f t="shared" si="26"/>
        <v>41540.773587962962</v>
      </c>
      <c r="T866" s="10">
        <f t="shared" si="27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E867/D867*100</f>
        <v>2.0454545454545454</v>
      </c>
      <c r="P867" s="7">
        <f>E867/L867</f>
        <v>22.5</v>
      </c>
      <c r="Q867" t="str">
        <f>REPLACE(N867,FIND("/",N867),LEN(N867)-FIND("/",N867)+1,"")</f>
        <v>music</v>
      </c>
      <c r="R867" t="str">
        <f>REPLACE(N867,1,FIND("/",N867),"")</f>
        <v>jazz</v>
      </c>
      <c r="S867" s="10">
        <f t="shared" si="26"/>
        <v>41230.439780092587</v>
      </c>
      <c r="T867" s="10">
        <f t="shared" si="27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E868/D868*100</f>
        <v>18.285714285714285</v>
      </c>
      <c r="P868" s="7">
        <f>E868/L868</f>
        <v>58.18181818181818</v>
      </c>
      <c r="Q868" t="str">
        <f>REPLACE(N868,FIND("/",N868),LEN(N868)-FIND("/",N868)+1,"")</f>
        <v>music</v>
      </c>
      <c r="R868" t="str">
        <f>REPLACE(N868,1,FIND("/",N868),"")</f>
        <v>jazz</v>
      </c>
      <c r="S868" s="10">
        <f t="shared" si="26"/>
        <v>42025.304606481477</v>
      </c>
      <c r="T868" s="10">
        <f t="shared" si="27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E869/D869*100</f>
        <v>24.02</v>
      </c>
      <c r="P869" s="7">
        <f>E869/L869</f>
        <v>109.18181818181819</v>
      </c>
      <c r="Q869" t="str">
        <f>REPLACE(N869,FIND("/",N869),LEN(N869)-FIND("/",N869)+1,"")</f>
        <v>music</v>
      </c>
      <c r="R869" t="str">
        <f>REPLACE(N869,1,FIND("/",N869),"")</f>
        <v>jazz</v>
      </c>
      <c r="S869" s="10">
        <f t="shared" si="26"/>
        <v>40087.772060185183</v>
      </c>
      <c r="T869" s="10">
        <f t="shared" si="27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E870/D870*100</f>
        <v>0.1111111111111111</v>
      </c>
      <c r="P870" s="7">
        <f>E870/L870</f>
        <v>50</v>
      </c>
      <c r="Q870" t="str">
        <f>REPLACE(N870,FIND("/",N870),LEN(N870)-FIND("/",N870)+1,"")</f>
        <v>music</v>
      </c>
      <c r="R870" t="str">
        <f>REPLACE(N870,1,FIND("/",N870),"")</f>
        <v>jazz</v>
      </c>
      <c r="S870" s="10">
        <f t="shared" si="26"/>
        <v>41615.694421296292</v>
      </c>
      <c r="T870" s="10">
        <f t="shared" si="27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E871/D871*100</f>
        <v>11.818181818181818</v>
      </c>
      <c r="P871" s="7">
        <f>E871/L871</f>
        <v>346.66666666666669</v>
      </c>
      <c r="Q871" t="str">
        <f>REPLACE(N871,FIND("/",N871),LEN(N871)-FIND("/",N871)+1,"")</f>
        <v>music</v>
      </c>
      <c r="R871" t="str">
        <f>REPLACE(N871,1,FIND("/",N871),"")</f>
        <v>jazz</v>
      </c>
      <c r="S871" s="10">
        <f t="shared" si="26"/>
        <v>41342.512233796289</v>
      </c>
      <c r="T871" s="10">
        <f t="shared" si="27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E872/D872*100</f>
        <v>0.31</v>
      </c>
      <c r="P872" s="7">
        <f>E872/L872</f>
        <v>12.4</v>
      </c>
      <c r="Q872" t="str">
        <f>REPLACE(N872,FIND("/",N872),LEN(N872)-FIND("/",N872)+1,"")</f>
        <v>music</v>
      </c>
      <c r="R872" t="str">
        <f>REPLACE(N872,1,FIND("/",N872),"")</f>
        <v>jazz</v>
      </c>
      <c r="S872" s="10">
        <f t="shared" si="26"/>
        <v>41487.688923611109</v>
      </c>
      <c r="T872" s="10">
        <f t="shared" si="27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E873/D873*100</f>
        <v>5.416666666666667</v>
      </c>
      <c r="P873" s="7">
        <f>E873/L873</f>
        <v>27.083333333333332</v>
      </c>
      <c r="Q873" t="str">
        <f>REPLACE(N873,FIND("/",N873),LEN(N873)-FIND("/",N873)+1,"")</f>
        <v>music</v>
      </c>
      <c r="R873" t="str">
        <f>REPLACE(N873,1,FIND("/",N873),"")</f>
        <v>jazz</v>
      </c>
      <c r="S873" s="10">
        <f t="shared" si="26"/>
        <v>41577.227951388886</v>
      </c>
      <c r="T873" s="10">
        <f t="shared" si="27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E874/D874*100</f>
        <v>0.8125</v>
      </c>
      <c r="P874" s="7">
        <f>E874/L874</f>
        <v>32.5</v>
      </c>
      <c r="Q874" t="str">
        <f>REPLACE(N874,FIND("/",N874),LEN(N874)-FIND("/",N874)+1,"")</f>
        <v>music</v>
      </c>
      <c r="R874" t="str">
        <f>REPLACE(N874,1,FIND("/",N874),"")</f>
        <v>jazz</v>
      </c>
      <c r="S874" s="10">
        <f t="shared" si="26"/>
        <v>40567.492210648146</v>
      </c>
      <c r="T874" s="10">
        <f t="shared" si="27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E875/D875*100</f>
        <v>1.2857142857142856</v>
      </c>
      <c r="P875" s="7">
        <f>E875/L875</f>
        <v>9</v>
      </c>
      <c r="Q875" t="str">
        <f>REPLACE(N875,FIND("/",N875),LEN(N875)-FIND("/",N875)+1,"")</f>
        <v>music</v>
      </c>
      <c r="R875" t="str">
        <f>REPLACE(N875,1,FIND("/",N875),"")</f>
        <v>jazz</v>
      </c>
      <c r="S875" s="10">
        <f t="shared" si="26"/>
        <v>41183.833796296291</v>
      </c>
      <c r="T875" s="10">
        <f t="shared" si="27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E876/D876*100</f>
        <v>24.333333333333336</v>
      </c>
      <c r="P876" s="7">
        <f>E876/L876</f>
        <v>34.761904761904759</v>
      </c>
      <c r="Q876" t="str">
        <f>REPLACE(N876,FIND("/",N876),LEN(N876)-FIND("/",N876)+1,"")</f>
        <v>music</v>
      </c>
      <c r="R876" t="str">
        <f>REPLACE(N876,1,FIND("/",N876),"")</f>
        <v>jazz</v>
      </c>
      <c r="S876" s="10">
        <f t="shared" si="26"/>
        <v>41368.250393518516</v>
      </c>
      <c r="T876" s="10">
        <f t="shared" si="27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E877/D877*100</f>
        <v>0</v>
      </c>
      <c r="P877" s="7" t="e">
        <f>E877/L877</f>
        <v>#DIV/0!</v>
      </c>
      <c r="Q877" t="str">
        <f>REPLACE(N877,FIND("/",N877),LEN(N877)-FIND("/",N877)+1,"")</f>
        <v>music</v>
      </c>
      <c r="R877" t="str">
        <f>REPLACE(N877,1,FIND("/",N877),"")</f>
        <v>jazz</v>
      </c>
      <c r="S877" s="10">
        <f t="shared" si="26"/>
        <v>42248.390405092585</v>
      </c>
      <c r="T877" s="10">
        <f t="shared" si="27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E878/D878*100</f>
        <v>40.799492385786799</v>
      </c>
      <c r="P878" s="7">
        <f>E878/L878</f>
        <v>28.577777777777779</v>
      </c>
      <c r="Q878" t="str">
        <f>REPLACE(N878,FIND("/",N878),LEN(N878)-FIND("/",N878)+1,"")</f>
        <v>music</v>
      </c>
      <c r="R878" t="str">
        <f>REPLACE(N878,1,FIND("/",N878),"")</f>
        <v>jazz</v>
      </c>
      <c r="S878" s="10">
        <f t="shared" si="26"/>
        <v>41276.163506944438</v>
      </c>
      <c r="T878" s="10">
        <f t="shared" si="27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E879/D879*100</f>
        <v>67.55</v>
      </c>
      <c r="P879" s="7">
        <f>E879/L879</f>
        <v>46.586206896551722</v>
      </c>
      <c r="Q879" t="str">
        <f>REPLACE(N879,FIND("/",N879),LEN(N879)-FIND("/",N879)+1,"")</f>
        <v>music</v>
      </c>
      <c r="R879" t="str">
        <f>REPLACE(N879,1,FIND("/",N879),"")</f>
        <v>jazz</v>
      </c>
      <c r="S879" s="10">
        <f t="shared" si="26"/>
        <v>41597.455555555549</v>
      </c>
      <c r="T879" s="10">
        <f t="shared" si="27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E880/D880*100</f>
        <v>1.3</v>
      </c>
      <c r="P880" s="7">
        <f>E880/L880</f>
        <v>32.5</v>
      </c>
      <c r="Q880" t="str">
        <f>REPLACE(N880,FIND("/",N880),LEN(N880)-FIND("/",N880)+1,"")</f>
        <v>music</v>
      </c>
      <c r="R880" t="str">
        <f>REPLACE(N880,1,FIND("/",N880),"")</f>
        <v>jazz</v>
      </c>
      <c r="S880" s="10">
        <f t="shared" si="26"/>
        <v>40504.899583333332</v>
      </c>
      <c r="T880" s="10">
        <f t="shared" si="27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E881/D881*100</f>
        <v>30.666666666666664</v>
      </c>
      <c r="P881" s="7">
        <f>E881/L881</f>
        <v>21.466666666666665</v>
      </c>
      <c r="Q881" t="str">
        <f>REPLACE(N881,FIND("/",N881),LEN(N881)-FIND("/",N881)+1,"")</f>
        <v>music</v>
      </c>
      <c r="R881" t="str">
        <f>REPLACE(N881,1,FIND("/",N881),"")</f>
        <v>jazz</v>
      </c>
      <c r="S881" s="10">
        <f t="shared" si="26"/>
        <v>41037.496585648143</v>
      </c>
      <c r="T881" s="10">
        <f t="shared" si="27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E882/D882*100</f>
        <v>2.9894179894179893</v>
      </c>
      <c r="P882" s="7">
        <f>E882/L882</f>
        <v>14.125</v>
      </c>
      <c r="Q882" t="str">
        <f>REPLACE(N882,FIND("/",N882),LEN(N882)-FIND("/",N882)+1,"")</f>
        <v>music</v>
      </c>
      <c r="R882" t="str">
        <f>REPLACE(N882,1,FIND("/",N882),"")</f>
        <v>indie rock</v>
      </c>
      <c r="S882" s="10">
        <f t="shared" si="26"/>
        <v>41178.987708333334</v>
      </c>
      <c r="T882" s="10">
        <f t="shared" si="27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E883/D883*100</f>
        <v>0.8</v>
      </c>
      <c r="P883" s="7">
        <f>E883/L883</f>
        <v>30</v>
      </c>
      <c r="Q883" t="str">
        <f>REPLACE(N883,FIND("/",N883),LEN(N883)-FIND("/",N883)+1,"")</f>
        <v>music</v>
      </c>
      <c r="R883" t="str">
        <f>REPLACE(N883,1,FIND("/",N883),"")</f>
        <v>indie rock</v>
      </c>
      <c r="S883" s="10">
        <f t="shared" si="26"/>
        <v>40876.917662037034</v>
      </c>
      <c r="T883" s="10">
        <f t="shared" si="27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E884/D884*100</f>
        <v>20.133333333333333</v>
      </c>
      <c r="P884" s="7">
        <f>E884/L884</f>
        <v>21.571428571428573</v>
      </c>
      <c r="Q884" t="str">
        <f>REPLACE(N884,FIND("/",N884),LEN(N884)-FIND("/",N884)+1,"")</f>
        <v>music</v>
      </c>
      <c r="R884" t="str">
        <f>REPLACE(N884,1,FIND("/",N884),"")</f>
        <v>indie rock</v>
      </c>
      <c r="S884" s="10">
        <f t="shared" si="26"/>
        <v>40759.527199074073</v>
      </c>
      <c r="T884" s="10">
        <f t="shared" si="27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E885/D885*100</f>
        <v>40.020000000000003</v>
      </c>
      <c r="P885" s="7">
        <f>E885/L885</f>
        <v>83.375</v>
      </c>
      <c r="Q885" t="str">
        <f>REPLACE(N885,FIND("/",N885),LEN(N885)-FIND("/",N885)+1,"")</f>
        <v>music</v>
      </c>
      <c r="R885" t="str">
        <f>REPLACE(N885,1,FIND("/",N885),"")</f>
        <v>indie rock</v>
      </c>
      <c r="S885" s="10">
        <f t="shared" si="26"/>
        <v>42371.602256944439</v>
      </c>
      <c r="T885" s="10">
        <f t="shared" si="27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E886/D886*100</f>
        <v>1</v>
      </c>
      <c r="P886" s="7">
        <f>E886/L886</f>
        <v>10</v>
      </c>
      <c r="Q886" t="str">
        <f>REPLACE(N886,FIND("/",N886),LEN(N886)-FIND("/",N886)+1,"")</f>
        <v>music</v>
      </c>
      <c r="R886" t="str">
        <f>REPLACE(N886,1,FIND("/",N886),"")</f>
        <v>indie rock</v>
      </c>
      <c r="S886" s="10">
        <f t="shared" si="26"/>
        <v>40981.469282407408</v>
      </c>
      <c r="T886" s="10">
        <f t="shared" si="27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E887/D887*100</f>
        <v>75</v>
      </c>
      <c r="P887" s="7">
        <f>E887/L887</f>
        <v>35.714285714285715</v>
      </c>
      <c r="Q887" t="str">
        <f>REPLACE(N887,FIND("/",N887),LEN(N887)-FIND("/",N887)+1,"")</f>
        <v>music</v>
      </c>
      <c r="R887" t="str">
        <f>REPLACE(N887,1,FIND("/",N887),"")</f>
        <v>indie rock</v>
      </c>
      <c r="S887" s="10">
        <f t="shared" si="26"/>
        <v>42713.607766203706</v>
      </c>
      <c r="T887" s="10">
        <f t="shared" si="27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E888/D888*100</f>
        <v>41</v>
      </c>
      <c r="P888" s="7">
        <f>E888/L888</f>
        <v>29.285714285714285</v>
      </c>
      <c r="Q888" t="str">
        <f>REPLACE(N888,FIND("/",N888),LEN(N888)-FIND("/",N888)+1,"")</f>
        <v>music</v>
      </c>
      <c r="R888" t="str">
        <f>REPLACE(N888,1,FIND("/",N888),"")</f>
        <v>indie rock</v>
      </c>
      <c r="S888" s="10">
        <f t="shared" si="26"/>
        <v>42603.537187499998</v>
      </c>
      <c r="T888" s="10">
        <f t="shared" si="27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E889/D889*100</f>
        <v>0</v>
      </c>
      <c r="P889" s="7" t="e">
        <f>E889/L889</f>
        <v>#DIV/0!</v>
      </c>
      <c r="Q889" t="str">
        <f>REPLACE(N889,FIND("/",N889),LEN(N889)-FIND("/",N889)+1,"")</f>
        <v>music</v>
      </c>
      <c r="R889" t="str">
        <f>REPLACE(N889,1,FIND("/",N889),"")</f>
        <v>indie rock</v>
      </c>
      <c r="S889" s="10">
        <f t="shared" si="26"/>
        <v>41026.62563657407</v>
      </c>
      <c r="T889" s="10">
        <f t="shared" si="27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E890/D890*100</f>
        <v>7.1999999999999993</v>
      </c>
      <c r="P890" s="7">
        <f>E890/L890</f>
        <v>18</v>
      </c>
      <c r="Q890" t="str">
        <f>REPLACE(N890,FIND("/",N890),LEN(N890)-FIND("/",N890)+1,"")</f>
        <v>music</v>
      </c>
      <c r="R890" t="str">
        <f>REPLACE(N890,1,FIND("/",N890),"")</f>
        <v>indie rock</v>
      </c>
      <c r="S890" s="10">
        <f t="shared" si="26"/>
        <v>40751.419965277775</v>
      </c>
      <c r="T890" s="10">
        <f t="shared" si="27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E891/D891*100</f>
        <v>9.4412800000000008</v>
      </c>
      <c r="P891" s="7">
        <f>E891/L891</f>
        <v>73.760000000000005</v>
      </c>
      <c r="Q891" t="str">
        <f>REPLACE(N891,FIND("/",N891),LEN(N891)-FIND("/",N891)+1,"")</f>
        <v>music</v>
      </c>
      <c r="R891" t="str">
        <f>REPLACE(N891,1,FIND("/",N891),"")</f>
        <v>indie rock</v>
      </c>
      <c r="S891" s="10">
        <f t="shared" si="26"/>
        <v>41887.450729166667</v>
      </c>
      <c r="T891" s="10">
        <f t="shared" si="27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E892/D892*100</f>
        <v>4.1666666666666661</v>
      </c>
      <c r="P892" s="7">
        <f>E892/L892</f>
        <v>31.25</v>
      </c>
      <c r="Q892" t="str">
        <f>REPLACE(N892,FIND("/",N892),LEN(N892)-FIND("/",N892)+1,"")</f>
        <v>music</v>
      </c>
      <c r="R892" t="str">
        <f>REPLACE(N892,1,FIND("/",N892),"")</f>
        <v>indie rock</v>
      </c>
      <c r="S892" s="10">
        <f t="shared" si="26"/>
        <v>41569.365497685183</v>
      </c>
      <c r="T892" s="10">
        <f t="shared" si="27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E893/D893*100</f>
        <v>3.25</v>
      </c>
      <c r="P893" s="7">
        <f>E893/L893</f>
        <v>28.888888888888889</v>
      </c>
      <c r="Q893" t="str">
        <f>REPLACE(N893,FIND("/",N893),LEN(N893)-FIND("/",N893)+1,"")</f>
        <v>music</v>
      </c>
      <c r="R893" t="str">
        <f>REPLACE(N893,1,FIND("/",N893),"")</f>
        <v>indie rock</v>
      </c>
      <c r="S893" s="10">
        <f t="shared" si="26"/>
        <v>41841.698263888888</v>
      </c>
      <c r="T893" s="10">
        <f t="shared" si="27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E894/D894*100</f>
        <v>40.75</v>
      </c>
      <c r="P894" s="7">
        <f>E894/L894</f>
        <v>143.8235294117647</v>
      </c>
      <c r="Q894" t="str">
        <f>REPLACE(N894,FIND("/",N894),LEN(N894)-FIND("/",N894)+1,"")</f>
        <v>music</v>
      </c>
      <c r="R894" t="str">
        <f>REPLACE(N894,1,FIND("/",N894),"")</f>
        <v>indie rock</v>
      </c>
      <c r="S894" s="10">
        <f t="shared" si="26"/>
        <v>40303.866701388884</v>
      </c>
      <c r="T894" s="10">
        <f t="shared" si="27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E895/D895*100</f>
        <v>10</v>
      </c>
      <c r="P895" s="7">
        <f>E895/L895</f>
        <v>40</v>
      </c>
      <c r="Q895" t="str">
        <f>REPLACE(N895,FIND("/",N895),LEN(N895)-FIND("/",N895)+1,"")</f>
        <v>music</v>
      </c>
      <c r="R895" t="str">
        <f>REPLACE(N895,1,FIND("/",N895),"")</f>
        <v>indie rock</v>
      </c>
      <c r="S895" s="10">
        <f t="shared" si="26"/>
        <v>42065.564386574071</v>
      </c>
      <c r="T895" s="10">
        <f t="shared" si="27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E896/D896*100</f>
        <v>39.17</v>
      </c>
      <c r="P896" s="7">
        <f>E896/L896</f>
        <v>147.81132075471697</v>
      </c>
      <c r="Q896" t="str">
        <f>REPLACE(N896,FIND("/",N896),LEN(N896)-FIND("/",N896)+1,"")</f>
        <v>music</v>
      </c>
      <c r="R896" t="str">
        <f>REPLACE(N896,1,FIND("/",N896),"")</f>
        <v>indie rock</v>
      </c>
      <c r="S896" s="10">
        <f t="shared" si="26"/>
        <v>42496.648263888885</v>
      </c>
      <c r="T896" s="10">
        <f t="shared" si="27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E897/D897*100</f>
        <v>2.4375</v>
      </c>
      <c r="P897" s="7">
        <f>E897/L897</f>
        <v>27.857142857142858</v>
      </c>
      <c r="Q897" t="str">
        <f>REPLACE(N897,FIND("/",N897),LEN(N897)-FIND("/",N897)+1,"")</f>
        <v>music</v>
      </c>
      <c r="R897" t="str">
        <f>REPLACE(N897,1,FIND("/",N897),"")</f>
        <v>indie rock</v>
      </c>
      <c r="S897" s="10">
        <f t="shared" si="26"/>
        <v>40430.794317129628</v>
      </c>
      <c r="T897" s="10">
        <f t="shared" si="27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E898/D898*100</f>
        <v>40</v>
      </c>
      <c r="P898" s="7">
        <f>E898/L898</f>
        <v>44.444444444444443</v>
      </c>
      <c r="Q898" t="str">
        <f>REPLACE(N898,FIND("/",N898),LEN(N898)-FIND("/",N898)+1,"")</f>
        <v>music</v>
      </c>
      <c r="R898" t="str">
        <f>REPLACE(N898,1,FIND("/",N898),"")</f>
        <v>indie rock</v>
      </c>
      <c r="S898" s="10">
        <f t="shared" si="26"/>
        <v>42218.53965277777</v>
      </c>
      <c r="T898" s="10">
        <f t="shared" si="27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E899/D899*100</f>
        <v>0</v>
      </c>
      <c r="P899" s="7" t="e">
        <f>E899/L899</f>
        <v>#DIV/0!</v>
      </c>
      <c r="Q899" t="str">
        <f>REPLACE(N899,FIND("/",N899),LEN(N899)-FIND("/",N899)+1,"")</f>
        <v>music</v>
      </c>
      <c r="R899" t="str">
        <f>REPLACE(N899,1,FIND("/",N899),"")</f>
        <v>indie rock</v>
      </c>
      <c r="S899" s="10">
        <f t="shared" ref="S899:S962" si="28">(J899/86400)+25569+(-8/24)</f>
        <v>41211.355416666665</v>
      </c>
      <c r="T899" s="10">
        <f t="shared" ref="T899:T962" si="29">(I899/86400)+25569+(-8/24)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E900/D900*100</f>
        <v>2.8000000000000003</v>
      </c>
      <c r="P900" s="7">
        <f>E900/L900</f>
        <v>35</v>
      </c>
      <c r="Q900" t="str">
        <f>REPLACE(N900,FIND("/",N900),LEN(N900)-FIND("/",N900)+1,"")</f>
        <v>music</v>
      </c>
      <c r="R900" t="str">
        <f>REPLACE(N900,1,FIND("/",N900),"")</f>
        <v>indie rock</v>
      </c>
      <c r="S900" s="10">
        <f t="shared" si="28"/>
        <v>40878.424884259257</v>
      </c>
      <c r="T900" s="10">
        <f t="shared" si="2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E901/D901*100</f>
        <v>37.333333333333336</v>
      </c>
      <c r="P901" s="7">
        <f>E901/L901</f>
        <v>35</v>
      </c>
      <c r="Q901" t="str">
        <f>REPLACE(N901,FIND("/",N901),LEN(N901)-FIND("/",N901)+1,"")</f>
        <v>music</v>
      </c>
      <c r="R901" t="str">
        <f>REPLACE(N901,1,FIND("/",N901),"")</f>
        <v>indie rock</v>
      </c>
      <c r="S901" s="10">
        <f t="shared" si="28"/>
        <v>40645.765763888885</v>
      </c>
      <c r="T901" s="10">
        <f t="shared" si="2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E902/D902*100</f>
        <v>0.42</v>
      </c>
      <c r="P902" s="7">
        <f>E902/L902</f>
        <v>10.5</v>
      </c>
      <c r="Q902" t="str">
        <f>REPLACE(N902,FIND("/",N902),LEN(N902)-FIND("/",N902)+1,"")</f>
        <v>music</v>
      </c>
      <c r="R902" t="str">
        <f>REPLACE(N902,1,FIND("/",N902),"")</f>
        <v>jazz</v>
      </c>
      <c r="S902" s="10">
        <f t="shared" si="28"/>
        <v>42429.516226851854</v>
      </c>
      <c r="T902" s="10">
        <f t="shared" si="2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E903/D903*100</f>
        <v>0</v>
      </c>
      <c r="P903" s="7" t="e">
        <f>E903/L903</f>
        <v>#DIV/0!</v>
      </c>
      <c r="Q903" t="str">
        <f>REPLACE(N903,FIND("/",N903),LEN(N903)-FIND("/",N903)+1,"")</f>
        <v>music</v>
      </c>
      <c r="R903" t="str">
        <f>REPLACE(N903,1,FIND("/",N903),"")</f>
        <v>jazz</v>
      </c>
      <c r="S903" s="10">
        <f t="shared" si="28"/>
        <v>40291.478171296294</v>
      </c>
      <c r="T903" s="10">
        <f t="shared" si="2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E904/D904*100</f>
        <v>0.3</v>
      </c>
      <c r="P904" s="7">
        <f>E904/L904</f>
        <v>30</v>
      </c>
      <c r="Q904" t="str">
        <f>REPLACE(N904,FIND("/",N904),LEN(N904)-FIND("/",N904)+1,"")</f>
        <v>music</v>
      </c>
      <c r="R904" t="str">
        <f>REPLACE(N904,1,FIND("/",N904),"")</f>
        <v>jazz</v>
      </c>
      <c r="S904" s="10">
        <f t="shared" si="28"/>
        <v>41829.632199074069</v>
      </c>
      <c r="T904" s="10">
        <f t="shared" si="2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E905/D905*100</f>
        <v>3.2</v>
      </c>
      <c r="P905" s="7">
        <f>E905/L905</f>
        <v>40</v>
      </c>
      <c r="Q905" t="str">
        <f>REPLACE(N905,FIND("/",N905),LEN(N905)-FIND("/",N905)+1,"")</f>
        <v>music</v>
      </c>
      <c r="R905" t="str">
        <f>REPLACE(N905,1,FIND("/",N905),"")</f>
        <v>jazz</v>
      </c>
      <c r="S905" s="10">
        <f t="shared" si="28"/>
        <v>41149.462731481479</v>
      </c>
      <c r="T905" s="10">
        <f t="shared" si="2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E906/D906*100</f>
        <v>0.30199999999999999</v>
      </c>
      <c r="P906" s="7">
        <f>E906/L906</f>
        <v>50.333333333333336</v>
      </c>
      <c r="Q906" t="str">
        <f>REPLACE(N906,FIND("/",N906),LEN(N906)-FIND("/",N906)+1,"")</f>
        <v>music</v>
      </c>
      <c r="R906" t="str">
        <f>REPLACE(N906,1,FIND("/",N906),"")</f>
        <v>jazz</v>
      </c>
      <c r="S906" s="10">
        <f t="shared" si="28"/>
        <v>42341.74695601852</v>
      </c>
      <c r="T906" s="10">
        <f t="shared" si="2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E907/D907*100</f>
        <v>3.0153846153846153</v>
      </c>
      <c r="P907" s="7">
        <f>E907/L907</f>
        <v>32.666666666666664</v>
      </c>
      <c r="Q907" t="str">
        <f>REPLACE(N907,FIND("/",N907),LEN(N907)-FIND("/",N907)+1,"")</f>
        <v>music</v>
      </c>
      <c r="R907" t="str">
        <f>REPLACE(N907,1,FIND("/",N907),"")</f>
        <v>jazz</v>
      </c>
      <c r="S907" s="10">
        <f t="shared" si="28"/>
        <v>40506.906550925924</v>
      </c>
      <c r="T907" s="10">
        <f t="shared" si="2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E908/D908*100</f>
        <v>0</v>
      </c>
      <c r="P908" s="7" t="e">
        <f>E908/L908</f>
        <v>#DIV/0!</v>
      </c>
      <c r="Q908" t="str">
        <f>REPLACE(N908,FIND("/",N908),LEN(N908)-FIND("/",N908)+1,"")</f>
        <v>music</v>
      </c>
      <c r="R908" t="str">
        <f>REPLACE(N908,1,FIND("/",N908),"")</f>
        <v>jazz</v>
      </c>
      <c r="S908" s="10">
        <f t="shared" si="28"/>
        <v>41680.856365740736</v>
      </c>
      <c r="T908" s="10">
        <f t="shared" si="2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E909/D909*100</f>
        <v>0</v>
      </c>
      <c r="P909" s="7" t="e">
        <f>E909/L909</f>
        <v>#DIV/0!</v>
      </c>
      <c r="Q909" t="str">
        <f>REPLACE(N909,FIND("/",N909),LEN(N909)-FIND("/",N909)+1,"")</f>
        <v>music</v>
      </c>
      <c r="R909" t="str">
        <f>REPLACE(N909,1,FIND("/",N909),"")</f>
        <v>jazz</v>
      </c>
      <c r="S909" s="10">
        <f t="shared" si="28"/>
        <v>40766.8590625</v>
      </c>
      <c r="T909" s="10">
        <f t="shared" si="2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E910/D910*100</f>
        <v>0</v>
      </c>
      <c r="P910" s="7" t="e">
        <f>E910/L910</f>
        <v>#DIV/0!</v>
      </c>
      <c r="Q910" t="str">
        <f>REPLACE(N910,FIND("/",N910),LEN(N910)-FIND("/",N910)+1,"")</f>
        <v>music</v>
      </c>
      <c r="R910" t="str">
        <f>REPLACE(N910,1,FIND("/",N910),"")</f>
        <v>jazz</v>
      </c>
      <c r="S910" s="10">
        <f t="shared" si="28"/>
        <v>40340.468229166661</v>
      </c>
      <c r="T910" s="10">
        <f t="shared" si="2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E911/D911*100</f>
        <v>3.25</v>
      </c>
      <c r="P911" s="7">
        <f>E911/L911</f>
        <v>65</v>
      </c>
      <c r="Q911" t="str">
        <f>REPLACE(N911,FIND("/",N911),LEN(N911)-FIND("/",N911)+1,"")</f>
        <v>music</v>
      </c>
      <c r="R911" t="str">
        <f>REPLACE(N911,1,FIND("/",N911),"")</f>
        <v>jazz</v>
      </c>
      <c r="S911" s="10">
        <f t="shared" si="28"/>
        <v>41081.356944444444</v>
      </c>
      <c r="T911" s="10">
        <f t="shared" si="2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E912/D912*100</f>
        <v>22.363636363636363</v>
      </c>
      <c r="P912" s="7">
        <f>E912/L912</f>
        <v>24.6</v>
      </c>
      <c r="Q912" t="str">
        <f>REPLACE(N912,FIND("/",N912),LEN(N912)-FIND("/",N912)+1,"")</f>
        <v>music</v>
      </c>
      <c r="R912" t="str">
        <f>REPLACE(N912,1,FIND("/",N912),"")</f>
        <v>jazz</v>
      </c>
      <c r="S912" s="10">
        <f t="shared" si="28"/>
        <v>42737.212025462963</v>
      </c>
      <c r="T912" s="10">
        <f t="shared" si="2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E913/D913*100</f>
        <v>0</v>
      </c>
      <c r="P913" s="7" t="e">
        <f>E913/L913</f>
        <v>#DIV/0!</v>
      </c>
      <c r="Q913" t="str">
        <f>REPLACE(N913,FIND("/",N913),LEN(N913)-FIND("/",N913)+1,"")</f>
        <v>music</v>
      </c>
      <c r="R913" t="str">
        <f>REPLACE(N913,1,FIND("/",N913),"")</f>
        <v>jazz</v>
      </c>
      <c r="S913" s="10">
        <f t="shared" si="28"/>
        <v>41641.671817129631</v>
      </c>
      <c r="T913" s="10">
        <f t="shared" si="2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E914/D914*100</f>
        <v>0.85714285714285721</v>
      </c>
      <c r="P914" s="7">
        <f>E914/L914</f>
        <v>15</v>
      </c>
      <c r="Q914" t="str">
        <f>REPLACE(N914,FIND("/",N914),LEN(N914)-FIND("/",N914)+1,"")</f>
        <v>music</v>
      </c>
      <c r="R914" t="str">
        <f>REPLACE(N914,1,FIND("/",N914),"")</f>
        <v>jazz</v>
      </c>
      <c r="S914" s="10">
        <f t="shared" si="28"/>
        <v>41193.776006944441</v>
      </c>
      <c r="T914" s="10">
        <f t="shared" si="2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E915/D915*100</f>
        <v>6.6066666666666665</v>
      </c>
      <c r="P915" s="7">
        <f>E915/L915</f>
        <v>82.583333333333329</v>
      </c>
      <c r="Q915" t="str">
        <f>REPLACE(N915,FIND("/",N915),LEN(N915)-FIND("/",N915)+1,"")</f>
        <v>music</v>
      </c>
      <c r="R915" t="str">
        <f>REPLACE(N915,1,FIND("/",N915),"")</f>
        <v>jazz</v>
      </c>
      <c r="S915" s="10">
        <f t="shared" si="28"/>
        <v>41003.805775462963</v>
      </c>
      <c r="T915" s="10">
        <f t="shared" si="2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E916/D916*100</f>
        <v>0</v>
      </c>
      <c r="P916" s="7" t="e">
        <f>E916/L916</f>
        <v>#DIV/0!</v>
      </c>
      <c r="Q916" t="str">
        <f>REPLACE(N916,FIND("/",N916),LEN(N916)-FIND("/",N916)+1,"")</f>
        <v>music</v>
      </c>
      <c r="R916" t="str">
        <f>REPLACE(N916,1,FIND("/",N916),"")</f>
        <v>jazz</v>
      </c>
      <c r="S916" s="10">
        <f t="shared" si="28"/>
        <v>41116.429942129624</v>
      </c>
      <c r="T916" s="10">
        <f t="shared" si="2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E917/D917*100</f>
        <v>5.7692307692307692</v>
      </c>
      <c r="P917" s="7">
        <f>E917/L917</f>
        <v>41.666666666666664</v>
      </c>
      <c r="Q917" t="str">
        <f>REPLACE(N917,FIND("/",N917),LEN(N917)-FIND("/",N917)+1,"")</f>
        <v>music</v>
      </c>
      <c r="R917" t="str">
        <f>REPLACE(N917,1,FIND("/",N917),"")</f>
        <v>jazz</v>
      </c>
      <c r="S917" s="10">
        <f t="shared" si="28"/>
        <v>40937.346226851849</v>
      </c>
      <c r="T917" s="10">
        <f t="shared" si="2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E918/D918*100</f>
        <v>0</v>
      </c>
      <c r="P918" s="7" t="e">
        <f>E918/L918</f>
        <v>#DIV/0!</v>
      </c>
      <c r="Q918" t="str">
        <f>REPLACE(N918,FIND("/",N918),LEN(N918)-FIND("/",N918)+1,"")</f>
        <v>music</v>
      </c>
      <c r="R918" t="str">
        <f>REPLACE(N918,1,FIND("/",N918),"")</f>
        <v>jazz</v>
      </c>
      <c r="S918" s="10">
        <f t="shared" si="28"/>
        <v>40434.520069444443</v>
      </c>
      <c r="T918" s="10">
        <f t="shared" si="2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E919/D919*100</f>
        <v>0.6</v>
      </c>
      <c r="P919" s="7">
        <f>E919/L919</f>
        <v>30</v>
      </c>
      <c r="Q919" t="str">
        <f>REPLACE(N919,FIND("/",N919),LEN(N919)-FIND("/",N919)+1,"")</f>
        <v>music</v>
      </c>
      <c r="R919" t="str">
        <f>REPLACE(N919,1,FIND("/",N919),"")</f>
        <v>jazz</v>
      </c>
      <c r="S919" s="10">
        <f t="shared" si="28"/>
        <v>41802.610300925924</v>
      </c>
      <c r="T919" s="10">
        <f t="shared" si="2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E920/D920*100</f>
        <v>5.0256410256410255</v>
      </c>
      <c r="P920" s="7">
        <f>E920/L920</f>
        <v>19.600000000000001</v>
      </c>
      <c r="Q920" t="str">
        <f>REPLACE(N920,FIND("/",N920),LEN(N920)-FIND("/",N920)+1,"")</f>
        <v>music</v>
      </c>
      <c r="R920" t="str">
        <f>REPLACE(N920,1,FIND("/",N920),"")</f>
        <v>jazz</v>
      </c>
      <c r="S920" s="10">
        <f t="shared" si="28"/>
        <v>41944.582881944443</v>
      </c>
      <c r="T920" s="10">
        <f t="shared" si="2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E921/D921*100</f>
        <v>0.5</v>
      </c>
      <c r="P921" s="7">
        <f>E921/L921</f>
        <v>100</v>
      </c>
      <c r="Q921" t="str">
        <f>REPLACE(N921,FIND("/",N921),LEN(N921)-FIND("/",N921)+1,"")</f>
        <v>music</v>
      </c>
      <c r="R921" t="str">
        <f>REPLACE(N921,1,FIND("/",N921),"")</f>
        <v>jazz</v>
      </c>
      <c r="S921" s="10">
        <f t="shared" si="28"/>
        <v>41227.308391203704</v>
      </c>
      <c r="T921" s="10">
        <f t="shared" si="2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E922/D922*100</f>
        <v>0</v>
      </c>
      <c r="P922" s="7" t="e">
        <f>E922/L922</f>
        <v>#DIV/0!</v>
      </c>
      <c r="Q922" t="str">
        <f>REPLACE(N922,FIND("/",N922),LEN(N922)-FIND("/",N922)+1,"")</f>
        <v>music</v>
      </c>
      <c r="R922" t="str">
        <f>REPLACE(N922,1,FIND("/",N922),"")</f>
        <v>jazz</v>
      </c>
      <c r="S922" s="10">
        <f t="shared" si="28"/>
        <v>41562.338217592587</v>
      </c>
      <c r="T922" s="10">
        <f t="shared" si="2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E923/D923*100</f>
        <v>30.9</v>
      </c>
      <c r="P923" s="7">
        <f>E923/L923</f>
        <v>231.75</v>
      </c>
      <c r="Q923" t="str">
        <f>REPLACE(N923,FIND("/",N923),LEN(N923)-FIND("/",N923)+1,"")</f>
        <v>music</v>
      </c>
      <c r="R923" t="str">
        <f>REPLACE(N923,1,FIND("/",N923),"")</f>
        <v>jazz</v>
      </c>
      <c r="S923" s="10">
        <f t="shared" si="28"/>
        <v>40846.837685185186</v>
      </c>
      <c r="T923" s="10">
        <f t="shared" si="2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E924/D924*100</f>
        <v>21.037037037037038</v>
      </c>
      <c r="P924" s="7">
        <f>E924/L924</f>
        <v>189.33333333333334</v>
      </c>
      <c r="Q924" t="str">
        <f>REPLACE(N924,FIND("/",N924),LEN(N924)-FIND("/",N924)+1,"")</f>
        <v>music</v>
      </c>
      <c r="R924" t="str">
        <f>REPLACE(N924,1,FIND("/",N924),"")</f>
        <v>jazz</v>
      </c>
      <c r="S924" s="10">
        <f t="shared" si="28"/>
        <v>41878.19667824074</v>
      </c>
      <c r="T924" s="10">
        <f t="shared" si="2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E925/D925*100</f>
        <v>2.1999999999999997</v>
      </c>
      <c r="P925" s="7">
        <f>E925/L925</f>
        <v>55</v>
      </c>
      <c r="Q925" t="str">
        <f>REPLACE(N925,FIND("/",N925),LEN(N925)-FIND("/",N925)+1,"")</f>
        <v>music</v>
      </c>
      <c r="R925" t="str">
        <f>REPLACE(N925,1,FIND("/",N925),"")</f>
        <v>jazz</v>
      </c>
      <c r="S925" s="10">
        <f t="shared" si="28"/>
        <v>41934.626423611109</v>
      </c>
      <c r="T925" s="10">
        <f t="shared" si="2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E926/D926*100</f>
        <v>10.9</v>
      </c>
      <c r="P926" s="7">
        <f>E926/L926</f>
        <v>21.8</v>
      </c>
      <c r="Q926" t="str">
        <f>REPLACE(N926,FIND("/",N926),LEN(N926)-FIND("/",N926)+1,"")</f>
        <v>music</v>
      </c>
      <c r="R926" t="str">
        <f>REPLACE(N926,1,FIND("/",N926),"")</f>
        <v>jazz</v>
      </c>
      <c r="S926" s="10">
        <f t="shared" si="28"/>
        <v>41288.609594907401</v>
      </c>
      <c r="T926" s="10">
        <f t="shared" si="2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E927/D927*100</f>
        <v>2.666666666666667</v>
      </c>
      <c r="P927" s="7">
        <f>E927/L927</f>
        <v>32</v>
      </c>
      <c r="Q927" t="str">
        <f>REPLACE(N927,FIND("/",N927),LEN(N927)-FIND("/",N927)+1,"")</f>
        <v>music</v>
      </c>
      <c r="R927" t="str">
        <f>REPLACE(N927,1,FIND("/",N927),"")</f>
        <v>jazz</v>
      </c>
      <c r="S927" s="10">
        <f t="shared" si="28"/>
        <v>41575.547581018516</v>
      </c>
      <c r="T927" s="10">
        <f t="shared" si="2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E928/D928*100</f>
        <v>0</v>
      </c>
      <c r="P928" s="7" t="e">
        <f>E928/L928</f>
        <v>#DIV/0!</v>
      </c>
      <c r="Q928" t="str">
        <f>REPLACE(N928,FIND("/",N928),LEN(N928)-FIND("/",N928)+1,"")</f>
        <v>music</v>
      </c>
      <c r="R928" t="str">
        <f>REPLACE(N928,1,FIND("/",N928),"")</f>
        <v>jazz</v>
      </c>
      <c r="S928" s="10">
        <f t="shared" si="28"/>
        <v>40337.686689814815</v>
      </c>
      <c r="T928" s="10">
        <f t="shared" si="2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E929/D929*100</f>
        <v>0</v>
      </c>
      <c r="P929" s="7" t="e">
        <f>E929/L929</f>
        <v>#DIV/0!</v>
      </c>
      <c r="Q929" t="str">
        <f>REPLACE(N929,FIND("/",N929),LEN(N929)-FIND("/",N929)+1,"")</f>
        <v>music</v>
      </c>
      <c r="R929" t="str">
        <f>REPLACE(N929,1,FIND("/",N929),"")</f>
        <v>jazz</v>
      </c>
      <c r="S929" s="10">
        <f t="shared" si="28"/>
        <v>41013.489525462959</v>
      </c>
      <c r="T929" s="10">
        <f t="shared" si="2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E930/D930*100</f>
        <v>10.86206896551724</v>
      </c>
      <c r="P930" s="7">
        <f>E930/L930</f>
        <v>56.25</v>
      </c>
      <c r="Q930" t="str">
        <f>REPLACE(N930,FIND("/",N930),LEN(N930)-FIND("/",N930)+1,"")</f>
        <v>music</v>
      </c>
      <c r="R930" t="str">
        <f>REPLACE(N930,1,FIND("/",N930),"")</f>
        <v>jazz</v>
      </c>
      <c r="S930" s="10">
        <f t="shared" si="28"/>
        <v>41180.529085648144</v>
      </c>
      <c r="T930" s="10">
        <f t="shared" si="2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E931/D931*100</f>
        <v>0</v>
      </c>
      <c r="P931" s="7" t="e">
        <f>E931/L931</f>
        <v>#DIV/0!</v>
      </c>
      <c r="Q931" t="str">
        <f>REPLACE(N931,FIND("/",N931),LEN(N931)-FIND("/",N931)+1,"")</f>
        <v>music</v>
      </c>
      <c r="R931" t="str">
        <f>REPLACE(N931,1,FIND("/",N931),"")</f>
        <v>jazz</v>
      </c>
      <c r="S931" s="10">
        <f t="shared" si="28"/>
        <v>40977.904733796291</v>
      </c>
      <c r="T931" s="10">
        <f t="shared" si="2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E932/D932*100</f>
        <v>38.333333333333336</v>
      </c>
      <c r="P932" s="7">
        <f>E932/L932</f>
        <v>69</v>
      </c>
      <c r="Q932" t="str">
        <f>REPLACE(N932,FIND("/",N932),LEN(N932)-FIND("/",N932)+1,"")</f>
        <v>music</v>
      </c>
      <c r="R932" t="str">
        <f>REPLACE(N932,1,FIND("/",N932),"")</f>
        <v>jazz</v>
      </c>
      <c r="S932" s="10">
        <f t="shared" si="28"/>
        <v>40312.582245370366</v>
      </c>
      <c r="T932" s="10">
        <f t="shared" si="2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E933/D933*100</f>
        <v>6.5500000000000007</v>
      </c>
      <c r="P933" s="7">
        <f>E933/L933</f>
        <v>18.714285714285715</v>
      </c>
      <c r="Q933" t="str">
        <f>REPLACE(N933,FIND("/",N933),LEN(N933)-FIND("/",N933)+1,"")</f>
        <v>music</v>
      </c>
      <c r="R933" t="str">
        <f>REPLACE(N933,1,FIND("/",N933),"")</f>
        <v>jazz</v>
      </c>
      <c r="S933" s="10">
        <f t="shared" si="28"/>
        <v>41680.026643518519</v>
      </c>
      <c r="T933" s="10">
        <f t="shared" si="2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E934/D934*100</f>
        <v>14.536842105263158</v>
      </c>
      <c r="P934" s="7">
        <f>E934/L934</f>
        <v>46.033333333333331</v>
      </c>
      <c r="Q934" t="str">
        <f>REPLACE(N934,FIND("/",N934),LEN(N934)-FIND("/",N934)+1,"")</f>
        <v>music</v>
      </c>
      <c r="R934" t="str">
        <f>REPLACE(N934,1,FIND("/",N934),"")</f>
        <v>jazz</v>
      </c>
      <c r="S934" s="10">
        <f t="shared" si="28"/>
        <v>41310.635937499996</v>
      </c>
      <c r="T934" s="10">
        <f t="shared" si="2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E935/D935*100</f>
        <v>6</v>
      </c>
      <c r="P935" s="7">
        <f>E935/L935</f>
        <v>60</v>
      </c>
      <c r="Q935" t="str">
        <f>REPLACE(N935,FIND("/",N935),LEN(N935)-FIND("/",N935)+1,"")</f>
        <v>music</v>
      </c>
      <c r="R935" t="str">
        <f>REPLACE(N935,1,FIND("/",N935),"")</f>
        <v>jazz</v>
      </c>
      <c r="S935" s="10">
        <f t="shared" si="28"/>
        <v>41710.835752314808</v>
      </c>
      <c r="T935" s="10">
        <f t="shared" si="2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E936/D936*100</f>
        <v>30.4</v>
      </c>
      <c r="P936" s="7">
        <f>E936/L936</f>
        <v>50.666666666666664</v>
      </c>
      <c r="Q936" t="str">
        <f>REPLACE(N936,FIND("/",N936),LEN(N936)-FIND("/",N936)+1,"")</f>
        <v>music</v>
      </c>
      <c r="R936" t="str">
        <f>REPLACE(N936,1,FIND("/",N936),"")</f>
        <v>jazz</v>
      </c>
      <c r="S936" s="10">
        <f t="shared" si="28"/>
        <v>41733.403749999998</v>
      </c>
      <c r="T936" s="10">
        <f t="shared" si="2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E937/D937*100</f>
        <v>1.4285714285714286</v>
      </c>
      <c r="P937" s="7">
        <f>E937/L937</f>
        <v>25</v>
      </c>
      <c r="Q937" t="str">
        <f>REPLACE(N937,FIND("/",N937),LEN(N937)-FIND("/",N937)+1,"")</f>
        <v>music</v>
      </c>
      <c r="R937" t="str">
        <f>REPLACE(N937,1,FIND("/",N937),"")</f>
        <v>jazz</v>
      </c>
      <c r="S937" s="10">
        <f t="shared" si="28"/>
        <v>42368.000335648147</v>
      </c>
      <c r="T937" s="10">
        <f t="shared" si="2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E938/D938*100</f>
        <v>0</v>
      </c>
      <c r="P938" s="7" t="e">
        <f>E938/L938</f>
        <v>#DIV/0!</v>
      </c>
      <c r="Q938" t="str">
        <f>REPLACE(N938,FIND("/",N938),LEN(N938)-FIND("/",N938)+1,"")</f>
        <v>music</v>
      </c>
      <c r="R938" t="str">
        <f>REPLACE(N938,1,FIND("/",N938),"")</f>
        <v>jazz</v>
      </c>
      <c r="S938" s="10">
        <f t="shared" si="28"/>
        <v>40882.690844907404</v>
      </c>
      <c r="T938" s="10">
        <f t="shared" si="2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E939/D939*100</f>
        <v>1.1428571428571428</v>
      </c>
      <c r="P939" s="7">
        <f>E939/L939</f>
        <v>20</v>
      </c>
      <c r="Q939" t="str">
        <f>REPLACE(N939,FIND("/",N939),LEN(N939)-FIND("/",N939)+1,"")</f>
        <v>music</v>
      </c>
      <c r="R939" t="str">
        <f>REPLACE(N939,1,FIND("/",N939),"")</f>
        <v>jazz</v>
      </c>
      <c r="S939" s="10">
        <f t="shared" si="28"/>
        <v>41551.464780092589</v>
      </c>
      <c r="T939" s="10">
        <f t="shared" si="2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E940/D940*100</f>
        <v>0.35714285714285715</v>
      </c>
      <c r="P940" s="7">
        <f>E940/L940</f>
        <v>25</v>
      </c>
      <c r="Q940" t="str">
        <f>REPLACE(N940,FIND("/",N940),LEN(N940)-FIND("/",N940)+1,"")</f>
        <v>music</v>
      </c>
      <c r="R940" t="str">
        <f>REPLACE(N940,1,FIND("/",N940),"")</f>
        <v>jazz</v>
      </c>
      <c r="S940" s="10">
        <f t="shared" si="28"/>
        <v>41124.14638888889</v>
      </c>
      <c r="T940" s="10">
        <f t="shared" si="2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E941/D941*100</f>
        <v>1.4545454545454546</v>
      </c>
      <c r="P941" s="7">
        <f>E941/L941</f>
        <v>20</v>
      </c>
      <c r="Q941" t="str">
        <f>REPLACE(N941,FIND("/",N941),LEN(N941)-FIND("/",N941)+1,"")</f>
        <v>music</v>
      </c>
      <c r="R941" t="str">
        <f>REPLACE(N941,1,FIND("/",N941),"")</f>
        <v>jazz</v>
      </c>
      <c r="S941" s="10">
        <f t="shared" si="28"/>
        <v>41416.429837962962</v>
      </c>
      <c r="T941" s="10">
        <f t="shared" si="2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E942/D942*100</f>
        <v>17.155555555555555</v>
      </c>
      <c r="P942" s="7">
        <f>E942/L942</f>
        <v>110.28571428571429</v>
      </c>
      <c r="Q942" t="str">
        <f>REPLACE(N942,FIND("/",N942),LEN(N942)-FIND("/",N942)+1,"")</f>
        <v>technology</v>
      </c>
      <c r="R942" t="str">
        <f>REPLACE(N942,1,FIND("/",N942),"")</f>
        <v>wearables</v>
      </c>
      <c r="S942" s="10">
        <f t="shared" si="28"/>
        <v>42181.675069444442</v>
      </c>
      <c r="T942" s="10">
        <f t="shared" si="2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E943/D943*100</f>
        <v>2.3220000000000001</v>
      </c>
      <c r="P943" s="7">
        <f>E943/L943</f>
        <v>37.451612903225808</v>
      </c>
      <c r="Q943" t="str">
        <f>REPLACE(N943,FIND("/",N943),LEN(N943)-FIND("/",N943)+1,"")</f>
        <v>technology</v>
      </c>
      <c r="R943" t="str">
        <f>REPLACE(N943,1,FIND("/",N943),"")</f>
        <v>wearables</v>
      </c>
      <c r="S943" s="10">
        <f t="shared" si="28"/>
        <v>42745.763252314813</v>
      </c>
      <c r="T943" s="10">
        <f t="shared" si="2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E944/D944*100</f>
        <v>8.9066666666666663</v>
      </c>
      <c r="P944" s="7">
        <f>E944/L944</f>
        <v>41.75</v>
      </c>
      <c r="Q944" t="str">
        <f>REPLACE(N944,FIND("/",N944),LEN(N944)-FIND("/",N944)+1,"")</f>
        <v>technology</v>
      </c>
      <c r="R944" t="str">
        <f>REPLACE(N944,1,FIND("/",N944),"")</f>
        <v>wearables</v>
      </c>
      <c r="S944" s="10">
        <f t="shared" si="28"/>
        <v>42382.509953703702</v>
      </c>
      <c r="T944" s="10">
        <f t="shared" si="2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E945/D945*100</f>
        <v>9.6333333333333346</v>
      </c>
      <c r="P945" s="7">
        <f>E945/L945</f>
        <v>24.083333333333332</v>
      </c>
      <c r="Q945" t="str">
        <f>REPLACE(N945,FIND("/",N945),LEN(N945)-FIND("/",N945)+1,"")</f>
        <v>technology</v>
      </c>
      <c r="R945" t="str">
        <f>REPLACE(N945,1,FIND("/",N945),"")</f>
        <v>wearables</v>
      </c>
      <c r="S945" s="10">
        <f t="shared" si="28"/>
        <v>42673.334548611114</v>
      </c>
      <c r="T945" s="10">
        <f t="shared" si="2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E946/D946*100</f>
        <v>13.325999999999999</v>
      </c>
      <c r="P946" s="7">
        <f>E946/L946</f>
        <v>69.40625</v>
      </c>
      <c r="Q946" t="str">
        <f>REPLACE(N946,FIND("/",N946),LEN(N946)-FIND("/",N946)+1,"")</f>
        <v>technology</v>
      </c>
      <c r="R946" t="str">
        <f>REPLACE(N946,1,FIND("/",N946),"")</f>
        <v>wearables</v>
      </c>
      <c r="S946" s="10">
        <f t="shared" si="28"/>
        <v>42444.250578703701</v>
      </c>
      <c r="T946" s="10">
        <f t="shared" si="2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E947/D947*100</f>
        <v>2.484</v>
      </c>
      <c r="P947" s="7">
        <f>E947/L947</f>
        <v>155.25</v>
      </c>
      <c r="Q947" t="str">
        <f>REPLACE(N947,FIND("/",N947),LEN(N947)-FIND("/",N947)+1,"")</f>
        <v>technology</v>
      </c>
      <c r="R947" t="str">
        <f>REPLACE(N947,1,FIND("/",N947),"")</f>
        <v>wearables</v>
      </c>
      <c r="S947" s="10">
        <f t="shared" si="28"/>
        <v>42732.53965277777</v>
      </c>
      <c r="T947" s="10">
        <f t="shared" si="2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E948/D948*100</f>
        <v>1.9066666666666665</v>
      </c>
      <c r="P948" s="7">
        <f>E948/L948</f>
        <v>57.2</v>
      </c>
      <c r="Q948" t="str">
        <f>REPLACE(N948,FIND("/",N948),LEN(N948)-FIND("/",N948)+1,"")</f>
        <v>technology</v>
      </c>
      <c r="R948" t="str">
        <f>REPLACE(N948,1,FIND("/",N948),"")</f>
        <v>wearables</v>
      </c>
      <c r="S948" s="10">
        <f t="shared" si="28"/>
        <v>42592.417222222219</v>
      </c>
      <c r="T948" s="10">
        <f t="shared" si="2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E949/D949*100</f>
        <v>0</v>
      </c>
      <c r="P949" s="7" t="e">
        <f>E949/L949</f>
        <v>#DIV/0!</v>
      </c>
      <c r="Q949" t="str">
        <f>REPLACE(N949,FIND("/",N949),LEN(N949)-FIND("/",N949)+1,"")</f>
        <v>technology</v>
      </c>
      <c r="R949" t="str">
        <f>REPLACE(N949,1,FIND("/",N949),"")</f>
        <v>wearables</v>
      </c>
      <c r="S949" s="10">
        <f t="shared" si="28"/>
        <v>42491.44798611111</v>
      </c>
      <c r="T949" s="10">
        <f t="shared" si="2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E950/D950*100</f>
        <v>12</v>
      </c>
      <c r="P950" s="7">
        <f>E950/L950</f>
        <v>60</v>
      </c>
      <c r="Q950" t="str">
        <f>REPLACE(N950,FIND("/",N950),LEN(N950)-FIND("/",N950)+1,"")</f>
        <v>technology</v>
      </c>
      <c r="R950" t="str">
        <f>REPLACE(N950,1,FIND("/",N950),"")</f>
        <v>wearables</v>
      </c>
      <c r="S950" s="10">
        <f t="shared" si="28"/>
        <v>42411.494953703703</v>
      </c>
      <c r="T950" s="10">
        <f t="shared" si="2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E951/D951*100</f>
        <v>1.365</v>
      </c>
      <c r="P951" s="7">
        <f>E951/L951</f>
        <v>39</v>
      </c>
      <c r="Q951" t="str">
        <f>REPLACE(N951,FIND("/",N951),LEN(N951)-FIND("/",N951)+1,"")</f>
        <v>technology</v>
      </c>
      <c r="R951" t="str">
        <f>REPLACE(N951,1,FIND("/",N951),"")</f>
        <v>wearables</v>
      </c>
      <c r="S951" s="10">
        <f t="shared" si="28"/>
        <v>42360.710370370369</v>
      </c>
      <c r="T951" s="10">
        <f t="shared" si="2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E952/D952*100</f>
        <v>28.04</v>
      </c>
      <c r="P952" s="7">
        <f>E952/L952</f>
        <v>58.416666666666664</v>
      </c>
      <c r="Q952" t="str">
        <f>REPLACE(N952,FIND("/",N952),LEN(N952)-FIND("/",N952)+1,"")</f>
        <v>technology</v>
      </c>
      <c r="R952" t="str">
        <f>REPLACE(N952,1,FIND("/",N952),"")</f>
        <v>wearables</v>
      </c>
      <c r="S952" s="10">
        <f t="shared" si="28"/>
        <v>42356.41737268518</v>
      </c>
      <c r="T952" s="10">
        <f t="shared" si="2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E953/D953*100</f>
        <v>38.39</v>
      </c>
      <c r="P953" s="7">
        <f>E953/L953</f>
        <v>158.63636363636363</v>
      </c>
      <c r="Q953" t="str">
        <f>REPLACE(N953,FIND("/",N953),LEN(N953)-FIND("/",N953)+1,"")</f>
        <v>technology</v>
      </c>
      <c r="R953" t="str">
        <f>REPLACE(N953,1,FIND("/",N953),"")</f>
        <v>wearables</v>
      </c>
      <c r="S953" s="10">
        <f t="shared" si="28"/>
        <v>42480.320277777777</v>
      </c>
      <c r="T953" s="10">
        <f t="shared" si="2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E954/D954*100</f>
        <v>39.942857142857143</v>
      </c>
      <c r="P954" s="7">
        <f>E954/L954</f>
        <v>99.857142857142861</v>
      </c>
      <c r="Q954" t="str">
        <f>REPLACE(N954,FIND("/",N954),LEN(N954)-FIND("/",N954)+1,"")</f>
        <v>technology</v>
      </c>
      <c r="R954" t="str">
        <f>REPLACE(N954,1,FIND("/",N954),"")</f>
        <v>wearables</v>
      </c>
      <c r="S954" s="10">
        <f t="shared" si="28"/>
        <v>42662.280231481483</v>
      </c>
      <c r="T954" s="10">
        <f t="shared" si="2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E955/D955*100</f>
        <v>0.84</v>
      </c>
      <c r="P955" s="7">
        <f>E955/L955</f>
        <v>25.2</v>
      </c>
      <c r="Q955" t="str">
        <f>REPLACE(N955,FIND("/",N955),LEN(N955)-FIND("/",N955)+1,"")</f>
        <v>technology</v>
      </c>
      <c r="R955" t="str">
        <f>REPLACE(N955,1,FIND("/",N955),"")</f>
        <v>wearables</v>
      </c>
      <c r="S955" s="10">
        <f t="shared" si="28"/>
        <v>41998.831006944441</v>
      </c>
      <c r="T955" s="10">
        <f t="shared" si="2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E956/D956*100</f>
        <v>43.406666666666666</v>
      </c>
      <c r="P956" s="7">
        <f>E956/L956</f>
        <v>89.191780821917803</v>
      </c>
      <c r="Q956" t="str">
        <f>REPLACE(N956,FIND("/",N956),LEN(N956)-FIND("/",N956)+1,"")</f>
        <v>technology</v>
      </c>
      <c r="R956" t="str">
        <f>REPLACE(N956,1,FIND("/",N956),"")</f>
        <v>wearables</v>
      </c>
      <c r="S956" s="10">
        <f t="shared" si="28"/>
        <v>42194.500451388885</v>
      </c>
      <c r="T956" s="10">
        <f t="shared" si="2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E957/D957*100</f>
        <v>5.6613333333333333</v>
      </c>
      <c r="P957" s="7">
        <f>E957/L957</f>
        <v>182.6236559139785</v>
      </c>
      <c r="Q957" t="str">
        <f>REPLACE(N957,FIND("/",N957),LEN(N957)-FIND("/",N957)+1,"")</f>
        <v>technology</v>
      </c>
      <c r="R957" t="str">
        <f>REPLACE(N957,1,FIND("/",N957),"")</f>
        <v>wearables</v>
      </c>
      <c r="S957" s="10">
        <f t="shared" si="28"/>
        <v>42585.961805555555</v>
      </c>
      <c r="T957" s="10">
        <f t="shared" si="2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E958/D958*100</f>
        <v>1.722</v>
      </c>
      <c r="P958" s="7">
        <f>E958/L958</f>
        <v>50.647058823529413</v>
      </c>
      <c r="Q958" t="str">
        <f>REPLACE(N958,FIND("/",N958),LEN(N958)-FIND("/",N958)+1,"")</f>
        <v>technology</v>
      </c>
      <c r="R958" t="str">
        <f>REPLACE(N958,1,FIND("/",N958),"")</f>
        <v>wearables</v>
      </c>
      <c r="S958" s="10">
        <f t="shared" si="28"/>
        <v>42060.580543981479</v>
      </c>
      <c r="T958" s="10">
        <f t="shared" si="2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E959/D959*100</f>
        <v>1.9416666666666664</v>
      </c>
      <c r="P959" s="7">
        <f>E959/L959</f>
        <v>33.285714285714285</v>
      </c>
      <c r="Q959" t="str">
        <f>REPLACE(N959,FIND("/",N959),LEN(N959)-FIND("/",N959)+1,"")</f>
        <v>technology</v>
      </c>
      <c r="R959" t="str">
        <f>REPLACE(N959,1,FIND("/",N959),"")</f>
        <v>wearables</v>
      </c>
      <c r="S959" s="10">
        <f t="shared" si="28"/>
        <v>42660.219131944446</v>
      </c>
      <c r="T959" s="10">
        <f t="shared" si="2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E960/D960*100</f>
        <v>11.328275684711327</v>
      </c>
      <c r="P960" s="7">
        <f>E960/L960</f>
        <v>51.823529411764703</v>
      </c>
      <c r="Q960" t="str">
        <f>REPLACE(N960,FIND("/",N960),LEN(N960)-FIND("/",N960)+1,"")</f>
        <v>technology</v>
      </c>
      <c r="R960" t="str">
        <f>REPLACE(N960,1,FIND("/",N960),"")</f>
        <v>wearables</v>
      </c>
      <c r="S960" s="10">
        <f t="shared" si="28"/>
        <v>42082.469479166662</v>
      </c>
      <c r="T960" s="10">
        <f t="shared" si="2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E961/D961*100</f>
        <v>38.86</v>
      </c>
      <c r="P961" s="7">
        <f>E961/L961</f>
        <v>113.62573099415205</v>
      </c>
      <c r="Q961" t="str">
        <f>REPLACE(N961,FIND("/",N961),LEN(N961)-FIND("/",N961)+1,"")</f>
        <v>technology</v>
      </c>
      <c r="R961" t="str">
        <f>REPLACE(N961,1,FIND("/",N961),"")</f>
        <v>wearables</v>
      </c>
      <c r="S961" s="10">
        <f t="shared" si="28"/>
        <v>41992.84103009259</v>
      </c>
      <c r="T961" s="10">
        <f t="shared" si="2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E962/D962*100</f>
        <v>46.100628930817614</v>
      </c>
      <c r="P962" s="7">
        <f>E962/L962</f>
        <v>136.46276595744681</v>
      </c>
      <c r="Q962" t="str">
        <f>REPLACE(N962,FIND("/",N962),LEN(N962)-FIND("/",N962)+1,"")</f>
        <v>technology</v>
      </c>
      <c r="R962" t="str">
        <f>REPLACE(N962,1,FIND("/",N962),"")</f>
        <v>wearables</v>
      </c>
      <c r="S962" s="10">
        <f t="shared" si="28"/>
        <v>42766.29346064815</v>
      </c>
      <c r="T962" s="10">
        <f t="shared" si="2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E963/D963*100</f>
        <v>42.188421052631583</v>
      </c>
      <c r="P963" s="7">
        <f>E963/L963</f>
        <v>364.35454545454547</v>
      </c>
      <c r="Q963" t="str">
        <f>REPLACE(N963,FIND("/",N963),LEN(N963)-FIND("/",N963)+1,"")</f>
        <v>technology</v>
      </c>
      <c r="R963" t="str">
        <f>REPLACE(N963,1,FIND("/",N963),"")</f>
        <v>wearables</v>
      </c>
      <c r="S963" s="10">
        <f t="shared" ref="S963:S1026" si="30">(J963/86400)+25569+(-8/24)</f>
        <v>42740.360358796293</v>
      </c>
      <c r="T963" s="10">
        <f t="shared" ref="T963:T1026" si="31">(I963/86400)+25569+(-8/24)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E964/D964*100</f>
        <v>28.48</v>
      </c>
      <c r="P964" s="7">
        <f>E964/L964</f>
        <v>19.243243243243242</v>
      </c>
      <c r="Q964" t="str">
        <f>REPLACE(N964,FIND("/",N964),LEN(N964)-FIND("/",N964)+1,"")</f>
        <v>technology</v>
      </c>
      <c r="R964" t="str">
        <f>REPLACE(N964,1,FIND("/",N964),"")</f>
        <v>wearables</v>
      </c>
      <c r="S964" s="10">
        <f t="shared" si="30"/>
        <v>42373.379085648143</v>
      </c>
      <c r="T964" s="10">
        <f t="shared" si="31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E965/D965*100</f>
        <v>1.077142857142857</v>
      </c>
      <c r="P965" s="7">
        <f>E965/L965</f>
        <v>41.888888888888886</v>
      </c>
      <c r="Q965" t="str">
        <f>REPLACE(N965,FIND("/",N965),LEN(N965)-FIND("/",N965)+1,"")</f>
        <v>technology</v>
      </c>
      <c r="R965" t="str">
        <f>REPLACE(N965,1,FIND("/",N965),"")</f>
        <v>wearables</v>
      </c>
      <c r="S965" s="10">
        <f t="shared" si="30"/>
        <v>42625.302303240744</v>
      </c>
      <c r="T965" s="10">
        <f t="shared" si="31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E966/D966*100</f>
        <v>0.79909090909090907</v>
      </c>
      <c r="P966" s="7">
        <f>E966/L966</f>
        <v>30.310344827586206</v>
      </c>
      <c r="Q966" t="str">
        <f>REPLACE(N966,FIND("/",N966),LEN(N966)-FIND("/",N966)+1,"")</f>
        <v>technology</v>
      </c>
      <c r="R966" t="str">
        <f>REPLACE(N966,1,FIND("/",N966),"")</f>
        <v>wearables</v>
      </c>
      <c r="S966" s="10">
        <f t="shared" si="30"/>
        <v>42208.295358796291</v>
      </c>
      <c r="T966" s="10">
        <f t="shared" si="31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E967/D967*100</f>
        <v>1.1919999999999999</v>
      </c>
      <c r="P967" s="7">
        <f>E967/L967</f>
        <v>49.666666666666664</v>
      </c>
      <c r="Q967" t="str">
        <f>REPLACE(N967,FIND("/",N967),LEN(N967)-FIND("/",N967)+1,"")</f>
        <v>technology</v>
      </c>
      <c r="R967" t="str">
        <f>REPLACE(N967,1,FIND("/",N967),"")</f>
        <v>wearables</v>
      </c>
      <c r="S967" s="10">
        <f t="shared" si="30"/>
        <v>42636.683402777773</v>
      </c>
      <c r="T967" s="10">
        <f t="shared" si="31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E968/D968*100</f>
        <v>14.799999999999999</v>
      </c>
      <c r="P968" s="7">
        <f>E968/L968</f>
        <v>59.2</v>
      </c>
      <c r="Q968" t="str">
        <f>REPLACE(N968,FIND("/",N968),LEN(N968)-FIND("/",N968)+1,"")</f>
        <v>technology</v>
      </c>
      <c r="R968" t="str">
        <f>REPLACE(N968,1,FIND("/",N968),"")</f>
        <v>wearables</v>
      </c>
      <c r="S968" s="10">
        <f t="shared" si="30"/>
        <v>42619.302453703705</v>
      </c>
      <c r="T968" s="10">
        <f t="shared" si="31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E969/D969*100</f>
        <v>17.810000000000002</v>
      </c>
      <c r="P969" s="7">
        <f>E969/L969</f>
        <v>43.97530864197531</v>
      </c>
      <c r="Q969" t="str">
        <f>REPLACE(N969,FIND("/",N969),LEN(N969)-FIND("/",N969)+1,"")</f>
        <v>technology</v>
      </c>
      <c r="R969" t="str">
        <f>REPLACE(N969,1,FIND("/",N969),"")</f>
        <v>wearables</v>
      </c>
      <c r="S969" s="10">
        <f t="shared" si="30"/>
        <v>42421.920995370368</v>
      </c>
      <c r="T969" s="10">
        <f t="shared" si="31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E970/D970*100</f>
        <v>1.325</v>
      </c>
      <c r="P970" s="7">
        <f>E970/L970</f>
        <v>26.5</v>
      </c>
      <c r="Q970" t="str">
        <f>REPLACE(N970,FIND("/",N970),LEN(N970)-FIND("/",N970)+1,"")</f>
        <v>technology</v>
      </c>
      <c r="R970" t="str">
        <f>REPLACE(N970,1,FIND("/",N970),"")</f>
        <v>wearables</v>
      </c>
      <c r="S970" s="10">
        <f t="shared" si="30"/>
        <v>41836.514282407406</v>
      </c>
      <c r="T970" s="10">
        <f t="shared" si="31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E971/D971*100</f>
        <v>46.666666666666664</v>
      </c>
      <c r="P971" s="7">
        <f>E971/L971</f>
        <v>1272.7272727272727</v>
      </c>
      <c r="Q971" t="str">
        <f>REPLACE(N971,FIND("/",N971),LEN(N971)-FIND("/",N971)+1,"")</f>
        <v>technology</v>
      </c>
      <c r="R971" t="str">
        <f>REPLACE(N971,1,FIND("/",N971),"")</f>
        <v>wearables</v>
      </c>
      <c r="S971" s="10">
        <f t="shared" si="30"/>
        <v>42741.969988425924</v>
      </c>
      <c r="T971" s="10">
        <f t="shared" si="31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E972/D972*100</f>
        <v>45.92</v>
      </c>
      <c r="P972" s="7">
        <f>E972/L972</f>
        <v>164</v>
      </c>
      <c r="Q972" t="str">
        <f>REPLACE(N972,FIND("/",N972),LEN(N972)-FIND("/",N972)+1,"")</f>
        <v>technology</v>
      </c>
      <c r="R972" t="str">
        <f>REPLACE(N972,1,FIND("/",N972),"")</f>
        <v>wearables</v>
      </c>
      <c r="S972" s="10">
        <f t="shared" si="30"/>
        <v>42720.887187499997</v>
      </c>
      <c r="T972" s="10">
        <f t="shared" si="31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E973/D973*100</f>
        <v>0.22599999999999998</v>
      </c>
      <c r="P973" s="7">
        <f>E973/L973</f>
        <v>45.2</v>
      </c>
      <c r="Q973" t="str">
        <f>REPLACE(N973,FIND("/",N973),LEN(N973)-FIND("/",N973)+1,"")</f>
        <v>technology</v>
      </c>
      <c r="R973" t="str">
        <f>REPLACE(N973,1,FIND("/",N973),"")</f>
        <v>wearables</v>
      </c>
      <c r="S973" s="10">
        <f t="shared" si="30"/>
        <v>42111.375694444439</v>
      </c>
      <c r="T973" s="10">
        <f t="shared" si="31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E974/D974*100</f>
        <v>34.625</v>
      </c>
      <c r="P974" s="7">
        <f>E974/L974</f>
        <v>153.88888888888889</v>
      </c>
      <c r="Q974" t="str">
        <f>REPLACE(N974,FIND("/",N974),LEN(N974)-FIND("/",N974)+1,"")</f>
        <v>technology</v>
      </c>
      <c r="R974" t="str">
        <f>REPLACE(N974,1,FIND("/",N974),"")</f>
        <v>wearables</v>
      </c>
      <c r="S974" s="10">
        <f t="shared" si="30"/>
        <v>41856.532384259255</v>
      </c>
      <c r="T974" s="10">
        <f t="shared" si="31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E975/D975*100</f>
        <v>2.0549999999999997</v>
      </c>
      <c r="P975" s="7">
        <f>E975/L975</f>
        <v>51.375</v>
      </c>
      <c r="Q975" t="str">
        <f>REPLACE(N975,FIND("/",N975),LEN(N975)-FIND("/",N975)+1,"")</f>
        <v>technology</v>
      </c>
      <c r="R975" t="str">
        <f>REPLACE(N975,1,FIND("/",N975),"")</f>
        <v>wearables</v>
      </c>
      <c r="S975" s="10">
        <f t="shared" si="30"/>
        <v>42256.681631944441</v>
      </c>
      <c r="T975" s="10">
        <f t="shared" si="31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E976/D976*100</f>
        <v>0.55999999999999994</v>
      </c>
      <c r="P976" s="7">
        <f>E976/L976</f>
        <v>93.333333333333329</v>
      </c>
      <c r="Q976" t="str">
        <f>REPLACE(N976,FIND("/",N976),LEN(N976)-FIND("/",N976)+1,"")</f>
        <v>technology</v>
      </c>
      <c r="R976" t="str">
        <f>REPLACE(N976,1,FIND("/",N976),"")</f>
        <v>wearables</v>
      </c>
      <c r="S976" s="10">
        <f t="shared" si="30"/>
        <v>42424.416157407402</v>
      </c>
      <c r="T976" s="10">
        <f t="shared" si="31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E977/D977*100</f>
        <v>2.6069999999999998</v>
      </c>
      <c r="P977" s="7">
        <f>E977/L977</f>
        <v>108.625</v>
      </c>
      <c r="Q977" t="str">
        <f>REPLACE(N977,FIND("/",N977),LEN(N977)-FIND("/",N977)+1,"")</f>
        <v>technology</v>
      </c>
      <c r="R977" t="str">
        <f>REPLACE(N977,1,FIND("/",N977),"")</f>
        <v>wearables</v>
      </c>
      <c r="S977" s="10">
        <f t="shared" si="30"/>
        <v>42489.363252314812</v>
      </c>
      <c r="T977" s="10">
        <f t="shared" si="31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E978/D978*100</f>
        <v>1.9259999999999999</v>
      </c>
      <c r="P978" s="7">
        <f>E978/L978</f>
        <v>160.5</v>
      </c>
      <c r="Q978" t="str">
        <f>REPLACE(N978,FIND("/",N978),LEN(N978)-FIND("/",N978)+1,"")</f>
        <v>technology</v>
      </c>
      <c r="R978" t="str">
        <f>REPLACE(N978,1,FIND("/",N978),"")</f>
        <v>wearables</v>
      </c>
      <c r="S978" s="10">
        <f t="shared" si="30"/>
        <v>42184.725659722222</v>
      </c>
      <c r="T978" s="10">
        <f t="shared" si="31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E979/D979*100</f>
        <v>33.666666666666664</v>
      </c>
      <c r="P979" s="7">
        <f>E979/L979</f>
        <v>75.75</v>
      </c>
      <c r="Q979" t="str">
        <f>REPLACE(N979,FIND("/",N979),LEN(N979)-FIND("/",N979)+1,"")</f>
        <v>technology</v>
      </c>
      <c r="R979" t="str">
        <f>REPLACE(N979,1,FIND("/",N979),"")</f>
        <v>wearables</v>
      </c>
      <c r="S979" s="10">
        <f t="shared" si="30"/>
        <v>42391.608761574076</v>
      </c>
      <c r="T979" s="10">
        <f t="shared" si="31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E980/D980*100</f>
        <v>56.263267182990241</v>
      </c>
      <c r="P980" s="7">
        <f>E980/L980</f>
        <v>790.83739837398377</v>
      </c>
      <c r="Q980" t="str">
        <f>REPLACE(N980,FIND("/",N980),LEN(N980)-FIND("/",N980)+1,"")</f>
        <v>technology</v>
      </c>
      <c r="R980" t="str">
        <f>REPLACE(N980,1,FIND("/",N980),"")</f>
        <v>wearables</v>
      </c>
      <c r="S980" s="10">
        <f t="shared" si="30"/>
        <v>42394.975706018515</v>
      </c>
      <c r="T980" s="10">
        <f t="shared" si="31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E981/D981*100</f>
        <v>82.817599999999999</v>
      </c>
      <c r="P981" s="7">
        <f>E981/L981</f>
        <v>301.93916666666667</v>
      </c>
      <c r="Q981" t="str">
        <f>REPLACE(N981,FIND("/",N981),LEN(N981)-FIND("/",N981)+1,"")</f>
        <v>technology</v>
      </c>
      <c r="R981" t="str">
        <f>REPLACE(N981,1,FIND("/",N981),"")</f>
        <v>wearables</v>
      </c>
      <c r="S981" s="10">
        <f t="shared" si="30"/>
        <v>42506.083657407406</v>
      </c>
      <c r="T981" s="10">
        <f t="shared" si="31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E982/D982*100</f>
        <v>14.860000000000001</v>
      </c>
      <c r="P982" s="7">
        <f>E982/L982</f>
        <v>47.935483870967744</v>
      </c>
      <c r="Q982" t="str">
        <f>REPLACE(N982,FIND("/",N982),LEN(N982)-FIND("/",N982)+1,"")</f>
        <v>technology</v>
      </c>
      <c r="R982" t="str">
        <f>REPLACE(N982,1,FIND("/",N982),"")</f>
        <v>wearables</v>
      </c>
      <c r="S982" s="10">
        <f t="shared" si="30"/>
        <v>41928.570856481478</v>
      </c>
      <c r="T982" s="10">
        <f t="shared" si="31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E983/D983*100</f>
        <v>1.2375123751237513E-2</v>
      </c>
      <c r="P983" s="7">
        <f>E983/L983</f>
        <v>2.75</v>
      </c>
      <c r="Q983" t="str">
        <f>REPLACE(N983,FIND("/",N983),LEN(N983)-FIND("/",N983)+1,"")</f>
        <v>technology</v>
      </c>
      <c r="R983" t="str">
        <f>REPLACE(N983,1,FIND("/",N983),"")</f>
        <v>wearables</v>
      </c>
      <c r="S983" s="10">
        <f t="shared" si="30"/>
        <v>41830.613680555551</v>
      </c>
      <c r="T983" s="10">
        <f t="shared" si="31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E984/D984*100</f>
        <v>1.7142857142857144E-2</v>
      </c>
      <c r="P984" s="7">
        <f>E984/L984</f>
        <v>1</v>
      </c>
      <c r="Q984" t="str">
        <f>REPLACE(N984,FIND("/",N984),LEN(N984)-FIND("/",N984)+1,"")</f>
        <v>technology</v>
      </c>
      <c r="R984" t="str">
        <f>REPLACE(N984,1,FIND("/",N984),"")</f>
        <v>wearables</v>
      </c>
      <c r="S984" s="10">
        <f t="shared" si="30"/>
        <v>42615.419976851852</v>
      </c>
      <c r="T984" s="10">
        <f t="shared" si="31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E985/D985*100</f>
        <v>29.506136117214709</v>
      </c>
      <c r="P985" s="7">
        <f>E985/L985</f>
        <v>171.79329608938548</v>
      </c>
      <c r="Q985" t="str">
        <f>REPLACE(N985,FIND("/",N985),LEN(N985)-FIND("/",N985)+1,"")</f>
        <v>technology</v>
      </c>
      <c r="R985" t="str">
        <f>REPLACE(N985,1,FIND("/",N985),"")</f>
        <v>wearables</v>
      </c>
      <c r="S985" s="10">
        <f t="shared" si="30"/>
        <v>42574.334317129622</v>
      </c>
      <c r="T985" s="10">
        <f t="shared" si="31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E986/D986*100</f>
        <v>1.06</v>
      </c>
      <c r="P986" s="7">
        <f>E986/L986</f>
        <v>35.333333333333336</v>
      </c>
      <c r="Q986" t="str">
        <f>REPLACE(N986,FIND("/",N986),LEN(N986)-FIND("/",N986)+1,"")</f>
        <v>technology</v>
      </c>
      <c r="R986" t="str">
        <f>REPLACE(N986,1,FIND("/",N986),"")</f>
        <v>wearables</v>
      </c>
      <c r="S986" s="10">
        <f t="shared" si="30"/>
        <v>42060.782499999994</v>
      </c>
      <c r="T986" s="10">
        <f t="shared" si="31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E987/D987*100</f>
        <v>6.293333333333333</v>
      </c>
      <c r="P987" s="7">
        <f>E987/L987</f>
        <v>82.086956521739125</v>
      </c>
      <c r="Q987" t="str">
        <f>REPLACE(N987,FIND("/",N987),LEN(N987)-FIND("/",N987)+1,"")</f>
        <v>technology</v>
      </c>
      <c r="R987" t="str">
        <f>REPLACE(N987,1,FIND("/",N987),"")</f>
        <v>wearables</v>
      </c>
      <c r="S987" s="10">
        <f t="shared" si="30"/>
        <v>42339.634375000001</v>
      </c>
      <c r="T987" s="10">
        <f t="shared" si="31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E988/D988*100</f>
        <v>12.75</v>
      </c>
      <c r="P988" s="7">
        <f>E988/L988</f>
        <v>110.8695652173913</v>
      </c>
      <c r="Q988" t="str">
        <f>REPLACE(N988,FIND("/",N988),LEN(N988)-FIND("/",N988)+1,"")</f>
        <v>technology</v>
      </c>
      <c r="R988" t="str">
        <f>REPLACE(N988,1,FIND("/",N988),"")</f>
        <v>wearables</v>
      </c>
      <c r="S988" s="10">
        <f t="shared" si="30"/>
        <v>42324.434027777774</v>
      </c>
      <c r="T988" s="10">
        <f t="shared" si="31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E989/D989*100</f>
        <v>13.22</v>
      </c>
      <c r="P989" s="7">
        <f>E989/L989</f>
        <v>161.21951219512195</v>
      </c>
      <c r="Q989" t="str">
        <f>REPLACE(N989,FIND("/",N989),LEN(N989)-FIND("/",N989)+1,"")</f>
        <v>technology</v>
      </c>
      <c r="R989" t="str">
        <f>REPLACE(N989,1,FIND("/",N989),"")</f>
        <v>wearables</v>
      </c>
      <c r="S989" s="10">
        <f t="shared" si="30"/>
        <v>41772.961226851847</v>
      </c>
      <c r="T989" s="10">
        <f t="shared" si="31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E990/D990*100</f>
        <v>0</v>
      </c>
      <c r="P990" s="7" t="e">
        <f>E990/L990</f>
        <v>#DIV/0!</v>
      </c>
      <c r="Q990" t="str">
        <f>REPLACE(N990,FIND("/",N990),LEN(N990)-FIND("/",N990)+1,"")</f>
        <v>technology</v>
      </c>
      <c r="R990" t="str">
        <f>REPLACE(N990,1,FIND("/",N990),"")</f>
        <v>wearables</v>
      </c>
      <c r="S990" s="10">
        <f t="shared" si="30"/>
        <v>42614.023437499993</v>
      </c>
      <c r="T990" s="10">
        <f t="shared" si="31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E991/D991*100</f>
        <v>16.77</v>
      </c>
      <c r="P991" s="7">
        <f>E991/L991</f>
        <v>52.40625</v>
      </c>
      <c r="Q991" t="str">
        <f>REPLACE(N991,FIND("/",N991),LEN(N991)-FIND("/",N991)+1,"")</f>
        <v>technology</v>
      </c>
      <c r="R991" t="str">
        <f>REPLACE(N991,1,FIND("/",N991),"")</f>
        <v>wearables</v>
      </c>
      <c r="S991" s="10">
        <f t="shared" si="30"/>
        <v>42611.600636574069</v>
      </c>
      <c r="T991" s="10">
        <f t="shared" si="31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E992/D992*100</f>
        <v>0.104</v>
      </c>
      <c r="P992" s="7">
        <f>E992/L992</f>
        <v>13</v>
      </c>
      <c r="Q992" t="str">
        <f>REPLACE(N992,FIND("/",N992),LEN(N992)-FIND("/",N992)+1,"")</f>
        <v>technology</v>
      </c>
      <c r="R992" t="str">
        <f>REPLACE(N992,1,FIND("/",N992),"")</f>
        <v>wearables</v>
      </c>
      <c r="S992" s="10">
        <f t="shared" si="30"/>
        <v>41855.450972222221</v>
      </c>
      <c r="T992" s="10">
        <f t="shared" si="31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E993/D993*100</f>
        <v>4.24</v>
      </c>
      <c r="P993" s="7">
        <f>E993/L993</f>
        <v>30.285714285714285</v>
      </c>
      <c r="Q993" t="str">
        <f>REPLACE(N993,FIND("/",N993),LEN(N993)-FIND("/",N993)+1,"")</f>
        <v>technology</v>
      </c>
      <c r="R993" t="str">
        <f>REPLACE(N993,1,FIND("/",N993),"")</f>
        <v>wearables</v>
      </c>
      <c r="S993" s="10">
        <f t="shared" si="30"/>
        <v>42538.423472222225</v>
      </c>
      <c r="T993" s="10">
        <f t="shared" si="31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E994/D994*100</f>
        <v>0.46699999999999997</v>
      </c>
      <c r="P994" s="7">
        <f>E994/L994</f>
        <v>116.75</v>
      </c>
      <c r="Q994" t="str">
        <f>REPLACE(N994,FIND("/",N994),LEN(N994)-FIND("/",N994)+1,"")</f>
        <v>technology</v>
      </c>
      <c r="R994" t="str">
        <f>REPLACE(N994,1,FIND("/",N994),"")</f>
        <v>wearables</v>
      </c>
      <c r="S994" s="10">
        <f t="shared" si="30"/>
        <v>42437.59165509259</v>
      </c>
      <c r="T994" s="10">
        <f t="shared" si="31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E995/D995*100</f>
        <v>25.087142857142858</v>
      </c>
      <c r="P995" s="7">
        <f>E995/L995</f>
        <v>89.59693877551021</v>
      </c>
      <c r="Q995" t="str">
        <f>REPLACE(N995,FIND("/",N995),LEN(N995)-FIND("/",N995)+1,"")</f>
        <v>technology</v>
      </c>
      <c r="R995" t="str">
        <f>REPLACE(N995,1,FIND("/",N995),"")</f>
        <v>wearables</v>
      </c>
      <c r="S995" s="10">
        <f t="shared" si="30"/>
        <v>42652.631574074076</v>
      </c>
      <c r="T995" s="10">
        <f t="shared" si="31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E996/D996*100</f>
        <v>2.3345000000000002</v>
      </c>
      <c r="P996" s="7">
        <f>E996/L996</f>
        <v>424.45454545454544</v>
      </c>
      <c r="Q996" t="str">
        <f>REPLACE(N996,FIND("/",N996),LEN(N996)-FIND("/",N996)+1,"")</f>
        <v>technology</v>
      </c>
      <c r="R996" t="str">
        <f>REPLACE(N996,1,FIND("/",N996),"")</f>
        <v>wearables</v>
      </c>
      <c r="S996" s="10">
        <f t="shared" si="30"/>
        <v>41920.929745370369</v>
      </c>
      <c r="T996" s="10">
        <f t="shared" si="31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E997/D997*100</f>
        <v>7.26</v>
      </c>
      <c r="P997" s="7">
        <f>E997/L997</f>
        <v>80.666666666666671</v>
      </c>
      <c r="Q997" t="str">
        <f>REPLACE(N997,FIND("/",N997),LEN(N997)-FIND("/",N997)+1,"")</f>
        <v>technology</v>
      </c>
      <c r="R997" t="str">
        <f>REPLACE(N997,1,FIND("/",N997),"")</f>
        <v>wearables</v>
      </c>
      <c r="S997" s="10">
        <f t="shared" si="30"/>
        <v>41947.607407407406</v>
      </c>
      <c r="T997" s="10">
        <f t="shared" si="31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E998/D998*100</f>
        <v>1.625</v>
      </c>
      <c r="P998" s="7">
        <f>E998/L998</f>
        <v>13</v>
      </c>
      <c r="Q998" t="str">
        <f>REPLACE(N998,FIND("/",N998),LEN(N998)-FIND("/",N998)+1,"")</f>
        <v>technology</v>
      </c>
      <c r="R998" t="str">
        <f>REPLACE(N998,1,FIND("/",N998),"")</f>
        <v>wearables</v>
      </c>
      <c r="S998" s="10">
        <f t="shared" si="30"/>
        <v>41817.533101851848</v>
      </c>
      <c r="T998" s="10">
        <f t="shared" si="31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E999/D999*100</f>
        <v>1.3</v>
      </c>
      <c r="P999" s="7">
        <f>E999/L999</f>
        <v>8.125</v>
      </c>
      <c r="Q999" t="str">
        <f>REPLACE(N999,FIND("/",N999),LEN(N999)-FIND("/",N999)+1,"")</f>
        <v>technology</v>
      </c>
      <c r="R999" t="str">
        <f>REPLACE(N999,1,FIND("/",N999),"")</f>
        <v>wearables</v>
      </c>
      <c r="S999" s="10">
        <f t="shared" si="30"/>
        <v>41940.769641203704</v>
      </c>
      <c r="T999" s="10">
        <f t="shared" si="31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E1000/D1000*100</f>
        <v>58.558333333333337</v>
      </c>
      <c r="P1000" s="7">
        <f>E1000/L1000</f>
        <v>153.42794759825327</v>
      </c>
      <c r="Q1000" t="str">
        <f>REPLACE(N1000,FIND("/",N1000),LEN(N1000)-FIND("/",N1000)+1,"")</f>
        <v>technology</v>
      </c>
      <c r="R1000" t="str">
        <f>REPLACE(N1000,1,FIND("/",N1000),"")</f>
        <v>wearables</v>
      </c>
      <c r="S1000" s="10">
        <f t="shared" si="30"/>
        <v>42281.835659722223</v>
      </c>
      <c r="T1000" s="10">
        <f t="shared" si="31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E1001/D1001*100</f>
        <v>7.7886666666666677</v>
      </c>
      <c r="P1001" s="7">
        <f>E1001/L1001</f>
        <v>292.07499999999999</v>
      </c>
      <c r="Q1001" t="str">
        <f>REPLACE(N1001,FIND("/",N1001),LEN(N1001)-FIND("/",N1001)+1,"")</f>
        <v>technology</v>
      </c>
      <c r="R1001" t="str">
        <f>REPLACE(N1001,1,FIND("/",N1001),"")</f>
        <v>wearables</v>
      </c>
      <c r="S1001" s="10">
        <f t="shared" si="30"/>
        <v>41925.966319444444</v>
      </c>
      <c r="T1001" s="10">
        <f t="shared" si="31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E1002/D1002*100</f>
        <v>2.2157147647256061</v>
      </c>
      <c r="P1002" s="7">
        <f>E1002/L1002</f>
        <v>3304</v>
      </c>
      <c r="Q1002" t="str">
        <f>REPLACE(N1002,FIND("/",N1002),LEN(N1002)-FIND("/",N1002)+1,"")</f>
        <v>technology</v>
      </c>
      <c r="R1002" t="str">
        <f>REPLACE(N1002,1,FIND("/",N1002),"")</f>
        <v>wearables</v>
      </c>
      <c r="S1002" s="10">
        <f t="shared" si="30"/>
        <v>42748.726388888885</v>
      </c>
      <c r="T1002" s="10">
        <f t="shared" si="31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E1003/D1003*100</f>
        <v>104</v>
      </c>
      <c r="P1003" s="7">
        <f>E1003/L1003</f>
        <v>1300</v>
      </c>
      <c r="Q1003" t="str">
        <f>REPLACE(N1003,FIND("/",N1003),LEN(N1003)-FIND("/",N1003)+1,"")</f>
        <v>technology</v>
      </c>
      <c r="R1003" t="str">
        <f>REPLACE(N1003,1,FIND("/",N1003),"")</f>
        <v>wearables</v>
      </c>
      <c r="S1003" s="10">
        <f t="shared" si="30"/>
        <v>42720.386724537035</v>
      </c>
      <c r="T1003" s="10">
        <f t="shared" si="31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E1004/D1004*100</f>
        <v>29.6029602960296</v>
      </c>
      <c r="P1004" s="7">
        <f>E1004/L1004</f>
        <v>134.54545454545453</v>
      </c>
      <c r="Q1004" t="str">
        <f>REPLACE(N1004,FIND("/",N1004),LEN(N1004)-FIND("/",N1004)+1,"")</f>
        <v>technology</v>
      </c>
      <c r="R1004" t="str">
        <f>REPLACE(N1004,1,FIND("/",N1004),"")</f>
        <v>wearables</v>
      </c>
      <c r="S1004" s="10">
        <f t="shared" si="30"/>
        <v>42325.350856481477</v>
      </c>
      <c r="T1004" s="10">
        <f t="shared" si="31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E1005/D1005*100</f>
        <v>16.055</v>
      </c>
      <c r="P1005" s="7">
        <f>E1005/L1005</f>
        <v>214.06666666666666</v>
      </c>
      <c r="Q1005" t="str">
        <f>REPLACE(N1005,FIND("/",N1005),LEN(N1005)-FIND("/",N1005)+1,"")</f>
        <v>technology</v>
      </c>
      <c r="R1005" t="str">
        <f>REPLACE(N1005,1,FIND("/",N1005),"")</f>
        <v>wearables</v>
      </c>
      <c r="S1005" s="10">
        <f t="shared" si="30"/>
        <v>42780.375706018516</v>
      </c>
      <c r="T1005" s="10">
        <f t="shared" si="31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E1006/D1006*100</f>
        <v>82.207999999999998</v>
      </c>
      <c r="P1006" s="7">
        <f>E1006/L1006</f>
        <v>216.33684210526314</v>
      </c>
      <c r="Q1006" t="str">
        <f>REPLACE(N1006,FIND("/",N1006),LEN(N1006)-FIND("/",N1006)+1,"")</f>
        <v>technology</v>
      </c>
      <c r="R1006" t="str">
        <f>REPLACE(N1006,1,FIND("/",N1006),"")</f>
        <v>wearables</v>
      </c>
      <c r="S1006" s="10">
        <f t="shared" si="30"/>
        <v>42388.3753125</v>
      </c>
      <c r="T1006" s="10">
        <f t="shared" si="31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E1007/D1007*100</f>
        <v>75.051000000000002</v>
      </c>
      <c r="P1007" s="7">
        <f>E1007/L1007</f>
        <v>932.31055900621118</v>
      </c>
      <c r="Q1007" t="str">
        <f>REPLACE(N1007,FIND("/",N1007),LEN(N1007)-FIND("/",N1007)+1,"")</f>
        <v>technology</v>
      </c>
      <c r="R1007" t="str">
        <f>REPLACE(N1007,1,FIND("/",N1007),"")</f>
        <v>wearables</v>
      </c>
      <c r="S1007" s="10">
        <f t="shared" si="30"/>
        <v>42276.29146990741</v>
      </c>
      <c r="T1007" s="10">
        <f t="shared" si="31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E1008/D1008*100</f>
        <v>5.8500000000000005</v>
      </c>
      <c r="P1008" s="7">
        <f>E1008/L1008</f>
        <v>29.25</v>
      </c>
      <c r="Q1008" t="str">
        <f>REPLACE(N1008,FIND("/",N1008),LEN(N1008)-FIND("/",N1008)+1,"")</f>
        <v>technology</v>
      </c>
      <c r="R1008" t="str">
        <f>REPLACE(N1008,1,FIND("/",N1008),"")</f>
        <v>wearables</v>
      </c>
      <c r="S1008" s="10">
        <f t="shared" si="30"/>
        <v>41976.70685185185</v>
      </c>
      <c r="T1008" s="10">
        <f t="shared" si="31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E1009/D1009*100</f>
        <v>44.32</v>
      </c>
      <c r="P1009" s="7">
        <f>E1009/L1009</f>
        <v>174.94736842105263</v>
      </c>
      <c r="Q1009" t="str">
        <f>REPLACE(N1009,FIND("/",N1009),LEN(N1009)-FIND("/",N1009)+1,"")</f>
        <v>technology</v>
      </c>
      <c r="R1009" t="str">
        <f>REPLACE(N1009,1,FIND("/",N1009),"")</f>
        <v>wearables</v>
      </c>
      <c r="S1009" s="10">
        <f t="shared" si="30"/>
        <v>42676.2502662037</v>
      </c>
      <c r="T1009" s="10">
        <f t="shared" si="31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E1010/D1010*100</f>
        <v>0.26737967914438499</v>
      </c>
      <c r="P1010" s="7">
        <f>E1010/L1010</f>
        <v>250</v>
      </c>
      <c r="Q1010" t="str">
        <f>REPLACE(N1010,FIND("/",N1010),LEN(N1010)-FIND("/",N1010)+1,"")</f>
        <v>technology</v>
      </c>
      <c r="R1010" t="str">
        <f>REPLACE(N1010,1,FIND("/",N1010),"")</f>
        <v>wearables</v>
      </c>
      <c r="S1010" s="10">
        <f t="shared" si="30"/>
        <v>42702.475868055553</v>
      </c>
      <c r="T1010" s="10">
        <f t="shared" si="31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E1011/D1011*100</f>
        <v>13.13</v>
      </c>
      <c r="P1011" s="7">
        <f>E1011/L1011</f>
        <v>65</v>
      </c>
      <c r="Q1011" t="str">
        <f>REPLACE(N1011,FIND("/",N1011),LEN(N1011)-FIND("/",N1011)+1,"")</f>
        <v>technology</v>
      </c>
      <c r="R1011" t="str">
        <f>REPLACE(N1011,1,FIND("/",N1011),"")</f>
        <v>wearables</v>
      </c>
      <c r="S1011" s="10">
        <f t="shared" si="30"/>
        <v>42510.271365740737</v>
      </c>
      <c r="T1011" s="10">
        <f t="shared" si="31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E1012/D1012*100</f>
        <v>0.19088937093275488</v>
      </c>
      <c r="P1012" s="7">
        <f>E1012/L1012</f>
        <v>55</v>
      </c>
      <c r="Q1012" t="str">
        <f>REPLACE(N1012,FIND("/",N1012),LEN(N1012)-FIND("/",N1012)+1,"")</f>
        <v>technology</v>
      </c>
      <c r="R1012" t="str">
        <f>REPLACE(N1012,1,FIND("/",N1012),"")</f>
        <v>wearables</v>
      </c>
      <c r="S1012" s="10">
        <f t="shared" si="30"/>
        <v>42561.496087962958</v>
      </c>
      <c r="T1012" s="10">
        <f t="shared" si="31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E1013/D1013*100</f>
        <v>0.375</v>
      </c>
      <c r="P1013" s="7">
        <f>E1013/L1013</f>
        <v>75</v>
      </c>
      <c r="Q1013" t="str">
        <f>REPLACE(N1013,FIND("/",N1013),LEN(N1013)-FIND("/",N1013)+1,"")</f>
        <v>technology</v>
      </c>
      <c r="R1013" t="str">
        <f>REPLACE(N1013,1,FIND("/",N1013),"")</f>
        <v>wearables</v>
      </c>
      <c r="S1013" s="10">
        <f t="shared" si="30"/>
        <v>41946.564756944441</v>
      </c>
      <c r="T1013" s="10">
        <f t="shared" si="31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E1014/D1014*100</f>
        <v>21535.021000000001</v>
      </c>
      <c r="P1014" s="7">
        <f>E1014/L1014</f>
        <v>1389.3561935483872</v>
      </c>
      <c r="Q1014" t="str">
        <f>REPLACE(N1014,FIND("/",N1014),LEN(N1014)-FIND("/",N1014)+1,"")</f>
        <v>technology</v>
      </c>
      <c r="R1014" t="str">
        <f>REPLACE(N1014,1,FIND("/",N1014),"")</f>
        <v>wearables</v>
      </c>
      <c r="S1014" s="10">
        <f t="shared" si="30"/>
        <v>42714.107083333329</v>
      </c>
      <c r="T1014" s="10">
        <f t="shared" si="31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E1015/D1015*100</f>
        <v>34.527999999999999</v>
      </c>
      <c r="P1015" s="7">
        <f>E1015/L1015</f>
        <v>95.911111111111111</v>
      </c>
      <c r="Q1015" t="str">
        <f>REPLACE(N1015,FIND("/",N1015),LEN(N1015)-FIND("/",N1015)+1,"")</f>
        <v>technology</v>
      </c>
      <c r="R1015" t="str">
        <f>REPLACE(N1015,1,FIND("/",N1015),"")</f>
        <v>wearables</v>
      </c>
      <c r="S1015" s="10">
        <f t="shared" si="30"/>
        <v>42339.500648148147</v>
      </c>
      <c r="T1015" s="10">
        <f t="shared" si="31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E1016/D1016*100</f>
        <v>30.599999999999998</v>
      </c>
      <c r="P1016" s="7">
        <f>E1016/L1016</f>
        <v>191.25</v>
      </c>
      <c r="Q1016" t="str">
        <f>REPLACE(N1016,FIND("/",N1016),LEN(N1016)-FIND("/",N1016)+1,"")</f>
        <v>technology</v>
      </c>
      <c r="R1016" t="str">
        <f>REPLACE(N1016,1,FIND("/",N1016),"")</f>
        <v>wearables</v>
      </c>
      <c r="S1016" s="10">
        <f t="shared" si="30"/>
        <v>41954.66915509259</v>
      </c>
      <c r="T1016" s="10">
        <f t="shared" si="31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E1017/D1017*100</f>
        <v>2.666666666666667</v>
      </c>
      <c r="P1017" s="7">
        <f>E1017/L1017</f>
        <v>40</v>
      </c>
      <c r="Q1017" t="str">
        <f>REPLACE(N1017,FIND("/",N1017),LEN(N1017)-FIND("/",N1017)+1,"")</f>
        <v>technology</v>
      </c>
      <c r="R1017" t="str">
        <f>REPLACE(N1017,1,FIND("/",N1017),"")</f>
        <v>wearables</v>
      </c>
      <c r="S1017" s="10">
        <f t="shared" si="30"/>
        <v>42303.545081018521</v>
      </c>
      <c r="T1017" s="10">
        <f t="shared" si="31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E1018/D1018*100</f>
        <v>2.8420000000000001</v>
      </c>
      <c r="P1018" s="7">
        <f>E1018/L1018</f>
        <v>74.78947368421052</v>
      </c>
      <c r="Q1018" t="str">
        <f>REPLACE(N1018,FIND("/",N1018),LEN(N1018)-FIND("/",N1018)+1,"")</f>
        <v>technology</v>
      </c>
      <c r="R1018" t="str">
        <f>REPLACE(N1018,1,FIND("/",N1018),"")</f>
        <v>wearables</v>
      </c>
      <c r="S1018" s="10">
        <f t="shared" si="30"/>
        <v>42421.773796296293</v>
      </c>
      <c r="T1018" s="10">
        <f t="shared" si="31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E1019/D1019*100</f>
        <v>22.878799999999998</v>
      </c>
      <c r="P1019" s="7">
        <f>E1019/L1019</f>
        <v>161.11830985915492</v>
      </c>
      <c r="Q1019" t="str">
        <f>REPLACE(N1019,FIND("/",N1019),LEN(N1019)-FIND("/",N1019)+1,"")</f>
        <v>technology</v>
      </c>
      <c r="R1019" t="str">
        <f>REPLACE(N1019,1,FIND("/",N1019),"")</f>
        <v>wearables</v>
      </c>
      <c r="S1019" s="10">
        <f t="shared" si="30"/>
        <v>42289.341840277775</v>
      </c>
      <c r="T1019" s="10">
        <f t="shared" si="31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E1020/D1020*100</f>
        <v>3.105</v>
      </c>
      <c r="P1020" s="7">
        <f>E1020/L1020</f>
        <v>88.714285714285708</v>
      </c>
      <c r="Q1020" t="str">
        <f>REPLACE(N1020,FIND("/",N1020),LEN(N1020)-FIND("/",N1020)+1,"")</f>
        <v>technology</v>
      </c>
      <c r="R1020" t="str">
        <f>REPLACE(N1020,1,FIND("/",N1020),"")</f>
        <v>wearables</v>
      </c>
      <c r="S1020" s="10">
        <f t="shared" si="30"/>
        <v>42535.158946759257</v>
      </c>
      <c r="T1020" s="10">
        <f t="shared" si="31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E1021/D1021*100</f>
        <v>47.333333333333336</v>
      </c>
      <c r="P1021" s="7">
        <f>E1021/L1021</f>
        <v>53.25</v>
      </c>
      <c r="Q1021" t="str">
        <f>REPLACE(N1021,FIND("/",N1021),LEN(N1021)-FIND("/",N1021)+1,"")</f>
        <v>technology</v>
      </c>
      <c r="R1021" t="str">
        <f>REPLACE(N1021,1,FIND("/",N1021),"")</f>
        <v>wearables</v>
      </c>
      <c r="S1021" s="10">
        <f t="shared" si="30"/>
        <v>42009.640613425923</v>
      </c>
      <c r="T1021" s="10">
        <f t="shared" si="31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E1022/D1022*100</f>
        <v>205.54838709677421</v>
      </c>
      <c r="P1022" s="7">
        <f>E1022/L1022</f>
        <v>106.2</v>
      </c>
      <c r="Q1022" t="str">
        <f>REPLACE(N1022,FIND("/",N1022),LEN(N1022)-FIND("/",N1022)+1,"")</f>
        <v>music</v>
      </c>
      <c r="R1022" t="str">
        <f>REPLACE(N1022,1,FIND("/",N1022),"")</f>
        <v>electronic music</v>
      </c>
      <c r="S1022" s="10">
        <f t="shared" si="30"/>
        <v>42126.736215277771</v>
      </c>
      <c r="T1022" s="10">
        <f t="shared" si="31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E1023/D1023*100</f>
        <v>351.80366666666669</v>
      </c>
      <c r="P1023" s="7">
        <f>E1023/L1023</f>
        <v>22.079728033472804</v>
      </c>
      <c r="Q1023" t="str">
        <f>REPLACE(N1023,FIND("/",N1023),LEN(N1023)-FIND("/",N1023)+1,"")</f>
        <v>music</v>
      </c>
      <c r="R1023" t="str">
        <f>REPLACE(N1023,1,FIND("/",N1023),"")</f>
        <v>electronic music</v>
      </c>
      <c r="S1023" s="10">
        <f t="shared" si="30"/>
        <v>42270.918645833335</v>
      </c>
      <c r="T1023" s="10">
        <f t="shared" si="31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E1024/D1024*100</f>
        <v>114.9</v>
      </c>
      <c r="P1024" s="7">
        <f>E1024/L1024</f>
        <v>31.054054054054053</v>
      </c>
      <c r="Q1024" t="str">
        <f>REPLACE(N1024,FIND("/",N1024),LEN(N1024)-FIND("/",N1024)+1,"")</f>
        <v>music</v>
      </c>
      <c r="R1024" t="str">
        <f>REPLACE(N1024,1,FIND("/",N1024),"")</f>
        <v>electronic music</v>
      </c>
      <c r="S1024" s="10">
        <f t="shared" si="30"/>
        <v>42111.313391203701</v>
      </c>
      <c r="T1024" s="10">
        <f t="shared" si="31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E1025/D1025*100</f>
        <v>237.15</v>
      </c>
      <c r="P1025" s="7">
        <f>E1025/L1025</f>
        <v>36.206106870229007</v>
      </c>
      <c r="Q1025" t="str">
        <f>REPLACE(N1025,FIND("/",N1025),LEN(N1025)-FIND("/",N1025)+1,"")</f>
        <v>music</v>
      </c>
      <c r="R1025" t="str">
        <f>REPLACE(N1025,1,FIND("/",N1025),"")</f>
        <v>electronic music</v>
      </c>
      <c r="S1025" s="10">
        <f t="shared" si="30"/>
        <v>42145.586354166669</v>
      </c>
      <c r="T1025" s="10">
        <f t="shared" si="31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E1026/D1026*100</f>
        <v>118.63774999999998</v>
      </c>
      <c r="P1026" s="7">
        <f>E1026/L1026</f>
        <v>388.9762295081967</v>
      </c>
      <c r="Q1026" t="str">
        <f>REPLACE(N1026,FIND("/",N1026),LEN(N1026)-FIND("/",N1026)+1,"")</f>
        <v>music</v>
      </c>
      <c r="R1026" t="str">
        <f>REPLACE(N1026,1,FIND("/",N1026),"")</f>
        <v>electronic music</v>
      </c>
      <c r="S1026" s="10">
        <f t="shared" si="30"/>
        <v>42370.247256944444</v>
      </c>
      <c r="T1026" s="10">
        <f t="shared" si="31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E1027/D1027*100</f>
        <v>109.92831428571431</v>
      </c>
      <c r="P1027" s="7">
        <f>E1027/L1027</f>
        <v>71.848571428571432</v>
      </c>
      <c r="Q1027" t="str">
        <f>REPLACE(N1027,FIND("/",N1027),LEN(N1027)-FIND("/",N1027)+1,"")</f>
        <v>music</v>
      </c>
      <c r="R1027" t="str">
        <f>REPLACE(N1027,1,FIND("/",N1027),"")</f>
        <v>electronic music</v>
      </c>
      <c r="S1027" s="10">
        <f t="shared" ref="S1027:S1090" si="32">(J1027/86400)+25569+(-8/24)</f>
        <v>42049.500428240739</v>
      </c>
      <c r="T1027" s="10">
        <f t="shared" ref="T1027:T1090" si="33">(I1027/86400)+25569+(-8/24)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E1028/D1028*100</f>
        <v>100.00828571428571</v>
      </c>
      <c r="P1028" s="7">
        <f>E1028/L1028</f>
        <v>57.381803278688523</v>
      </c>
      <c r="Q1028" t="str">
        <f>REPLACE(N1028,FIND("/",N1028),LEN(N1028)-FIND("/",N1028)+1,"")</f>
        <v>music</v>
      </c>
      <c r="R1028" t="str">
        <f>REPLACE(N1028,1,FIND("/",N1028),"")</f>
        <v>electronic music</v>
      </c>
      <c r="S1028" s="10">
        <f t="shared" si="32"/>
        <v>42426.074259259258</v>
      </c>
      <c r="T1028" s="10">
        <f t="shared" si="33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E1029/D1029*100</f>
        <v>103.09292094387415</v>
      </c>
      <c r="P1029" s="7">
        <f>E1029/L1029</f>
        <v>69.666666666666671</v>
      </c>
      <c r="Q1029" t="str">
        <f>REPLACE(N1029,FIND("/",N1029),LEN(N1029)-FIND("/",N1029)+1,"")</f>
        <v>music</v>
      </c>
      <c r="R1029" t="str">
        <f>REPLACE(N1029,1,FIND("/",N1029),"")</f>
        <v>electronic music</v>
      </c>
      <c r="S1029" s="10">
        <f t="shared" si="32"/>
        <v>41904.700775462959</v>
      </c>
      <c r="T1029" s="10">
        <f t="shared" si="33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E1030/D1030*100</f>
        <v>117.27000000000001</v>
      </c>
      <c r="P1030" s="7">
        <f>E1030/L1030</f>
        <v>45.988235294117644</v>
      </c>
      <c r="Q1030" t="str">
        <f>REPLACE(N1030,FIND("/",N1030),LEN(N1030)-FIND("/",N1030)+1,"")</f>
        <v>music</v>
      </c>
      <c r="R1030" t="str">
        <f>REPLACE(N1030,1,FIND("/",N1030),"")</f>
        <v>electronic music</v>
      </c>
      <c r="S1030" s="10">
        <f t="shared" si="32"/>
        <v>42755.294039351851</v>
      </c>
      <c r="T1030" s="10">
        <f t="shared" si="33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E1031/D1031*100</f>
        <v>111.75999999999999</v>
      </c>
      <c r="P1031" s="7">
        <f>E1031/L1031</f>
        <v>79.262411347517727</v>
      </c>
      <c r="Q1031" t="str">
        <f>REPLACE(N1031,FIND("/",N1031),LEN(N1031)-FIND("/",N1031)+1,"")</f>
        <v>music</v>
      </c>
      <c r="R1031" t="str">
        <f>REPLACE(N1031,1,FIND("/",N1031),"")</f>
        <v>electronic music</v>
      </c>
      <c r="S1031" s="10">
        <f t="shared" si="32"/>
        <v>42044.378553240742</v>
      </c>
      <c r="T1031" s="10">
        <f t="shared" si="33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E1032/D1032*100</f>
        <v>342.09999999999997</v>
      </c>
      <c r="P1032" s="7">
        <f>E1032/L1032</f>
        <v>43.031446540880502</v>
      </c>
      <c r="Q1032" t="str">
        <f>REPLACE(N1032,FIND("/",N1032),LEN(N1032)-FIND("/",N1032)+1,"")</f>
        <v>music</v>
      </c>
      <c r="R1032" t="str">
        <f>REPLACE(N1032,1,FIND("/",N1032),"")</f>
        <v>electronic music</v>
      </c>
      <c r="S1032" s="10">
        <f t="shared" si="32"/>
        <v>42611.149872685179</v>
      </c>
      <c r="T1032" s="10">
        <f t="shared" si="33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E1033/D1033*100</f>
        <v>107.4</v>
      </c>
      <c r="P1033" s="7">
        <f>E1033/L1033</f>
        <v>108.48484848484848</v>
      </c>
      <c r="Q1033" t="str">
        <f>REPLACE(N1033,FIND("/",N1033),LEN(N1033)-FIND("/",N1033)+1,"")</f>
        <v>music</v>
      </c>
      <c r="R1033" t="str">
        <f>REPLACE(N1033,1,FIND("/",N1033),"")</f>
        <v>electronic music</v>
      </c>
      <c r="S1033" s="10">
        <f t="shared" si="32"/>
        <v>42324.430671296293</v>
      </c>
      <c r="T1033" s="10">
        <f t="shared" si="33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E1034/D1034*100</f>
        <v>108.49703703703703</v>
      </c>
      <c r="P1034" s="7">
        <f>E1034/L1034</f>
        <v>61.029583333333335</v>
      </c>
      <c r="Q1034" t="str">
        <f>REPLACE(N1034,FIND("/",N1034),LEN(N1034)-FIND("/",N1034)+1,"")</f>
        <v>music</v>
      </c>
      <c r="R1034" t="str">
        <f>REPLACE(N1034,1,FIND("/",N1034),"")</f>
        <v>electronic music</v>
      </c>
      <c r="S1034" s="10">
        <f t="shared" si="32"/>
        <v>42514.333622685182</v>
      </c>
      <c r="T1034" s="10">
        <f t="shared" si="33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E1035/D1035*100</f>
        <v>102.86144578313252</v>
      </c>
      <c r="P1035" s="7">
        <f>E1035/L1035</f>
        <v>50.592592592592595</v>
      </c>
      <c r="Q1035" t="str">
        <f>REPLACE(N1035,FIND("/",N1035),LEN(N1035)-FIND("/",N1035)+1,"")</f>
        <v>music</v>
      </c>
      <c r="R1035" t="str">
        <f>REPLACE(N1035,1,FIND("/",N1035),"")</f>
        <v>electronic music</v>
      </c>
      <c r="S1035" s="10">
        <f t="shared" si="32"/>
        <v>42688.39907407407</v>
      </c>
      <c r="T1035" s="10">
        <f t="shared" si="33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E1036/D1036*100</f>
        <v>130.0018</v>
      </c>
      <c r="P1036" s="7">
        <f>E1036/L1036</f>
        <v>39.157168674698795</v>
      </c>
      <c r="Q1036" t="str">
        <f>REPLACE(N1036,FIND("/",N1036),LEN(N1036)-FIND("/",N1036)+1,"")</f>
        <v>music</v>
      </c>
      <c r="R1036" t="str">
        <f>REPLACE(N1036,1,FIND("/",N1036),"")</f>
        <v>electronic music</v>
      </c>
      <c r="S1036" s="10">
        <f t="shared" si="32"/>
        <v>42554.833379629628</v>
      </c>
      <c r="T1036" s="10">
        <f t="shared" si="33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E1037/D1037*100</f>
        <v>107.65217391304347</v>
      </c>
      <c r="P1037" s="7">
        <f>E1037/L1037</f>
        <v>65.15789473684211</v>
      </c>
      <c r="Q1037" t="str">
        <f>REPLACE(N1037,FIND("/",N1037),LEN(N1037)-FIND("/",N1037)+1,"")</f>
        <v>music</v>
      </c>
      <c r="R1037" t="str">
        <f>REPLACE(N1037,1,FIND("/",N1037),"")</f>
        <v>electronic music</v>
      </c>
      <c r="S1037" s="10">
        <f t="shared" si="32"/>
        <v>42016.30810185185</v>
      </c>
      <c r="T1037" s="10">
        <f t="shared" si="33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E1038/D1038*100</f>
        <v>112.36044444444444</v>
      </c>
      <c r="P1038" s="7">
        <f>E1038/L1038</f>
        <v>23.963127962085309</v>
      </c>
      <c r="Q1038" t="str">
        <f>REPLACE(N1038,FIND("/",N1038),LEN(N1038)-FIND("/",N1038)+1,"")</f>
        <v>music</v>
      </c>
      <c r="R1038" t="str">
        <f>REPLACE(N1038,1,FIND("/",N1038),"")</f>
        <v>electronic music</v>
      </c>
      <c r="S1038" s="10">
        <f t="shared" si="32"/>
        <v>41249.115624999999</v>
      </c>
      <c r="T1038" s="10">
        <f t="shared" si="33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E1039/D1039*100</f>
        <v>102.1</v>
      </c>
      <c r="P1039" s="7">
        <f>E1039/L1039</f>
        <v>48.61904761904762</v>
      </c>
      <c r="Q1039" t="str">
        <f>REPLACE(N1039,FIND("/",N1039),LEN(N1039)-FIND("/",N1039)+1,"")</f>
        <v>music</v>
      </c>
      <c r="R1039" t="str">
        <f>REPLACE(N1039,1,FIND("/",N1039),"")</f>
        <v>electronic music</v>
      </c>
      <c r="S1039" s="10">
        <f t="shared" si="32"/>
        <v>42119.48914351852</v>
      </c>
      <c r="T1039" s="10">
        <f t="shared" si="33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E1040/D1040*100</f>
        <v>145.33333333333334</v>
      </c>
      <c r="P1040" s="7">
        <f>E1040/L1040</f>
        <v>35.73770491803279</v>
      </c>
      <c r="Q1040" t="str">
        <f>REPLACE(N1040,FIND("/",N1040),LEN(N1040)-FIND("/",N1040)+1,"")</f>
        <v>music</v>
      </c>
      <c r="R1040" t="str">
        <f>REPLACE(N1040,1,FIND("/",N1040),"")</f>
        <v>electronic music</v>
      </c>
      <c r="S1040" s="10">
        <f t="shared" si="32"/>
        <v>42417.898414351854</v>
      </c>
      <c r="T1040" s="10">
        <f t="shared" si="33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E1041/D1041*100</f>
        <v>128.19999999999999</v>
      </c>
      <c r="P1041" s="7">
        <f>E1041/L1041</f>
        <v>21.366666666666667</v>
      </c>
      <c r="Q1041" t="str">
        <f>REPLACE(N1041,FIND("/",N1041),LEN(N1041)-FIND("/",N1041)+1,"")</f>
        <v>music</v>
      </c>
      <c r="R1041" t="str">
        <f>REPLACE(N1041,1,FIND("/",N1041),"")</f>
        <v>electronic music</v>
      </c>
      <c r="S1041" s="10">
        <f t="shared" si="32"/>
        <v>42691.775995370372</v>
      </c>
      <c r="T1041" s="10">
        <f t="shared" si="33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E1042/D1042*100</f>
        <v>0.29411764705882354</v>
      </c>
      <c r="P1042" s="7">
        <f>E1042/L1042</f>
        <v>250</v>
      </c>
      <c r="Q1042" t="str">
        <f>REPLACE(N1042,FIND("/",N1042),LEN(N1042)-FIND("/",N1042)+1,"")</f>
        <v>journalism</v>
      </c>
      <c r="R1042" t="str">
        <f>REPLACE(N1042,1,FIND("/",N1042),"")</f>
        <v>audio</v>
      </c>
      <c r="S1042" s="10">
        <f t="shared" si="32"/>
        <v>42579.375104166662</v>
      </c>
      <c r="T1042" s="10">
        <f t="shared" si="33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E1043/D1043*100</f>
        <v>0</v>
      </c>
      <c r="P1043" s="7" t="e">
        <f>E1043/L1043</f>
        <v>#DIV/0!</v>
      </c>
      <c r="Q1043" t="str">
        <f>REPLACE(N1043,FIND("/",N1043),LEN(N1043)-FIND("/",N1043)+1,"")</f>
        <v>journalism</v>
      </c>
      <c r="R1043" t="str">
        <f>REPLACE(N1043,1,FIND("/",N1043),"")</f>
        <v>audio</v>
      </c>
      <c r="S1043" s="10">
        <f t="shared" si="32"/>
        <v>41830.726759259254</v>
      </c>
      <c r="T1043" s="10">
        <f t="shared" si="33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E1044/D1044*100</f>
        <v>1.5384615384615385</v>
      </c>
      <c r="P1044" s="7">
        <f>E1044/L1044</f>
        <v>10</v>
      </c>
      <c r="Q1044" t="str">
        <f>REPLACE(N1044,FIND("/",N1044),LEN(N1044)-FIND("/",N1044)+1,"")</f>
        <v>journalism</v>
      </c>
      <c r="R1044" t="str">
        <f>REPLACE(N1044,1,FIND("/",N1044),"")</f>
        <v>audio</v>
      </c>
      <c r="S1044" s="10">
        <f t="shared" si="32"/>
        <v>41851.362824074073</v>
      </c>
      <c r="T1044" s="10">
        <f t="shared" si="33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E1045/D1045*100</f>
        <v>8.5370000000000008</v>
      </c>
      <c r="P1045" s="7">
        <f>E1045/L1045</f>
        <v>29.236301369863014</v>
      </c>
      <c r="Q1045" t="str">
        <f>REPLACE(N1045,FIND("/",N1045),LEN(N1045)-FIND("/",N1045)+1,"")</f>
        <v>journalism</v>
      </c>
      <c r="R1045" t="str">
        <f>REPLACE(N1045,1,FIND("/",N1045),"")</f>
        <v>audio</v>
      </c>
      <c r="S1045" s="10">
        <f t="shared" si="32"/>
        <v>42113.919618055552</v>
      </c>
      <c r="T1045" s="10">
        <f t="shared" si="33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E1046/D1046*100</f>
        <v>8.5714285714285715E-2</v>
      </c>
      <c r="P1046" s="7">
        <f>E1046/L1046</f>
        <v>3</v>
      </c>
      <c r="Q1046" t="str">
        <f>REPLACE(N1046,FIND("/",N1046),LEN(N1046)-FIND("/",N1046)+1,"")</f>
        <v>journalism</v>
      </c>
      <c r="R1046" t="str">
        <f>REPLACE(N1046,1,FIND("/",N1046),"")</f>
        <v>audio</v>
      </c>
      <c r="S1046" s="10">
        <f t="shared" si="32"/>
        <v>42011.592604166661</v>
      </c>
      <c r="T1046" s="10">
        <f t="shared" si="33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E1047/D1047*100</f>
        <v>2.6599999999999997</v>
      </c>
      <c r="P1047" s="7">
        <f>E1047/L1047</f>
        <v>33.25</v>
      </c>
      <c r="Q1047" t="str">
        <f>REPLACE(N1047,FIND("/",N1047),LEN(N1047)-FIND("/",N1047)+1,"")</f>
        <v>journalism</v>
      </c>
      <c r="R1047" t="str">
        <f>REPLACE(N1047,1,FIND("/",N1047),"")</f>
        <v>audio</v>
      </c>
      <c r="S1047" s="10">
        <f t="shared" si="32"/>
        <v>41844.541087962956</v>
      </c>
      <c r="T1047" s="10">
        <f t="shared" si="33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E1048/D1048*100</f>
        <v>0</v>
      </c>
      <c r="P1048" s="7" t="e">
        <f>E1048/L1048</f>
        <v>#DIV/0!</v>
      </c>
      <c r="Q1048" t="str">
        <f>REPLACE(N1048,FIND("/",N1048),LEN(N1048)-FIND("/",N1048)+1,"")</f>
        <v>journalism</v>
      </c>
      <c r="R1048" t="str">
        <f>REPLACE(N1048,1,FIND("/",N1048),"")</f>
        <v>audio</v>
      </c>
      <c r="S1048" s="10">
        <f t="shared" si="32"/>
        <v>42319.518055555549</v>
      </c>
      <c r="T1048" s="10">
        <f t="shared" si="33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E1049/D1049*100</f>
        <v>0.05</v>
      </c>
      <c r="P1049" s="7">
        <f>E1049/L1049</f>
        <v>1</v>
      </c>
      <c r="Q1049" t="str">
        <f>REPLACE(N1049,FIND("/",N1049),LEN(N1049)-FIND("/",N1049)+1,"")</f>
        <v>journalism</v>
      </c>
      <c r="R1049" t="str">
        <f>REPLACE(N1049,1,FIND("/",N1049),"")</f>
        <v>audio</v>
      </c>
      <c r="S1049" s="10">
        <f t="shared" si="32"/>
        <v>41918.485127314816</v>
      </c>
      <c r="T1049" s="10">
        <f t="shared" si="33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E1050/D1050*100</f>
        <v>1.4133333333333333</v>
      </c>
      <c r="P1050" s="7">
        <f>E1050/L1050</f>
        <v>53</v>
      </c>
      <c r="Q1050" t="str">
        <f>REPLACE(N1050,FIND("/",N1050),LEN(N1050)-FIND("/",N1050)+1,"")</f>
        <v>journalism</v>
      </c>
      <c r="R1050" t="str">
        <f>REPLACE(N1050,1,FIND("/",N1050),"")</f>
        <v>audio</v>
      </c>
      <c r="S1050" s="10">
        <f t="shared" si="32"/>
        <v>42597.719780092586</v>
      </c>
      <c r="T1050" s="10">
        <f t="shared" si="33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E1051/D1051*100</f>
        <v>0</v>
      </c>
      <c r="P1051" s="7" t="e">
        <f>E1051/L1051</f>
        <v>#DIV/0!</v>
      </c>
      <c r="Q1051" t="str">
        <f>REPLACE(N1051,FIND("/",N1051),LEN(N1051)-FIND("/",N1051)+1,"")</f>
        <v>journalism</v>
      </c>
      <c r="R1051" t="str">
        <f>REPLACE(N1051,1,FIND("/",N1051),"")</f>
        <v>audio</v>
      </c>
      <c r="S1051" s="10">
        <f t="shared" si="32"/>
        <v>42382.097743055558</v>
      </c>
      <c r="T1051" s="10">
        <f t="shared" si="33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E1052/D1052*100</f>
        <v>0</v>
      </c>
      <c r="P1052" s="7" t="e">
        <f>E1052/L1052</f>
        <v>#DIV/0!</v>
      </c>
      <c r="Q1052" t="str">
        <f>REPLACE(N1052,FIND("/",N1052),LEN(N1052)-FIND("/",N1052)+1,"")</f>
        <v>journalism</v>
      </c>
      <c r="R1052" t="str">
        <f>REPLACE(N1052,1,FIND("/",N1052),"")</f>
        <v>audio</v>
      </c>
      <c r="S1052" s="10">
        <f t="shared" si="32"/>
        <v>42231.463854166665</v>
      </c>
      <c r="T1052" s="10">
        <f t="shared" si="33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E1053/D1053*100</f>
        <v>0</v>
      </c>
      <c r="P1053" s="7" t="e">
        <f>E1053/L1053</f>
        <v>#DIV/0!</v>
      </c>
      <c r="Q1053" t="str">
        <f>REPLACE(N1053,FIND("/",N1053),LEN(N1053)-FIND("/",N1053)+1,"")</f>
        <v>journalism</v>
      </c>
      <c r="R1053" t="str">
        <f>REPLACE(N1053,1,FIND("/",N1053),"")</f>
        <v>audio</v>
      </c>
      <c r="S1053" s="10">
        <f t="shared" si="32"/>
        <v>41849.680844907409</v>
      </c>
      <c r="T1053" s="10">
        <f t="shared" si="33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E1054/D1054*100</f>
        <v>0</v>
      </c>
      <c r="P1054" s="7" t="e">
        <f>E1054/L1054</f>
        <v>#DIV/0!</v>
      </c>
      <c r="Q1054" t="str">
        <f>REPLACE(N1054,FIND("/",N1054),LEN(N1054)-FIND("/",N1054)+1,"")</f>
        <v>journalism</v>
      </c>
      <c r="R1054" t="str">
        <f>REPLACE(N1054,1,FIND("/",N1054),"")</f>
        <v>audio</v>
      </c>
      <c r="S1054" s="10">
        <f t="shared" si="32"/>
        <v>42483.464062499996</v>
      </c>
      <c r="T1054" s="10">
        <f t="shared" si="33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E1055/D1055*100</f>
        <v>1</v>
      </c>
      <c r="P1055" s="7">
        <f>E1055/L1055</f>
        <v>15</v>
      </c>
      <c r="Q1055" t="str">
        <f>REPLACE(N1055,FIND("/",N1055),LEN(N1055)-FIND("/",N1055)+1,"")</f>
        <v>journalism</v>
      </c>
      <c r="R1055" t="str">
        <f>REPLACE(N1055,1,FIND("/",N1055),"")</f>
        <v>audio</v>
      </c>
      <c r="S1055" s="10">
        <f t="shared" si="32"/>
        <v>42774.839490740742</v>
      </c>
      <c r="T1055" s="10">
        <f t="shared" si="33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E1056/D1056*100</f>
        <v>0</v>
      </c>
      <c r="P1056" s="7" t="e">
        <f>E1056/L1056</f>
        <v>#DIV/0!</v>
      </c>
      <c r="Q1056" t="str">
        <f>REPLACE(N1056,FIND("/",N1056),LEN(N1056)-FIND("/",N1056)+1,"")</f>
        <v>journalism</v>
      </c>
      <c r="R1056" t="str">
        <f>REPLACE(N1056,1,FIND("/",N1056),"")</f>
        <v>audio</v>
      </c>
      <c r="S1056" s="10">
        <f t="shared" si="32"/>
        <v>41831.518506944441</v>
      </c>
      <c r="T1056" s="10">
        <f t="shared" si="33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E1057/D1057*100</f>
        <v>0</v>
      </c>
      <c r="P1057" s="7" t="e">
        <f>E1057/L1057</f>
        <v>#DIV/0!</v>
      </c>
      <c r="Q1057" t="str">
        <f>REPLACE(N1057,FIND("/",N1057),LEN(N1057)-FIND("/",N1057)+1,"")</f>
        <v>journalism</v>
      </c>
      <c r="R1057" t="str">
        <f>REPLACE(N1057,1,FIND("/",N1057),"")</f>
        <v>audio</v>
      </c>
      <c r="S1057" s="10">
        <f t="shared" si="32"/>
        <v>42406.659085648142</v>
      </c>
      <c r="T1057" s="10">
        <f t="shared" si="33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E1058/D1058*100</f>
        <v>0</v>
      </c>
      <c r="P1058" s="7" t="e">
        <f>E1058/L1058</f>
        <v>#DIV/0!</v>
      </c>
      <c r="Q1058" t="str">
        <f>REPLACE(N1058,FIND("/",N1058),LEN(N1058)-FIND("/",N1058)+1,"")</f>
        <v>journalism</v>
      </c>
      <c r="R1058" t="str">
        <f>REPLACE(N1058,1,FIND("/",N1058),"")</f>
        <v>audio</v>
      </c>
      <c r="S1058" s="10">
        <f t="shared" si="32"/>
        <v>42058.386307870365</v>
      </c>
      <c r="T1058" s="10">
        <f t="shared" si="33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E1059/D1059*100</f>
        <v>0</v>
      </c>
      <c r="P1059" s="7" t="e">
        <f>E1059/L1059</f>
        <v>#DIV/0!</v>
      </c>
      <c r="Q1059" t="str">
        <f>REPLACE(N1059,FIND("/",N1059),LEN(N1059)-FIND("/",N1059)+1,"")</f>
        <v>journalism</v>
      </c>
      <c r="R1059" t="str">
        <f>REPLACE(N1059,1,FIND("/",N1059),"")</f>
        <v>audio</v>
      </c>
      <c r="S1059" s="10">
        <f t="shared" si="32"/>
        <v>42678.537997685184</v>
      </c>
      <c r="T1059" s="10">
        <f t="shared" si="33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E1060/D1060*100</f>
        <v>0</v>
      </c>
      <c r="P1060" s="7" t="e">
        <f>E1060/L1060</f>
        <v>#DIV/0!</v>
      </c>
      <c r="Q1060" t="str">
        <f>REPLACE(N1060,FIND("/",N1060),LEN(N1060)-FIND("/",N1060)+1,"")</f>
        <v>journalism</v>
      </c>
      <c r="R1060" t="str">
        <f>REPLACE(N1060,1,FIND("/",N1060),"")</f>
        <v>audio</v>
      </c>
      <c r="S1060" s="10">
        <f t="shared" si="32"/>
        <v>42047.567627314813</v>
      </c>
      <c r="T1060" s="10">
        <f t="shared" si="33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E1061/D1061*100</f>
        <v>0</v>
      </c>
      <c r="P1061" s="7" t="e">
        <f>E1061/L1061</f>
        <v>#DIV/0!</v>
      </c>
      <c r="Q1061" t="str">
        <f>REPLACE(N1061,FIND("/",N1061),LEN(N1061)-FIND("/",N1061)+1,"")</f>
        <v>journalism</v>
      </c>
      <c r="R1061" t="str">
        <f>REPLACE(N1061,1,FIND("/",N1061),"")</f>
        <v>audio</v>
      </c>
      <c r="S1061" s="10">
        <f t="shared" si="32"/>
        <v>42046.456666666665</v>
      </c>
      <c r="T1061" s="10">
        <f t="shared" si="33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E1062/D1062*100</f>
        <v>1</v>
      </c>
      <c r="P1062" s="7">
        <f>E1062/L1062</f>
        <v>50</v>
      </c>
      <c r="Q1062" t="str">
        <f>REPLACE(N1062,FIND("/",N1062),LEN(N1062)-FIND("/",N1062)+1,"")</f>
        <v>journalism</v>
      </c>
      <c r="R1062" t="str">
        <f>REPLACE(N1062,1,FIND("/",N1062),"")</f>
        <v>audio</v>
      </c>
      <c r="S1062" s="10">
        <f t="shared" si="32"/>
        <v>42079.579780092587</v>
      </c>
      <c r="T1062" s="10">
        <f t="shared" si="33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E1063/D1063*100</f>
        <v>0</v>
      </c>
      <c r="P1063" s="7" t="e">
        <f>E1063/L1063</f>
        <v>#DIV/0!</v>
      </c>
      <c r="Q1063" t="str">
        <f>REPLACE(N1063,FIND("/",N1063),LEN(N1063)-FIND("/",N1063)+1,"")</f>
        <v>journalism</v>
      </c>
      <c r="R1063" t="str">
        <f>REPLACE(N1063,1,FIND("/",N1063),"")</f>
        <v>audio</v>
      </c>
      <c r="S1063" s="10">
        <f t="shared" si="32"/>
        <v>42431.943379629629</v>
      </c>
      <c r="T1063" s="10">
        <f t="shared" si="33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E1064/D1064*100</f>
        <v>95.477386934673376</v>
      </c>
      <c r="P1064" s="7">
        <f>E1064/L1064</f>
        <v>47.5</v>
      </c>
      <c r="Q1064" t="str">
        <f>REPLACE(N1064,FIND("/",N1064),LEN(N1064)-FIND("/",N1064)+1,"")</f>
        <v>journalism</v>
      </c>
      <c r="R1064" t="str">
        <f>REPLACE(N1064,1,FIND("/",N1064),"")</f>
        <v>audio</v>
      </c>
      <c r="S1064" s="10">
        <f t="shared" si="32"/>
        <v>42556.473854166667</v>
      </c>
      <c r="T1064" s="10">
        <f t="shared" si="33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E1065/D1065*100</f>
        <v>0</v>
      </c>
      <c r="P1065" s="7" t="e">
        <f>E1065/L1065</f>
        <v>#DIV/0!</v>
      </c>
      <c r="Q1065" t="str">
        <f>REPLACE(N1065,FIND("/",N1065),LEN(N1065)-FIND("/",N1065)+1,"")</f>
        <v>journalism</v>
      </c>
      <c r="R1065" t="str">
        <f>REPLACE(N1065,1,FIND("/",N1065),"")</f>
        <v>audio</v>
      </c>
      <c r="S1065" s="10">
        <f t="shared" si="32"/>
        <v>42582.697476851848</v>
      </c>
      <c r="T1065" s="10">
        <f t="shared" si="33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E1066/D1066*100</f>
        <v>8.974444444444444</v>
      </c>
      <c r="P1066" s="7">
        <f>E1066/L1066</f>
        <v>65.666666666666671</v>
      </c>
      <c r="Q1066" t="str">
        <f>REPLACE(N1066,FIND("/",N1066),LEN(N1066)-FIND("/",N1066)+1,"")</f>
        <v>games</v>
      </c>
      <c r="R1066" t="str">
        <f>REPLACE(N1066,1,FIND("/",N1066),"")</f>
        <v>video games</v>
      </c>
      <c r="S1066" s="10">
        <f t="shared" si="32"/>
        <v>41416.894710648143</v>
      </c>
      <c r="T1066" s="10">
        <f t="shared" si="33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E1067/D1067*100</f>
        <v>2.7</v>
      </c>
      <c r="P1067" s="7">
        <f>E1067/L1067</f>
        <v>16.2</v>
      </c>
      <c r="Q1067" t="str">
        <f>REPLACE(N1067,FIND("/",N1067),LEN(N1067)-FIND("/",N1067)+1,"")</f>
        <v>games</v>
      </c>
      <c r="R1067" t="str">
        <f>REPLACE(N1067,1,FIND("/",N1067),"")</f>
        <v>video games</v>
      </c>
      <c r="S1067" s="10">
        <f t="shared" si="32"/>
        <v>41661.047708333332</v>
      </c>
      <c r="T1067" s="10">
        <f t="shared" si="33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E1068/D1068*100</f>
        <v>3.3673333333333333</v>
      </c>
      <c r="P1068" s="7">
        <f>E1068/L1068</f>
        <v>34.128378378378379</v>
      </c>
      <c r="Q1068" t="str">
        <f>REPLACE(N1068,FIND("/",N1068),LEN(N1068)-FIND("/",N1068)+1,"")</f>
        <v>games</v>
      </c>
      <c r="R1068" t="str">
        <f>REPLACE(N1068,1,FIND("/",N1068),"")</f>
        <v>video games</v>
      </c>
      <c r="S1068" s="10">
        <f t="shared" si="32"/>
        <v>41445.629421296289</v>
      </c>
      <c r="T1068" s="10">
        <f t="shared" si="33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E1069/D1069*100</f>
        <v>26</v>
      </c>
      <c r="P1069" s="7">
        <f>E1069/L1069</f>
        <v>13</v>
      </c>
      <c r="Q1069" t="str">
        <f>REPLACE(N1069,FIND("/",N1069),LEN(N1069)-FIND("/",N1069)+1,"")</f>
        <v>games</v>
      </c>
      <c r="R1069" t="str">
        <f>REPLACE(N1069,1,FIND("/",N1069),"")</f>
        <v>video games</v>
      </c>
      <c r="S1069" s="10">
        <f t="shared" si="32"/>
        <v>41599.522349537037</v>
      </c>
      <c r="T1069" s="10">
        <f t="shared" si="33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E1070/D1070*100</f>
        <v>0.15</v>
      </c>
      <c r="P1070" s="7">
        <f>E1070/L1070</f>
        <v>11.25</v>
      </c>
      <c r="Q1070" t="str">
        <f>REPLACE(N1070,FIND("/",N1070),LEN(N1070)-FIND("/",N1070)+1,"")</f>
        <v>games</v>
      </c>
      <c r="R1070" t="str">
        <f>REPLACE(N1070,1,FIND("/",N1070),"")</f>
        <v>video games</v>
      </c>
      <c r="S1070" s="10">
        <f t="shared" si="32"/>
        <v>42440.037777777776</v>
      </c>
      <c r="T1070" s="10">
        <f t="shared" si="33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E1071/D1071*100</f>
        <v>38.636363636363633</v>
      </c>
      <c r="P1071" s="7">
        <f>E1071/L1071</f>
        <v>40.476190476190474</v>
      </c>
      <c r="Q1071" t="str">
        <f>REPLACE(N1071,FIND("/",N1071),LEN(N1071)-FIND("/",N1071)+1,"")</f>
        <v>games</v>
      </c>
      <c r="R1071" t="str">
        <f>REPLACE(N1071,1,FIND("/",N1071),"")</f>
        <v>video games</v>
      </c>
      <c r="S1071" s="10">
        <f t="shared" si="32"/>
        <v>41571.896516203698</v>
      </c>
      <c r="T1071" s="10">
        <f t="shared" si="33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E1072/D1072*100</f>
        <v>0.70000000000000007</v>
      </c>
      <c r="P1072" s="7">
        <f>E1072/L1072</f>
        <v>35</v>
      </c>
      <c r="Q1072" t="str">
        <f>REPLACE(N1072,FIND("/",N1072),LEN(N1072)-FIND("/",N1072)+1,"")</f>
        <v>games</v>
      </c>
      <c r="R1072" t="str">
        <f>REPLACE(N1072,1,FIND("/",N1072),"")</f>
        <v>video games</v>
      </c>
      <c r="S1072" s="10">
        <f t="shared" si="32"/>
        <v>41162.678495370368</v>
      </c>
      <c r="T1072" s="10">
        <f t="shared" si="33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E1073/D1073*100</f>
        <v>0</v>
      </c>
      <c r="P1073" s="7" t="e">
        <f>E1073/L1073</f>
        <v>#DIV/0!</v>
      </c>
      <c r="Q1073" t="str">
        <f>REPLACE(N1073,FIND("/",N1073),LEN(N1073)-FIND("/",N1073)+1,"")</f>
        <v>games</v>
      </c>
      <c r="R1073" t="str">
        <f>REPLACE(N1073,1,FIND("/",N1073),"")</f>
        <v>video games</v>
      </c>
      <c r="S1073" s="10">
        <f t="shared" si="32"/>
        <v>42295.420057870368</v>
      </c>
      <c r="T1073" s="10">
        <f t="shared" si="33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E1074/D1074*100</f>
        <v>6.8000000000000005E-2</v>
      </c>
      <c r="P1074" s="7">
        <f>E1074/L1074</f>
        <v>12.75</v>
      </c>
      <c r="Q1074" t="str">
        <f>REPLACE(N1074,FIND("/",N1074),LEN(N1074)-FIND("/",N1074)+1,"")</f>
        <v>games</v>
      </c>
      <c r="R1074" t="str">
        <f>REPLACE(N1074,1,FIND("/",N1074),"")</f>
        <v>video games</v>
      </c>
      <c r="S1074" s="10">
        <f t="shared" si="32"/>
        <v>41645.498807870368</v>
      </c>
      <c r="T1074" s="10">
        <f t="shared" si="33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E1075/D1075*100</f>
        <v>1.3333333333333335</v>
      </c>
      <c r="P1075" s="7">
        <f>E1075/L1075</f>
        <v>10</v>
      </c>
      <c r="Q1075" t="str">
        <f>REPLACE(N1075,FIND("/",N1075),LEN(N1075)-FIND("/",N1075)+1,"")</f>
        <v>games</v>
      </c>
      <c r="R1075" t="str">
        <f>REPLACE(N1075,1,FIND("/",N1075),"")</f>
        <v>video games</v>
      </c>
      <c r="S1075" s="10">
        <f t="shared" si="32"/>
        <v>40802.631261574068</v>
      </c>
      <c r="T1075" s="10">
        <f t="shared" si="33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E1076/D1076*100</f>
        <v>6.3092592592592585</v>
      </c>
      <c r="P1076" s="7">
        <f>E1076/L1076</f>
        <v>113.56666666666666</v>
      </c>
      <c r="Q1076" t="str">
        <f>REPLACE(N1076,FIND("/",N1076),LEN(N1076)-FIND("/",N1076)+1,"")</f>
        <v>games</v>
      </c>
      <c r="R1076" t="str">
        <f>REPLACE(N1076,1,FIND("/",N1076),"")</f>
        <v>video games</v>
      </c>
      <c r="S1076" s="10">
        <f t="shared" si="32"/>
        <v>41612.839641203704</v>
      </c>
      <c r="T1076" s="10">
        <f t="shared" si="33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E1077/D1077*100</f>
        <v>4.5</v>
      </c>
      <c r="P1077" s="7">
        <f>E1077/L1077</f>
        <v>15</v>
      </c>
      <c r="Q1077" t="str">
        <f>REPLACE(N1077,FIND("/",N1077),LEN(N1077)-FIND("/",N1077)+1,"")</f>
        <v>games</v>
      </c>
      <c r="R1077" t="str">
        <f>REPLACE(N1077,1,FIND("/",N1077),"")</f>
        <v>video games</v>
      </c>
      <c r="S1077" s="10">
        <f t="shared" si="32"/>
        <v>41005.570787037032</v>
      </c>
      <c r="T1077" s="10">
        <f t="shared" si="33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E1078/D1078*100</f>
        <v>62.765333333333331</v>
      </c>
      <c r="P1078" s="7">
        <f>E1078/L1078</f>
        <v>48.281025641025643</v>
      </c>
      <c r="Q1078" t="str">
        <f>REPLACE(N1078,FIND("/",N1078),LEN(N1078)-FIND("/",N1078)+1,"")</f>
        <v>games</v>
      </c>
      <c r="R1078" t="str">
        <f>REPLACE(N1078,1,FIND("/",N1078),"")</f>
        <v>video games</v>
      </c>
      <c r="S1078" s="10">
        <f t="shared" si="32"/>
        <v>41838.044560185182</v>
      </c>
      <c r="T1078" s="10">
        <f t="shared" si="33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E1079/D1079*100</f>
        <v>29.376000000000001</v>
      </c>
      <c r="P1079" s="7">
        <f>E1079/L1079</f>
        <v>43.976047904191617</v>
      </c>
      <c r="Q1079" t="str">
        <f>REPLACE(N1079,FIND("/",N1079),LEN(N1079)-FIND("/",N1079)+1,"")</f>
        <v>games</v>
      </c>
      <c r="R1079" t="str">
        <f>REPLACE(N1079,1,FIND("/",N1079),"")</f>
        <v>video games</v>
      </c>
      <c r="S1079" s="10">
        <f t="shared" si="32"/>
        <v>42352.833460648144</v>
      </c>
      <c r="T1079" s="10">
        <f t="shared" si="33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E1080/D1080*100</f>
        <v>7.5</v>
      </c>
      <c r="P1080" s="7">
        <f>E1080/L1080</f>
        <v>9</v>
      </c>
      <c r="Q1080" t="str">
        <f>REPLACE(N1080,FIND("/",N1080),LEN(N1080)-FIND("/",N1080)+1,"")</f>
        <v>games</v>
      </c>
      <c r="R1080" t="str">
        <f>REPLACE(N1080,1,FIND("/",N1080),"")</f>
        <v>video games</v>
      </c>
      <c r="S1080" s="10">
        <f t="shared" si="32"/>
        <v>40700.862511574072</v>
      </c>
      <c r="T1080" s="10">
        <f t="shared" si="33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E1081/D1081*100</f>
        <v>2.6076923076923078</v>
      </c>
      <c r="P1081" s="7">
        <f>E1081/L1081</f>
        <v>37.666666666666664</v>
      </c>
      <c r="Q1081" t="str">
        <f>REPLACE(N1081,FIND("/",N1081),LEN(N1081)-FIND("/",N1081)+1,"")</f>
        <v>games</v>
      </c>
      <c r="R1081" t="str">
        <f>REPLACE(N1081,1,FIND("/",N1081),"")</f>
        <v>video games</v>
      </c>
      <c r="S1081" s="10">
        <f t="shared" si="32"/>
        <v>42479.233055555553</v>
      </c>
      <c r="T1081" s="10">
        <f t="shared" si="33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E1082/D1082*100</f>
        <v>9.1050000000000004</v>
      </c>
      <c r="P1082" s="7">
        <f>E1082/L1082</f>
        <v>18.581632653061224</v>
      </c>
      <c r="Q1082" t="str">
        <f>REPLACE(N1082,FIND("/",N1082),LEN(N1082)-FIND("/",N1082)+1,"")</f>
        <v>games</v>
      </c>
      <c r="R1082" t="str">
        <f>REPLACE(N1082,1,FIND("/",N1082),"")</f>
        <v>video games</v>
      </c>
      <c r="S1082" s="10">
        <f t="shared" si="32"/>
        <v>41739.804780092592</v>
      </c>
      <c r="T1082" s="10">
        <f t="shared" si="33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E1083/D1083*100</f>
        <v>1.7647058823529412E-2</v>
      </c>
      <c r="P1083" s="7">
        <f>E1083/L1083</f>
        <v>3</v>
      </c>
      <c r="Q1083" t="str">
        <f>REPLACE(N1083,FIND("/",N1083),LEN(N1083)-FIND("/",N1083)+1,"")</f>
        <v>games</v>
      </c>
      <c r="R1083" t="str">
        <f>REPLACE(N1083,1,FIND("/",N1083),"")</f>
        <v>video games</v>
      </c>
      <c r="S1083" s="10">
        <f t="shared" si="32"/>
        <v>42002.593657407408</v>
      </c>
      <c r="T1083" s="10">
        <f t="shared" si="33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E1084/D1084*100</f>
        <v>0.55999999999999994</v>
      </c>
      <c r="P1084" s="7">
        <f>E1084/L1084</f>
        <v>18.666666666666668</v>
      </c>
      <c r="Q1084" t="str">
        <f>REPLACE(N1084,FIND("/",N1084),LEN(N1084)-FIND("/",N1084)+1,"")</f>
        <v>games</v>
      </c>
      <c r="R1084" t="str">
        <f>REPLACE(N1084,1,FIND("/",N1084),"")</f>
        <v>video games</v>
      </c>
      <c r="S1084" s="10">
        <f t="shared" si="32"/>
        <v>41101.572777777772</v>
      </c>
      <c r="T1084" s="10">
        <f t="shared" si="33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E1085/D1085*100</f>
        <v>0.82000000000000006</v>
      </c>
      <c r="P1085" s="7">
        <f>E1085/L1085</f>
        <v>410</v>
      </c>
      <c r="Q1085" t="str">
        <f>REPLACE(N1085,FIND("/",N1085),LEN(N1085)-FIND("/",N1085)+1,"")</f>
        <v>games</v>
      </c>
      <c r="R1085" t="str">
        <f>REPLACE(N1085,1,FIND("/",N1085),"")</f>
        <v>video games</v>
      </c>
      <c r="S1085" s="10">
        <f t="shared" si="32"/>
        <v>41793.326192129629</v>
      </c>
      <c r="T1085" s="10">
        <f t="shared" si="33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E1086/D1086*100</f>
        <v>0</v>
      </c>
      <c r="P1086" s="7" t="e">
        <f>E1086/L1086</f>
        <v>#DIV/0!</v>
      </c>
      <c r="Q1086" t="str">
        <f>REPLACE(N1086,FIND("/",N1086),LEN(N1086)-FIND("/",N1086)+1,"")</f>
        <v>games</v>
      </c>
      <c r="R1086" t="str">
        <f>REPLACE(N1086,1,FIND("/",N1086),"")</f>
        <v>video games</v>
      </c>
      <c r="S1086" s="10">
        <f t="shared" si="32"/>
        <v>41829.578749999993</v>
      </c>
      <c r="T1086" s="10">
        <f t="shared" si="33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E1087/D1087*100</f>
        <v>3.42</v>
      </c>
      <c r="P1087" s="7">
        <f>E1087/L1087</f>
        <v>114</v>
      </c>
      <c r="Q1087" t="str">
        <f>REPLACE(N1087,FIND("/",N1087),LEN(N1087)-FIND("/",N1087)+1,"")</f>
        <v>games</v>
      </c>
      <c r="R1087" t="str">
        <f>REPLACE(N1087,1,FIND("/",N1087),"")</f>
        <v>video games</v>
      </c>
      <c r="S1087" s="10">
        <f t="shared" si="32"/>
        <v>42413.337673611109</v>
      </c>
      <c r="T1087" s="10">
        <f t="shared" si="33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E1088/D1088*100</f>
        <v>8.3333333333333343E-2</v>
      </c>
      <c r="P1088" s="7">
        <f>E1088/L1088</f>
        <v>7.5</v>
      </c>
      <c r="Q1088" t="str">
        <f>REPLACE(N1088,FIND("/",N1088),LEN(N1088)-FIND("/",N1088)+1,"")</f>
        <v>games</v>
      </c>
      <c r="R1088" t="str">
        <f>REPLACE(N1088,1,FIND("/",N1088),"")</f>
        <v>video games</v>
      </c>
      <c r="S1088" s="10">
        <f t="shared" si="32"/>
        <v>41845.533460648148</v>
      </c>
      <c r="T1088" s="10">
        <f t="shared" si="33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E1089/D1089*100</f>
        <v>0</v>
      </c>
      <c r="P1089" s="7" t="e">
        <f>E1089/L1089</f>
        <v>#DIV/0!</v>
      </c>
      <c r="Q1089" t="str">
        <f>REPLACE(N1089,FIND("/",N1089),LEN(N1089)-FIND("/",N1089)+1,"")</f>
        <v>games</v>
      </c>
      <c r="R1089" t="str">
        <f>REPLACE(N1089,1,FIND("/",N1089),"")</f>
        <v>video games</v>
      </c>
      <c r="S1089" s="10">
        <f t="shared" si="32"/>
        <v>41775.380636574067</v>
      </c>
      <c r="T1089" s="10">
        <f t="shared" si="33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E1090/D1090*100</f>
        <v>14.182977777777777</v>
      </c>
      <c r="P1090" s="7">
        <f>E1090/L1090</f>
        <v>43.41727891156463</v>
      </c>
      <c r="Q1090" t="str">
        <f>REPLACE(N1090,FIND("/",N1090),LEN(N1090)-FIND("/",N1090)+1,"")</f>
        <v>games</v>
      </c>
      <c r="R1090" t="str">
        <f>REPLACE(N1090,1,FIND("/",N1090),"")</f>
        <v>video games</v>
      </c>
      <c r="S1090" s="10">
        <f t="shared" si="32"/>
        <v>41723.466053240736</v>
      </c>
      <c r="T1090" s="10">
        <f t="shared" si="33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E1091/D1091*100</f>
        <v>7.8266666666666662</v>
      </c>
      <c r="P1091" s="7">
        <f>E1091/L1091</f>
        <v>23.959183673469386</v>
      </c>
      <c r="Q1091" t="str">
        <f>REPLACE(N1091,FIND("/",N1091),LEN(N1091)-FIND("/",N1091)+1,"")</f>
        <v>games</v>
      </c>
      <c r="R1091" t="str">
        <f>REPLACE(N1091,1,FIND("/",N1091),"")</f>
        <v>video games</v>
      </c>
      <c r="S1091" s="10">
        <f t="shared" ref="S1091:S1154" si="34">(J1091/86400)+25569+(-8/24)</f>
        <v>42150.856192129628</v>
      </c>
      <c r="T1091" s="10">
        <f t="shared" ref="T1091:T1154" si="35">(I1091/86400)+25569+(-8/24)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E1092/D1092*100</f>
        <v>3.8464497269020695E-2</v>
      </c>
      <c r="P1092" s="7">
        <f>E1092/L1092</f>
        <v>5</v>
      </c>
      <c r="Q1092" t="str">
        <f>REPLACE(N1092,FIND("/",N1092),LEN(N1092)-FIND("/",N1092)+1,"")</f>
        <v>games</v>
      </c>
      <c r="R1092" t="str">
        <f>REPLACE(N1092,1,FIND("/",N1092),"")</f>
        <v>video games</v>
      </c>
      <c r="S1092" s="10">
        <f t="shared" si="34"/>
        <v>42122.852465277778</v>
      </c>
      <c r="T1092" s="10">
        <f t="shared" si="35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E1093/D1093*100</f>
        <v>12.5</v>
      </c>
      <c r="P1093" s="7">
        <f>E1093/L1093</f>
        <v>12.5</v>
      </c>
      <c r="Q1093" t="str">
        <f>REPLACE(N1093,FIND("/",N1093),LEN(N1093)-FIND("/",N1093)+1,"")</f>
        <v>games</v>
      </c>
      <c r="R1093" t="str">
        <f>REPLACE(N1093,1,FIND("/",N1093),"")</f>
        <v>video games</v>
      </c>
      <c r="S1093" s="10">
        <f t="shared" si="34"/>
        <v>42440.486944444441</v>
      </c>
      <c r="T1093" s="10">
        <f t="shared" si="35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E1094/D1094*100</f>
        <v>1.05</v>
      </c>
      <c r="P1094" s="7">
        <f>E1094/L1094</f>
        <v>3</v>
      </c>
      <c r="Q1094" t="str">
        <f>REPLACE(N1094,FIND("/",N1094),LEN(N1094)-FIND("/",N1094)+1,"")</f>
        <v>games</v>
      </c>
      <c r="R1094" t="str">
        <f>REPLACE(N1094,1,FIND("/",N1094),"")</f>
        <v>video games</v>
      </c>
      <c r="S1094" s="10">
        <f t="shared" si="34"/>
        <v>41249.692569444444</v>
      </c>
      <c r="T1094" s="10">
        <f t="shared" si="35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E1095/D1095*100</f>
        <v>14.083333333333334</v>
      </c>
      <c r="P1095" s="7">
        <f>E1095/L1095</f>
        <v>10.5625</v>
      </c>
      <c r="Q1095" t="str">
        <f>REPLACE(N1095,FIND("/",N1095),LEN(N1095)-FIND("/",N1095)+1,"")</f>
        <v>games</v>
      </c>
      <c r="R1095" t="str">
        <f>REPLACE(N1095,1,FIND("/",N1095),"")</f>
        <v>video games</v>
      </c>
      <c r="S1095" s="10">
        <f t="shared" si="34"/>
        <v>42396.640474537031</v>
      </c>
      <c r="T1095" s="10">
        <f t="shared" si="35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E1096/D1096*100</f>
        <v>18.300055555555556</v>
      </c>
      <c r="P1096" s="7">
        <f>E1096/L1096</f>
        <v>122.00037037037038</v>
      </c>
      <c r="Q1096" t="str">
        <f>REPLACE(N1096,FIND("/",N1096),LEN(N1096)-FIND("/",N1096)+1,"")</f>
        <v>games</v>
      </c>
      <c r="R1096" t="str">
        <f>REPLACE(N1096,1,FIND("/",N1096),"")</f>
        <v>video games</v>
      </c>
      <c r="S1096" s="10">
        <f t="shared" si="34"/>
        <v>40795.380011574074</v>
      </c>
      <c r="T1096" s="10">
        <f t="shared" si="35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E1097/D1097*100</f>
        <v>5.0347999999999997</v>
      </c>
      <c r="P1097" s="7">
        <f>E1097/L1097</f>
        <v>267.80851063829789</v>
      </c>
      <c r="Q1097" t="str">
        <f>REPLACE(N1097,FIND("/",N1097),LEN(N1097)-FIND("/",N1097)+1,"")</f>
        <v>games</v>
      </c>
      <c r="R1097" t="str">
        <f>REPLACE(N1097,1,FIND("/",N1097),"")</f>
        <v>video games</v>
      </c>
      <c r="S1097" s="10">
        <f t="shared" si="34"/>
        <v>41486.203935185185</v>
      </c>
      <c r="T1097" s="10">
        <f t="shared" si="35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E1098/D1098*100</f>
        <v>17.933333333333334</v>
      </c>
      <c r="P1098" s="7">
        <f>E1098/L1098</f>
        <v>74.206896551724142</v>
      </c>
      <c r="Q1098" t="str">
        <f>REPLACE(N1098,FIND("/",N1098),LEN(N1098)-FIND("/",N1098)+1,"")</f>
        <v>games</v>
      </c>
      <c r="R1098" t="str">
        <f>REPLACE(N1098,1,FIND("/",N1098),"")</f>
        <v>video games</v>
      </c>
      <c r="S1098" s="10">
        <f t="shared" si="34"/>
        <v>41885.184652777774</v>
      </c>
      <c r="T1098" s="10">
        <f t="shared" si="35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E1099/D1099*100</f>
        <v>4.7E-2</v>
      </c>
      <c r="P1099" s="7">
        <f>E1099/L1099</f>
        <v>6.7142857142857144</v>
      </c>
      <c r="Q1099" t="str">
        <f>REPLACE(N1099,FIND("/",N1099),LEN(N1099)-FIND("/",N1099)+1,"")</f>
        <v>games</v>
      </c>
      <c r="R1099" t="str">
        <f>REPLACE(N1099,1,FIND("/",N1099),"")</f>
        <v>video games</v>
      </c>
      <c r="S1099" s="10">
        <f t="shared" si="34"/>
        <v>41660.459224537037</v>
      </c>
      <c r="T1099" s="10">
        <f t="shared" si="35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E1100/D1100*100</f>
        <v>7.2120000000000006</v>
      </c>
      <c r="P1100" s="7">
        <f>E1100/L1100</f>
        <v>81.954545454545453</v>
      </c>
      <c r="Q1100" t="str">
        <f>REPLACE(N1100,FIND("/",N1100),LEN(N1100)-FIND("/",N1100)+1,"")</f>
        <v>games</v>
      </c>
      <c r="R1100" t="str">
        <f>REPLACE(N1100,1,FIND("/",N1100),"")</f>
        <v>video games</v>
      </c>
      <c r="S1100" s="10">
        <f t="shared" si="34"/>
        <v>41712.429340277777</v>
      </c>
      <c r="T1100" s="10">
        <f t="shared" si="35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E1101/D1101*100</f>
        <v>0.5</v>
      </c>
      <c r="P1101" s="7">
        <f>E1101/L1101</f>
        <v>25</v>
      </c>
      <c r="Q1101" t="str">
        <f>REPLACE(N1101,FIND("/",N1101),LEN(N1101)-FIND("/",N1101)+1,"")</f>
        <v>games</v>
      </c>
      <c r="R1101" t="str">
        <f>REPLACE(N1101,1,FIND("/",N1101),"")</f>
        <v>video games</v>
      </c>
      <c r="S1101" s="10">
        <f t="shared" si="34"/>
        <v>42107.503101851849</v>
      </c>
      <c r="T1101" s="10">
        <f t="shared" si="35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E1102/D1102*100</f>
        <v>2.5</v>
      </c>
      <c r="P1102" s="7">
        <f>E1102/L1102</f>
        <v>10</v>
      </c>
      <c r="Q1102" t="str">
        <f>REPLACE(N1102,FIND("/",N1102),LEN(N1102)-FIND("/",N1102)+1,"")</f>
        <v>games</v>
      </c>
      <c r="R1102" t="str">
        <f>REPLACE(N1102,1,FIND("/",N1102),"")</f>
        <v>video games</v>
      </c>
      <c r="S1102" s="10">
        <f t="shared" si="34"/>
        <v>42383.777442129627</v>
      </c>
      <c r="T1102" s="10">
        <f t="shared" si="35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E1103/D1103*100</f>
        <v>4.1000000000000002E-2</v>
      </c>
      <c r="P1103" s="7">
        <f>E1103/L1103</f>
        <v>6.833333333333333</v>
      </c>
      <c r="Q1103" t="str">
        <f>REPLACE(N1103,FIND("/",N1103),LEN(N1103)-FIND("/",N1103)+1,"")</f>
        <v>games</v>
      </c>
      <c r="R1103" t="str">
        <f>REPLACE(N1103,1,FIND("/",N1103),"")</f>
        <v>video games</v>
      </c>
      <c r="S1103" s="10">
        <f t="shared" si="34"/>
        <v>42538.439097222225</v>
      </c>
      <c r="T1103" s="10">
        <f t="shared" si="35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E1104/D1104*100</f>
        <v>5.3125</v>
      </c>
      <c r="P1104" s="7">
        <f>E1104/L1104</f>
        <v>17.708333333333332</v>
      </c>
      <c r="Q1104" t="str">
        <f>REPLACE(N1104,FIND("/",N1104),LEN(N1104)-FIND("/",N1104)+1,"")</f>
        <v>games</v>
      </c>
      <c r="R1104" t="str">
        <f>REPLACE(N1104,1,FIND("/",N1104),"")</f>
        <v>video games</v>
      </c>
      <c r="S1104" s="10">
        <f t="shared" si="34"/>
        <v>41576.712094907409</v>
      </c>
      <c r="T1104" s="10">
        <f t="shared" si="35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E1105/D1105*100</f>
        <v>1.6199999999999999</v>
      </c>
      <c r="P1105" s="7">
        <f>E1105/L1105</f>
        <v>16.2</v>
      </c>
      <c r="Q1105" t="str">
        <f>REPLACE(N1105,FIND("/",N1105),LEN(N1105)-FIND("/",N1105)+1,"")</f>
        <v>games</v>
      </c>
      <c r="R1105" t="str">
        <f>REPLACE(N1105,1,FIND("/",N1105),"")</f>
        <v>video games</v>
      </c>
      <c r="S1105" s="10">
        <f t="shared" si="34"/>
        <v>42478.888773148145</v>
      </c>
      <c r="T1105" s="10">
        <f t="shared" si="35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E1106/D1106*100</f>
        <v>4.9516666666666671</v>
      </c>
      <c r="P1106" s="7">
        <f>E1106/L1106</f>
        <v>80.297297297297291</v>
      </c>
      <c r="Q1106" t="str">
        <f>REPLACE(N1106,FIND("/",N1106),LEN(N1106)-FIND("/",N1106)+1,"")</f>
        <v>games</v>
      </c>
      <c r="R1106" t="str">
        <f>REPLACE(N1106,1,FIND("/",N1106),"")</f>
        <v>video games</v>
      </c>
      <c r="S1106" s="10">
        <f t="shared" si="34"/>
        <v>41771.076631944445</v>
      </c>
      <c r="T1106" s="10">
        <f t="shared" si="35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E1107/D1107*100</f>
        <v>0.159</v>
      </c>
      <c r="P1107" s="7">
        <f>E1107/L1107</f>
        <v>71.55</v>
      </c>
      <c r="Q1107" t="str">
        <f>REPLACE(N1107,FIND("/",N1107),LEN(N1107)-FIND("/",N1107)+1,"")</f>
        <v>games</v>
      </c>
      <c r="R1107" t="str">
        <f>REPLACE(N1107,1,FIND("/",N1107),"")</f>
        <v>video games</v>
      </c>
      <c r="S1107" s="10">
        <f t="shared" si="34"/>
        <v>41691.802395833329</v>
      </c>
      <c r="T1107" s="10">
        <f t="shared" si="35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E1108/D1108*100</f>
        <v>41.25</v>
      </c>
      <c r="P1108" s="7">
        <f>E1108/L1108</f>
        <v>23.571428571428573</v>
      </c>
      <c r="Q1108" t="str">
        <f>REPLACE(N1108,FIND("/",N1108),LEN(N1108)-FIND("/",N1108)+1,"")</f>
        <v>games</v>
      </c>
      <c r="R1108" t="str">
        <f>REPLACE(N1108,1,FIND("/",N1108),"")</f>
        <v>video games</v>
      </c>
      <c r="S1108" s="10">
        <f t="shared" si="34"/>
        <v>40973.407118055555</v>
      </c>
      <c r="T1108" s="10">
        <f t="shared" si="35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E1109/D1109*100</f>
        <v>0</v>
      </c>
      <c r="P1109" s="7" t="e">
        <f>E1109/L1109</f>
        <v>#DIV/0!</v>
      </c>
      <c r="Q1109" t="str">
        <f>REPLACE(N1109,FIND("/",N1109),LEN(N1109)-FIND("/",N1109)+1,"")</f>
        <v>games</v>
      </c>
      <c r="R1109" t="str">
        <f>REPLACE(N1109,1,FIND("/",N1109),"")</f>
        <v>video games</v>
      </c>
      <c r="S1109" s="10">
        <f t="shared" si="34"/>
        <v>41813.528055555551</v>
      </c>
      <c r="T1109" s="10">
        <f t="shared" si="35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E1110/D1110*100</f>
        <v>2.93</v>
      </c>
      <c r="P1110" s="7">
        <f>E1110/L1110</f>
        <v>34.88095238095238</v>
      </c>
      <c r="Q1110" t="str">
        <f>REPLACE(N1110,FIND("/",N1110),LEN(N1110)-FIND("/",N1110)+1,"")</f>
        <v>games</v>
      </c>
      <c r="R1110" t="str">
        <f>REPLACE(N1110,1,FIND("/",N1110),"")</f>
        <v>video games</v>
      </c>
      <c r="S1110" s="10">
        <f t="shared" si="34"/>
        <v>40952.30364583333</v>
      </c>
      <c r="T1110" s="10">
        <f t="shared" si="35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E1111/D1111*100</f>
        <v>0.44999999999999996</v>
      </c>
      <c r="P1111" s="7">
        <f>E1111/L1111</f>
        <v>15</v>
      </c>
      <c r="Q1111" t="str">
        <f>REPLACE(N1111,FIND("/",N1111),LEN(N1111)-FIND("/",N1111)+1,"")</f>
        <v>games</v>
      </c>
      <c r="R1111" t="str">
        <f>REPLACE(N1111,1,FIND("/",N1111),"")</f>
        <v>video games</v>
      </c>
      <c r="S1111" s="10">
        <f t="shared" si="34"/>
        <v>42662.418865740743</v>
      </c>
      <c r="T1111" s="10">
        <f t="shared" si="35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E1112/D1112*100</f>
        <v>0.51</v>
      </c>
      <c r="P1112" s="7">
        <f>E1112/L1112</f>
        <v>23.181818181818183</v>
      </c>
      <c r="Q1112" t="str">
        <f>REPLACE(N1112,FIND("/",N1112),LEN(N1112)-FIND("/",N1112)+1,"")</f>
        <v>games</v>
      </c>
      <c r="R1112" t="str">
        <f>REPLACE(N1112,1,FIND("/",N1112),"")</f>
        <v>video games</v>
      </c>
      <c r="S1112" s="10">
        <f t="shared" si="34"/>
        <v>41220.59979166666</v>
      </c>
      <c r="T1112" s="10">
        <f t="shared" si="35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E1113/D1113*100</f>
        <v>0.04</v>
      </c>
      <c r="P1113" s="7">
        <f>E1113/L1113</f>
        <v>1</v>
      </c>
      <c r="Q1113" t="str">
        <f>REPLACE(N1113,FIND("/",N1113),LEN(N1113)-FIND("/",N1113)+1,"")</f>
        <v>games</v>
      </c>
      <c r="R1113" t="str">
        <f>REPLACE(N1113,1,FIND("/",N1113),"")</f>
        <v>video games</v>
      </c>
      <c r="S1113" s="10">
        <f t="shared" si="34"/>
        <v>42346.870254629626</v>
      </c>
      <c r="T1113" s="10">
        <f t="shared" si="35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E1114/D1114*100</f>
        <v>35.537409090909087</v>
      </c>
      <c r="P1114" s="7">
        <f>E1114/L1114</f>
        <v>100.23371794871794</v>
      </c>
      <c r="Q1114" t="str">
        <f>REPLACE(N1114,FIND("/",N1114),LEN(N1114)-FIND("/",N1114)+1,"")</f>
        <v>games</v>
      </c>
      <c r="R1114" t="str">
        <f>REPLACE(N1114,1,FIND("/",N1114),"")</f>
        <v>video games</v>
      </c>
      <c r="S1114" s="10">
        <f t="shared" si="34"/>
        <v>41963.426053240742</v>
      </c>
      <c r="T1114" s="10">
        <f t="shared" si="35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E1115/D1115*100</f>
        <v>0.5</v>
      </c>
      <c r="P1115" s="7">
        <f>E1115/L1115</f>
        <v>5</v>
      </c>
      <c r="Q1115" t="str">
        <f>REPLACE(N1115,FIND("/",N1115),LEN(N1115)-FIND("/",N1115)+1,"")</f>
        <v>games</v>
      </c>
      <c r="R1115" t="str">
        <f>REPLACE(N1115,1,FIND("/",N1115),"")</f>
        <v>video games</v>
      </c>
      <c r="S1115" s="10">
        <f t="shared" si="34"/>
        <v>41835.643749999996</v>
      </c>
      <c r="T1115" s="10">
        <f t="shared" si="35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E1116/D1116*100</f>
        <v>0.16666666666666669</v>
      </c>
      <c r="P1116" s="7">
        <f>E1116/L1116</f>
        <v>3.3333333333333335</v>
      </c>
      <c r="Q1116" t="str">
        <f>REPLACE(N1116,FIND("/",N1116),LEN(N1116)-FIND("/",N1116)+1,"")</f>
        <v>games</v>
      </c>
      <c r="R1116" t="str">
        <f>REPLACE(N1116,1,FIND("/",N1116),"")</f>
        <v>video games</v>
      </c>
      <c r="S1116" s="10">
        <f t="shared" si="34"/>
        <v>41526.01258101852</v>
      </c>
      <c r="T1116" s="10">
        <f t="shared" si="35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E1117/D1117*100</f>
        <v>0.13250000000000001</v>
      </c>
      <c r="P1117" s="7">
        <f>E1117/L1117</f>
        <v>13.25</v>
      </c>
      <c r="Q1117" t="str">
        <f>REPLACE(N1117,FIND("/",N1117),LEN(N1117)-FIND("/",N1117)+1,"")</f>
        <v>games</v>
      </c>
      <c r="R1117" t="str">
        <f>REPLACE(N1117,1,FIND("/",N1117),"")</f>
        <v>video games</v>
      </c>
      <c r="S1117" s="10">
        <f t="shared" si="34"/>
        <v>42429.362210648142</v>
      </c>
      <c r="T1117" s="10">
        <f t="shared" si="35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E1118/D1118*100</f>
        <v>3.5704000000000007E-2</v>
      </c>
      <c r="P1118" s="7">
        <f>E1118/L1118</f>
        <v>17.852</v>
      </c>
      <c r="Q1118" t="str">
        <f>REPLACE(N1118,FIND("/",N1118),LEN(N1118)-FIND("/",N1118)+1,"")</f>
        <v>games</v>
      </c>
      <c r="R1118" t="str">
        <f>REPLACE(N1118,1,FIND("/",N1118),"")</f>
        <v>video games</v>
      </c>
      <c r="S1118" s="10">
        <f t="shared" si="34"/>
        <v>41009.513981481483</v>
      </c>
      <c r="T1118" s="10">
        <f t="shared" si="35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E1119/D1119*100</f>
        <v>8.3000000000000007</v>
      </c>
      <c r="P1119" s="7">
        <f>E1119/L1119</f>
        <v>10.375</v>
      </c>
      <c r="Q1119" t="str">
        <f>REPLACE(N1119,FIND("/",N1119),LEN(N1119)-FIND("/",N1119)+1,"")</f>
        <v>games</v>
      </c>
      <c r="R1119" t="str">
        <f>REPLACE(N1119,1,FIND("/",N1119),"")</f>
        <v>video games</v>
      </c>
      <c r="S1119" s="10">
        <f t="shared" si="34"/>
        <v>42333.265196759261</v>
      </c>
      <c r="T1119" s="10">
        <f t="shared" si="35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E1120/D1120*100</f>
        <v>2.4222222222222221</v>
      </c>
      <c r="P1120" s="7">
        <f>E1120/L1120</f>
        <v>36.333333333333336</v>
      </c>
      <c r="Q1120" t="str">
        <f>REPLACE(N1120,FIND("/",N1120),LEN(N1120)-FIND("/",N1120)+1,"")</f>
        <v>games</v>
      </c>
      <c r="R1120" t="str">
        <f>REPLACE(N1120,1,FIND("/",N1120),"")</f>
        <v>video games</v>
      </c>
      <c r="S1120" s="10">
        <f t="shared" si="34"/>
        <v>41703.833090277774</v>
      </c>
      <c r="T1120" s="10">
        <f t="shared" si="35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E1121/D1121*100</f>
        <v>0.23809523809523811</v>
      </c>
      <c r="P1121" s="7">
        <f>E1121/L1121</f>
        <v>5</v>
      </c>
      <c r="Q1121" t="str">
        <f>REPLACE(N1121,FIND("/",N1121),LEN(N1121)-FIND("/",N1121)+1,"")</f>
        <v>games</v>
      </c>
      <c r="R1121" t="str">
        <f>REPLACE(N1121,1,FIND("/",N1121),"")</f>
        <v>video games</v>
      </c>
      <c r="S1121" s="10">
        <f t="shared" si="34"/>
        <v>41722.459074074075</v>
      </c>
      <c r="T1121" s="10">
        <f t="shared" si="35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E1122/D1122*100</f>
        <v>0</v>
      </c>
      <c r="P1122" s="7" t="e">
        <f>E1122/L1122</f>
        <v>#DIV/0!</v>
      </c>
      <c r="Q1122" t="str">
        <f>REPLACE(N1122,FIND("/",N1122),LEN(N1122)-FIND("/",N1122)+1,"")</f>
        <v>games</v>
      </c>
      <c r="R1122" t="str">
        <f>REPLACE(N1122,1,FIND("/",N1122),"")</f>
        <v>video games</v>
      </c>
      <c r="S1122" s="10">
        <f t="shared" si="34"/>
        <v>40799.539351851847</v>
      </c>
      <c r="T1122" s="10">
        <f t="shared" si="35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E1123/D1123*100</f>
        <v>1.1599999999999999E-2</v>
      </c>
      <c r="P1123" s="7">
        <f>E1123/L1123</f>
        <v>5.8</v>
      </c>
      <c r="Q1123" t="str">
        <f>REPLACE(N1123,FIND("/",N1123),LEN(N1123)-FIND("/",N1123)+1,"")</f>
        <v>games</v>
      </c>
      <c r="R1123" t="str">
        <f>REPLACE(N1123,1,FIND("/",N1123),"")</f>
        <v>video games</v>
      </c>
      <c r="S1123" s="10">
        <f t="shared" si="34"/>
        <v>42412.60087962963</v>
      </c>
      <c r="T1123" s="10">
        <f t="shared" si="35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E1124/D1124*100</f>
        <v>0</v>
      </c>
      <c r="P1124" s="7" t="e">
        <f>E1124/L1124</f>
        <v>#DIV/0!</v>
      </c>
      <c r="Q1124" t="str">
        <f>REPLACE(N1124,FIND("/",N1124),LEN(N1124)-FIND("/",N1124)+1,"")</f>
        <v>games</v>
      </c>
      <c r="R1124" t="str">
        <f>REPLACE(N1124,1,FIND("/",N1124),"")</f>
        <v>video games</v>
      </c>
      <c r="S1124" s="10">
        <f t="shared" si="34"/>
        <v>41410.370659722219</v>
      </c>
      <c r="T1124" s="10">
        <f t="shared" si="35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E1125/D1125*100</f>
        <v>0.22</v>
      </c>
      <c r="P1125" s="7">
        <f>E1125/L1125</f>
        <v>3.6666666666666665</v>
      </c>
      <c r="Q1125" t="str">
        <f>REPLACE(N1125,FIND("/",N1125),LEN(N1125)-FIND("/",N1125)+1,"")</f>
        <v>games</v>
      </c>
      <c r="R1125" t="str">
        <f>REPLACE(N1125,1,FIND("/",N1125),"")</f>
        <v>video games</v>
      </c>
      <c r="S1125" s="10">
        <f t="shared" si="34"/>
        <v>41718.190370370365</v>
      </c>
      <c r="T1125" s="10">
        <f t="shared" si="35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E1126/D1126*100</f>
        <v>0.47222222222222221</v>
      </c>
      <c r="P1126" s="7">
        <f>E1126/L1126</f>
        <v>60.714285714285715</v>
      </c>
      <c r="Q1126" t="str">
        <f>REPLACE(N1126,FIND("/",N1126),LEN(N1126)-FIND("/",N1126)+1,"")</f>
        <v>games</v>
      </c>
      <c r="R1126" t="str">
        <f>REPLACE(N1126,1,FIND("/",N1126),"")</f>
        <v>mobile games</v>
      </c>
      <c r="S1126" s="10">
        <f t="shared" si="34"/>
        <v>42094.333923611113</v>
      </c>
      <c r="T1126" s="10">
        <f t="shared" si="35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E1127/D1127*100</f>
        <v>0</v>
      </c>
      <c r="P1127" s="7" t="e">
        <f>E1127/L1127</f>
        <v>#DIV/0!</v>
      </c>
      <c r="Q1127" t="str">
        <f>REPLACE(N1127,FIND("/",N1127),LEN(N1127)-FIND("/",N1127)+1,"")</f>
        <v>games</v>
      </c>
      <c r="R1127" t="str">
        <f>REPLACE(N1127,1,FIND("/",N1127),"")</f>
        <v>mobile games</v>
      </c>
      <c r="S1127" s="10">
        <f t="shared" si="34"/>
        <v>42212.290856481479</v>
      </c>
      <c r="T1127" s="10">
        <f t="shared" si="35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E1128/D1128*100</f>
        <v>0.5</v>
      </c>
      <c r="P1128" s="7">
        <f>E1128/L1128</f>
        <v>5</v>
      </c>
      <c r="Q1128" t="str">
        <f>REPLACE(N1128,FIND("/",N1128),LEN(N1128)-FIND("/",N1128)+1,"")</f>
        <v>games</v>
      </c>
      <c r="R1128" t="str">
        <f>REPLACE(N1128,1,FIND("/",N1128),"")</f>
        <v>mobile games</v>
      </c>
      <c r="S1128" s="10">
        <f t="shared" si="34"/>
        <v>42534.994143518517</v>
      </c>
      <c r="T1128" s="10">
        <f t="shared" si="35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E1129/D1129*100</f>
        <v>1.6714285714285713</v>
      </c>
      <c r="P1129" s="7">
        <f>E1129/L1129</f>
        <v>25.434782608695652</v>
      </c>
      <c r="Q1129" t="str">
        <f>REPLACE(N1129,FIND("/",N1129),LEN(N1129)-FIND("/",N1129)+1,"")</f>
        <v>games</v>
      </c>
      <c r="R1129" t="str">
        <f>REPLACE(N1129,1,FIND("/",N1129),"")</f>
        <v>mobile games</v>
      </c>
      <c r="S1129" s="10">
        <f t="shared" si="34"/>
        <v>41926.520833333328</v>
      </c>
      <c r="T1129" s="10">
        <f t="shared" si="35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E1130/D1130*100</f>
        <v>0.1</v>
      </c>
      <c r="P1130" s="7">
        <f>E1130/L1130</f>
        <v>1</v>
      </c>
      <c r="Q1130" t="str">
        <f>REPLACE(N1130,FIND("/",N1130),LEN(N1130)-FIND("/",N1130)+1,"")</f>
        <v>games</v>
      </c>
      <c r="R1130" t="str">
        <f>REPLACE(N1130,1,FIND("/",N1130),"")</f>
        <v>mobile games</v>
      </c>
      <c r="S1130" s="10">
        <f t="shared" si="34"/>
        <v>41828.316168981481</v>
      </c>
      <c r="T1130" s="10">
        <f t="shared" si="35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E1131/D1131*100</f>
        <v>0.105</v>
      </c>
      <c r="P1131" s="7">
        <f>E1131/L1131</f>
        <v>10.5</v>
      </c>
      <c r="Q1131" t="str">
        <f>REPLACE(N1131,FIND("/",N1131),LEN(N1131)-FIND("/",N1131)+1,"")</f>
        <v>games</v>
      </c>
      <c r="R1131" t="str">
        <f>REPLACE(N1131,1,FIND("/",N1131),"")</f>
        <v>mobile games</v>
      </c>
      <c r="S1131" s="10">
        <f t="shared" si="34"/>
        <v>42495.931631944441</v>
      </c>
      <c r="T1131" s="10">
        <f t="shared" si="35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E1132/D1132*100</f>
        <v>0.22</v>
      </c>
      <c r="P1132" s="7">
        <f>E1132/L1132</f>
        <v>3.6666666666666665</v>
      </c>
      <c r="Q1132" t="str">
        <f>REPLACE(N1132,FIND("/",N1132),LEN(N1132)-FIND("/",N1132)+1,"")</f>
        <v>games</v>
      </c>
      <c r="R1132" t="str">
        <f>REPLACE(N1132,1,FIND("/",N1132),"")</f>
        <v>mobile games</v>
      </c>
      <c r="S1132" s="10">
        <f t="shared" si="34"/>
        <v>41908.663194444445</v>
      </c>
      <c r="T1132" s="10">
        <f t="shared" si="35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E1133/D1133*100</f>
        <v>0</v>
      </c>
      <c r="P1133" s="7" t="e">
        <f>E1133/L1133</f>
        <v>#DIV/0!</v>
      </c>
      <c r="Q1133" t="str">
        <f>REPLACE(N1133,FIND("/",N1133),LEN(N1133)-FIND("/",N1133)+1,"")</f>
        <v>games</v>
      </c>
      <c r="R1133" t="str">
        <f>REPLACE(N1133,1,FIND("/",N1133),"")</f>
        <v>mobile games</v>
      </c>
      <c r="S1133" s="10">
        <f t="shared" si="34"/>
        <v>42332.574861111112</v>
      </c>
      <c r="T1133" s="10">
        <f t="shared" si="35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E1134/D1134*100</f>
        <v>14.38</v>
      </c>
      <c r="P1134" s="7">
        <f>E1134/L1134</f>
        <v>110.61538461538461</v>
      </c>
      <c r="Q1134" t="str">
        <f>REPLACE(N1134,FIND("/",N1134),LEN(N1134)-FIND("/",N1134)+1,"")</f>
        <v>games</v>
      </c>
      <c r="R1134" t="str">
        <f>REPLACE(N1134,1,FIND("/",N1134),"")</f>
        <v>mobile games</v>
      </c>
      <c r="S1134" s="10">
        <f t="shared" si="34"/>
        <v>42705.782071759262</v>
      </c>
      <c r="T1134" s="10">
        <f t="shared" si="35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E1135/D1135*100</f>
        <v>0.66666666666666674</v>
      </c>
      <c r="P1135" s="7">
        <f>E1135/L1135</f>
        <v>20</v>
      </c>
      <c r="Q1135" t="str">
        <f>REPLACE(N1135,FIND("/",N1135),LEN(N1135)-FIND("/",N1135)+1,"")</f>
        <v>games</v>
      </c>
      <c r="R1135" t="str">
        <f>REPLACE(N1135,1,FIND("/",N1135),"")</f>
        <v>mobile games</v>
      </c>
      <c r="S1135" s="10">
        <f t="shared" si="34"/>
        <v>41821.073854166665</v>
      </c>
      <c r="T1135" s="10">
        <f t="shared" si="35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E1136/D1136*100</f>
        <v>4.0000000000000001E-3</v>
      </c>
      <c r="P1136" s="7">
        <f>E1136/L1136</f>
        <v>1</v>
      </c>
      <c r="Q1136" t="str">
        <f>REPLACE(N1136,FIND("/",N1136),LEN(N1136)-FIND("/",N1136)+1,"")</f>
        <v>games</v>
      </c>
      <c r="R1136" t="str">
        <f>REPLACE(N1136,1,FIND("/",N1136),"")</f>
        <v>mobile games</v>
      </c>
      <c r="S1136" s="10">
        <f t="shared" si="34"/>
        <v>41957.95171296296</v>
      </c>
      <c r="T1136" s="10">
        <f t="shared" si="35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E1137/D1137*100</f>
        <v>5</v>
      </c>
      <c r="P1137" s="7">
        <f>E1137/L1137</f>
        <v>50</v>
      </c>
      <c r="Q1137" t="str">
        <f>REPLACE(N1137,FIND("/",N1137),LEN(N1137)-FIND("/",N1137)+1,"")</f>
        <v>games</v>
      </c>
      <c r="R1137" t="str">
        <f>REPLACE(N1137,1,FIND("/",N1137),"")</f>
        <v>mobile games</v>
      </c>
      <c r="S1137" s="10">
        <f t="shared" si="34"/>
        <v>42558.656180555554</v>
      </c>
      <c r="T1137" s="10">
        <f t="shared" si="35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E1138/D1138*100</f>
        <v>6.4439140811455857</v>
      </c>
      <c r="P1138" s="7">
        <f>E1138/L1138</f>
        <v>45</v>
      </c>
      <c r="Q1138" t="str">
        <f>REPLACE(N1138,FIND("/",N1138),LEN(N1138)-FIND("/",N1138)+1,"")</f>
        <v>games</v>
      </c>
      <c r="R1138" t="str">
        <f>REPLACE(N1138,1,FIND("/",N1138),"")</f>
        <v>mobile games</v>
      </c>
      <c r="S1138" s="10">
        <f t="shared" si="34"/>
        <v>42327.33829861111</v>
      </c>
      <c r="T1138" s="10">
        <f t="shared" si="35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E1139/D1139*100</f>
        <v>39.5</v>
      </c>
      <c r="P1139" s="7">
        <f>E1139/L1139</f>
        <v>253.2051282051282</v>
      </c>
      <c r="Q1139" t="str">
        <f>REPLACE(N1139,FIND("/",N1139),LEN(N1139)-FIND("/",N1139)+1,"")</f>
        <v>games</v>
      </c>
      <c r="R1139" t="str">
        <f>REPLACE(N1139,1,FIND("/",N1139),"")</f>
        <v>mobile games</v>
      </c>
      <c r="S1139" s="10">
        <f t="shared" si="34"/>
        <v>42453.486354166664</v>
      </c>
      <c r="T1139" s="10">
        <f t="shared" si="35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E1140/D1140*100</f>
        <v>0.35714285714285715</v>
      </c>
      <c r="P1140" s="7">
        <f>E1140/L1140</f>
        <v>31.25</v>
      </c>
      <c r="Q1140" t="str">
        <f>REPLACE(N1140,FIND("/",N1140),LEN(N1140)-FIND("/",N1140)+1,"")</f>
        <v>games</v>
      </c>
      <c r="R1140" t="str">
        <f>REPLACE(N1140,1,FIND("/",N1140),"")</f>
        <v>mobile games</v>
      </c>
      <c r="S1140" s="10">
        <f t="shared" si="34"/>
        <v>42736.573275462964</v>
      </c>
      <c r="T1140" s="10">
        <f t="shared" si="35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E1141/D1141*100</f>
        <v>6.25E-2</v>
      </c>
      <c r="P1141" s="7">
        <f>E1141/L1141</f>
        <v>5</v>
      </c>
      <c r="Q1141" t="str">
        <f>REPLACE(N1141,FIND("/",N1141),LEN(N1141)-FIND("/",N1141)+1,"")</f>
        <v>games</v>
      </c>
      <c r="R1141" t="str">
        <f>REPLACE(N1141,1,FIND("/",N1141),"")</f>
        <v>mobile games</v>
      </c>
      <c r="S1141" s="10">
        <f t="shared" si="34"/>
        <v>41975.014189814814</v>
      </c>
      <c r="T1141" s="10">
        <f t="shared" si="35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E1142/D1142*100</f>
        <v>0</v>
      </c>
      <c r="P1142" s="7" t="e">
        <f>E1142/L1142</f>
        <v>#DIV/0!</v>
      </c>
      <c r="Q1142" t="str">
        <f>REPLACE(N1142,FIND("/",N1142),LEN(N1142)-FIND("/",N1142)+1,"")</f>
        <v>games</v>
      </c>
      <c r="R1142" t="str">
        <f>REPLACE(N1142,1,FIND("/",N1142),"")</f>
        <v>mobile games</v>
      </c>
      <c r="S1142" s="10">
        <f t="shared" si="34"/>
        <v>42192.128715277773</v>
      </c>
      <c r="T1142" s="10">
        <f t="shared" si="35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E1143/D1143*100</f>
        <v>0</v>
      </c>
      <c r="P1143" s="7" t="e">
        <f>E1143/L1143</f>
        <v>#DIV/0!</v>
      </c>
      <c r="Q1143" t="str">
        <f>REPLACE(N1143,FIND("/",N1143),LEN(N1143)-FIND("/",N1143)+1,"")</f>
        <v>games</v>
      </c>
      <c r="R1143" t="str">
        <f>REPLACE(N1143,1,FIND("/",N1143),"")</f>
        <v>mobile games</v>
      </c>
      <c r="S1143" s="10">
        <f t="shared" si="34"/>
        <v>42164.366319444445</v>
      </c>
      <c r="T1143" s="10">
        <f t="shared" si="35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E1144/D1144*100</f>
        <v>0</v>
      </c>
      <c r="P1144" s="7" t="e">
        <f>E1144/L1144</f>
        <v>#DIV/0!</v>
      </c>
      <c r="Q1144" t="str">
        <f>REPLACE(N1144,FIND("/",N1144),LEN(N1144)-FIND("/",N1144)+1,"")</f>
        <v>games</v>
      </c>
      <c r="R1144" t="str">
        <f>REPLACE(N1144,1,FIND("/",N1144),"")</f>
        <v>mobile games</v>
      </c>
      <c r="S1144" s="10">
        <f t="shared" si="34"/>
        <v>42021.672766203701</v>
      </c>
      <c r="T1144" s="10">
        <f t="shared" si="35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E1145/D1145*100</f>
        <v>0.41333333333333333</v>
      </c>
      <c r="P1145" s="7">
        <f>E1145/L1145</f>
        <v>23.25</v>
      </c>
      <c r="Q1145" t="str">
        <f>REPLACE(N1145,FIND("/",N1145),LEN(N1145)-FIND("/",N1145)+1,"")</f>
        <v>games</v>
      </c>
      <c r="R1145" t="str">
        <f>REPLACE(N1145,1,FIND("/",N1145),"")</f>
        <v>mobile games</v>
      </c>
      <c r="S1145" s="10">
        <f t="shared" si="34"/>
        <v>42324.860254629624</v>
      </c>
      <c r="T1145" s="10">
        <f t="shared" si="35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E1146/D1146*100</f>
        <v>0</v>
      </c>
      <c r="P1146" s="7" t="e">
        <f>E1146/L1146</f>
        <v>#DIV/0!</v>
      </c>
      <c r="Q1146" t="str">
        <f>REPLACE(N1146,FIND("/",N1146),LEN(N1146)-FIND("/",N1146)+1,"")</f>
        <v>food</v>
      </c>
      <c r="R1146" t="str">
        <f>REPLACE(N1146,1,FIND("/",N1146),"")</f>
        <v>food trucks</v>
      </c>
      <c r="S1146" s="10">
        <f t="shared" si="34"/>
        <v>42092.848611111105</v>
      </c>
      <c r="T1146" s="10">
        <f t="shared" si="35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E1147/D1147*100</f>
        <v>0.125</v>
      </c>
      <c r="P1147" s="7">
        <f>E1147/L1147</f>
        <v>100</v>
      </c>
      <c r="Q1147" t="str">
        <f>REPLACE(N1147,FIND("/",N1147),LEN(N1147)-FIND("/",N1147)+1,"")</f>
        <v>food</v>
      </c>
      <c r="R1147" t="str">
        <f>REPLACE(N1147,1,FIND("/",N1147),"")</f>
        <v>food trucks</v>
      </c>
      <c r="S1147" s="10">
        <f t="shared" si="34"/>
        <v>41854.414259259254</v>
      </c>
      <c r="T1147" s="10">
        <f t="shared" si="35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E1148/D1148*100</f>
        <v>8.8333333333333339</v>
      </c>
      <c r="P1148" s="7">
        <f>E1148/L1148</f>
        <v>44.166666666666664</v>
      </c>
      <c r="Q1148" t="str">
        <f>REPLACE(N1148,FIND("/",N1148),LEN(N1148)-FIND("/",N1148)+1,"")</f>
        <v>food</v>
      </c>
      <c r="R1148" t="str">
        <f>REPLACE(N1148,1,FIND("/",N1148),"")</f>
        <v>food trucks</v>
      </c>
      <c r="S1148" s="10">
        <f t="shared" si="34"/>
        <v>41723.620057870365</v>
      </c>
      <c r="T1148" s="10">
        <f t="shared" si="35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E1149/D1149*100</f>
        <v>0</v>
      </c>
      <c r="P1149" s="7" t="e">
        <f>E1149/L1149</f>
        <v>#DIV/0!</v>
      </c>
      <c r="Q1149" t="str">
        <f>REPLACE(N1149,FIND("/",N1149),LEN(N1149)-FIND("/",N1149)+1,"")</f>
        <v>food</v>
      </c>
      <c r="R1149" t="str">
        <f>REPLACE(N1149,1,FIND("/",N1149),"")</f>
        <v>food trucks</v>
      </c>
      <c r="S1149" s="10">
        <f t="shared" si="34"/>
        <v>41871.638692129629</v>
      </c>
      <c r="T1149" s="10">
        <f t="shared" si="35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E1150/D1150*100</f>
        <v>0.48666666666666669</v>
      </c>
      <c r="P1150" s="7">
        <f>E1150/L1150</f>
        <v>24.333333333333332</v>
      </c>
      <c r="Q1150" t="str">
        <f>REPLACE(N1150,FIND("/",N1150),LEN(N1150)-FIND("/",N1150)+1,"")</f>
        <v>food</v>
      </c>
      <c r="R1150" t="str">
        <f>REPLACE(N1150,1,FIND("/",N1150),"")</f>
        <v>food trucks</v>
      </c>
      <c r="S1150" s="10">
        <f t="shared" si="34"/>
        <v>42674.837743055548</v>
      </c>
      <c r="T1150" s="10">
        <f t="shared" si="35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E1151/D1151*100</f>
        <v>0.15</v>
      </c>
      <c r="P1151" s="7">
        <f>E1151/L1151</f>
        <v>37.5</v>
      </c>
      <c r="Q1151" t="str">
        <f>REPLACE(N1151,FIND("/",N1151),LEN(N1151)-FIND("/",N1151)+1,"")</f>
        <v>food</v>
      </c>
      <c r="R1151" t="str">
        <f>REPLACE(N1151,1,FIND("/",N1151),"")</f>
        <v>food trucks</v>
      </c>
      <c r="S1151" s="10">
        <f t="shared" si="34"/>
        <v>42507.376921296294</v>
      </c>
      <c r="T1151" s="10">
        <f t="shared" si="35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E1152/D1152*100</f>
        <v>10.08</v>
      </c>
      <c r="P1152" s="7">
        <f>E1152/L1152</f>
        <v>42</v>
      </c>
      <c r="Q1152" t="str">
        <f>REPLACE(N1152,FIND("/",N1152),LEN(N1152)-FIND("/",N1152)+1,"")</f>
        <v>food</v>
      </c>
      <c r="R1152" t="str">
        <f>REPLACE(N1152,1,FIND("/",N1152),"")</f>
        <v>food trucks</v>
      </c>
      <c r="S1152" s="10">
        <f t="shared" si="34"/>
        <v>42317.62123842592</v>
      </c>
      <c r="T1152" s="10">
        <f t="shared" si="35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E1153/D1153*100</f>
        <v>0</v>
      </c>
      <c r="P1153" s="7" t="e">
        <f>E1153/L1153</f>
        <v>#DIV/0!</v>
      </c>
      <c r="Q1153" t="str">
        <f>REPLACE(N1153,FIND("/",N1153),LEN(N1153)-FIND("/",N1153)+1,"")</f>
        <v>food</v>
      </c>
      <c r="R1153" t="str">
        <f>REPLACE(N1153,1,FIND("/",N1153),"")</f>
        <v>food trucks</v>
      </c>
      <c r="S1153" s="10">
        <f t="shared" si="34"/>
        <v>42223.769247685188</v>
      </c>
      <c r="T1153" s="10">
        <f t="shared" si="35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E1154/D1154*100</f>
        <v>5.6937500000000005</v>
      </c>
      <c r="P1154" s="7">
        <f>E1154/L1154</f>
        <v>60.733333333333334</v>
      </c>
      <c r="Q1154" t="str">
        <f>REPLACE(N1154,FIND("/",N1154),LEN(N1154)-FIND("/",N1154)+1,"")</f>
        <v>food</v>
      </c>
      <c r="R1154" t="str">
        <f>REPLACE(N1154,1,FIND("/",N1154),"")</f>
        <v>food trucks</v>
      </c>
      <c r="S1154" s="10">
        <f t="shared" si="34"/>
        <v>42109.376296296294</v>
      </c>
      <c r="T1154" s="10">
        <f t="shared" si="35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E1155/D1155*100</f>
        <v>0.625</v>
      </c>
      <c r="P1155" s="7">
        <f>E1155/L1155</f>
        <v>50</v>
      </c>
      <c r="Q1155" t="str">
        <f>REPLACE(N1155,FIND("/",N1155),LEN(N1155)-FIND("/",N1155)+1,"")</f>
        <v>food</v>
      </c>
      <c r="R1155" t="str">
        <f>REPLACE(N1155,1,FIND("/",N1155),"")</f>
        <v>food trucks</v>
      </c>
      <c r="S1155" s="10">
        <f t="shared" ref="S1155:S1218" si="36">(J1155/86400)+25569+(-8/24)</f>
        <v>42143.380844907406</v>
      </c>
      <c r="T1155" s="10">
        <f t="shared" ref="T1155:T1218" si="37">(I1155/86400)+25569+(-8/24)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E1156/D1156*100</f>
        <v>6.5</v>
      </c>
      <c r="P1156" s="7">
        <f>E1156/L1156</f>
        <v>108.33333333333333</v>
      </c>
      <c r="Q1156" t="str">
        <f>REPLACE(N1156,FIND("/",N1156),LEN(N1156)-FIND("/",N1156)+1,"")</f>
        <v>food</v>
      </c>
      <c r="R1156" t="str">
        <f>REPLACE(N1156,1,FIND("/",N1156),"")</f>
        <v>food trucks</v>
      </c>
      <c r="S1156" s="10">
        <f t="shared" si="36"/>
        <v>42222.775532407402</v>
      </c>
      <c r="T1156" s="10">
        <f t="shared" si="37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E1157/D1157*100</f>
        <v>0.752</v>
      </c>
      <c r="P1157" s="7">
        <f>E1157/L1157</f>
        <v>23.5</v>
      </c>
      <c r="Q1157" t="str">
        <f>REPLACE(N1157,FIND("/",N1157),LEN(N1157)-FIND("/",N1157)+1,"")</f>
        <v>food</v>
      </c>
      <c r="R1157" t="str">
        <f>REPLACE(N1157,1,FIND("/",N1157),"")</f>
        <v>food trucks</v>
      </c>
      <c r="S1157" s="10">
        <f t="shared" si="36"/>
        <v>41835.430648148147</v>
      </c>
      <c r="T1157" s="10">
        <f t="shared" si="37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E1158/D1158*100</f>
        <v>0</v>
      </c>
      <c r="P1158" s="7" t="e">
        <f>E1158/L1158</f>
        <v>#DIV/0!</v>
      </c>
      <c r="Q1158" t="str">
        <f>REPLACE(N1158,FIND("/",N1158),LEN(N1158)-FIND("/",N1158)+1,"")</f>
        <v>food</v>
      </c>
      <c r="R1158" t="str">
        <f>REPLACE(N1158,1,FIND("/",N1158),"")</f>
        <v>food trucks</v>
      </c>
      <c r="S1158" s="10">
        <f t="shared" si="36"/>
        <v>42028.737986111104</v>
      </c>
      <c r="T1158" s="10">
        <f t="shared" si="37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E1159/D1159*100</f>
        <v>1.51</v>
      </c>
      <c r="P1159" s="7">
        <f>E1159/L1159</f>
        <v>50.333333333333336</v>
      </c>
      <c r="Q1159" t="str">
        <f>REPLACE(N1159,FIND("/",N1159),LEN(N1159)-FIND("/",N1159)+1,"")</f>
        <v>food</v>
      </c>
      <c r="R1159" t="str">
        <f>REPLACE(N1159,1,FIND("/",N1159),"")</f>
        <v>food trucks</v>
      </c>
      <c r="S1159" s="10">
        <f t="shared" si="36"/>
        <v>41918.294907407406</v>
      </c>
      <c r="T1159" s="10">
        <f t="shared" si="37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E1160/D1160*100</f>
        <v>0.46666666666666673</v>
      </c>
      <c r="P1160" s="7">
        <f>E1160/L1160</f>
        <v>11.666666666666666</v>
      </c>
      <c r="Q1160" t="str">
        <f>REPLACE(N1160,FIND("/",N1160),LEN(N1160)-FIND("/",N1160)+1,"")</f>
        <v>food</v>
      </c>
      <c r="R1160" t="str">
        <f>REPLACE(N1160,1,FIND("/",N1160),"")</f>
        <v>food trucks</v>
      </c>
      <c r="S1160" s="10">
        <f t="shared" si="36"/>
        <v>41951.758425925924</v>
      </c>
      <c r="T1160" s="10">
        <f t="shared" si="37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E1161/D1161*100</f>
        <v>0</v>
      </c>
      <c r="P1161" s="7" t="e">
        <f>E1161/L1161</f>
        <v>#DIV/0!</v>
      </c>
      <c r="Q1161" t="str">
        <f>REPLACE(N1161,FIND("/",N1161),LEN(N1161)-FIND("/",N1161)+1,"")</f>
        <v>food</v>
      </c>
      <c r="R1161" t="str">
        <f>REPLACE(N1161,1,FIND("/",N1161),"")</f>
        <v>food trucks</v>
      </c>
      <c r="S1161" s="10">
        <f t="shared" si="36"/>
        <v>42154.393113425926</v>
      </c>
      <c r="T1161" s="10">
        <f t="shared" si="37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E1162/D1162*100</f>
        <v>3.85</v>
      </c>
      <c r="P1162" s="7">
        <f>E1162/L1162</f>
        <v>60.789473684210527</v>
      </c>
      <c r="Q1162" t="str">
        <f>REPLACE(N1162,FIND("/",N1162),LEN(N1162)-FIND("/",N1162)+1,"")</f>
        <v>food</v>
      </c>
      <c r="R1162" t="str">
        <f>REPLACE(N1162,1,FIND("/",N1162),"")</f>
        <v>food trucks</v>
      </c>
      <c r="S1162" s="10">
        <f t="shared" si="36"/>
        <v>42060.821597222217</v>
      </c>
      <c r="T1162" s="10">
        <f t="shared" si="37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E1163/D1163*100</f>
        <v>0</v>
      </c>
      <c r="P1163" s="7" t="e">
        <f>E1163/L1163</f>
        <v>#DIV/0!</v>
      </c>
      <c r="Q1163" t="str">
        <f>REPLACE(N1163,FIND("/",N1163),LEN(N1163)-FIND("/",N1163)+1,"")</f>
        <v>food</v>
      </c>
      <c r="R1163" t="str">
        <f>REPLACE(N1163,1,FIND("/",N1163),"")</f>
        <v>food trucks</v>
      </c>
      <c r="S1163" s="10">
        <f t="shared" si="36"/>
        <v>42122.296168981477</v>
      </c>
      <c r="T1163" s="10">
        <f t="shared" si="37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E1164/D1164*100</f>
        <v>5.8333333333333341E-2</v>
      </c>
      <c r="P1164" s="7">
        <f>E1164/L1164</f>
        <v>17.5</v>
      </c>
      <c r="Q1164" t="str">
        <f>REPLACE(N1164,FIND("/",N1164),LEN(N1164)-FIND("/",N1164)+1,"")</f>
        <v>food</v>
      </c>
      <c r="R1164" t="str">
        <f>REPLACE(N1164,1,FIND("/",N1164),"")</f>
        <v>food trucks</v>
      </c>
      <c r="S1164" s="10">
        <f t="shared" si="36"/>
        <v>41876.350277777776</v>
      </c>
      <c r="T1164" s="10">
        <f t="shared" si="37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E1165/D1165*100</f>
        <v>0</v>
      </c>
      <c r="P1165" s="7" t="e">
        <f>E1165/L1165</f>
        <v>#DIV/0!</v>
      </c>
      <c r="Q1165" t="str">
        <f>REPLACE(N1165,FIND("/",N1165),LEN(N1165)-FIND("/",N1165)+1,"")</f>
        <v>food</v>
      </c>
      <c r="R1165" t="str">
        <f>REPLACE(N1165,1,FIND("/",N1165),"")</f>
        <v>food trucks</v>
      </c>
      <c r="S1165" s="10">
        <f t="shared" si="36"/>
        <v>41830.390277777777</v>
      </c>
      <c r="T1165" s="10">
        <f t="shared" si="37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E1166/D1166*100</f>
        <v>0</v>
      </c>
      <c r="P1166" s="7" t="e">
        <f>E1166/L1166</f>
        <v>#DIV/0!</v>
      </c>
      <c r="Q1166" t="str">
        <f>REPLACE(N1166,FIND("/",N1166),LEN(N1166)-FIND("/",N1166)+1,"")</f>
        <v>food</v>
      </c>
      <c r="R1166" t="str">
        <f>REPLACE(N1166,1,FIND("/",N1166),"")</f>
        <v>food trucks</v>
      </c>
      <c r="S1166" s="10">
        <f t="shared" si="36"/>
        <v>42509.39099537037</v>
      </c>
      <c r="T1166" s="10">
        <f t="shared" si="37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E1167/D1167*100</f>
        <v>20.705000000000002</v>
      </c>
      <c r="P1167" s="7">
        <f>E1167/L1167</f>
        <v>82.82</v>
      </c>
      <c r="Q1167" t="str">
        <f>REPLACE(N1167,FIND("/",N1167),LEN(N1167)-FIND("/",N1167)+1,"")</f>
        <v>food</v>
      </c>
      <c r="R1167" t="str">
        <f>REPLACE(N1167,1,FIND("/",N1167),"")</f>
        <v>food trucks</v>
      </c>
      <c r="S1167" s="10">
        <f t="shared" si="36"/>
        <v>41791.88113425926</v>
      </c>
      <c r="T1167" s="10">
        <f t="shared" si="37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E1168/D1168*100</f>
        <v>19.139999999999997</v>
      </c>
      <c r="P1168" s="7">
        <f>E1168/L1168</f>
        <v>358.875</v>
      </c>
      <c r="Q1168" t="str">
        <f>REPLACE(N1168,FIND("/",N1168),LEN(N1168)-FIND("/",N1168)+1,"")</f>
        <v>food</v>
      </c>
      <c r="R1168" t="str">
        <f>REPLACE(N1168,1,FIND("/",N1168),"")</f>
        <v>food trucks</v>
      </c>
      <c r="S1168" s="10">
        <f t="shared" si="36"/>
        <v>42150.152106481481</v>
      </c>
      <c r="T1168" s="10">
        <f t="shared" si="37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E1169/D1169*100</f>
        <v>1.6316666666666666</v>
      </c>
      <c r="P1169" s="7">
        <f>E1169/L1169</f>
        <v>61.1875</v>
      </c>
      <c r="Q1169" t="str">
        <f>REPLACE(N1169,FIND("/",N1169),LEN(N1169)-FIND("/",N1169)+1,"")</f>
        <v>food</v>
      </c>
      <c r="R1169" t="str">
        <f>REPLACE(N1169,1,FIND("/",N1169),"")</f>
        <v>food trucks</v>
      </c>
      <c r="S1169" s="10">
        <f t="shared" si="36"/>
        <v>41863.401562499996</v>
      </c>
      <c r="T1169" s="10">
        <f t="shared" si="37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E1170/D1170*100</f>
        <v>5.6666666666666661</v>
      </c>
      <c r="P1170" s="7">
        <f>E1170/L1170</f>
        <v>340</v>
      </c>
      <c r="Q1170" t="str">
        <f>REPLACE(N1170,FIND("/",N1170),LEN(N1170)-FIND("/",N1170)+1,"")</f>
        <v>food</v>
      </c>
      <c r="R1170" t="str">
        <f>REPLACE(N1170,1,FIND("/",N1170),"")</f>
        <v>food trucks</v>
      </c>
      <c r="S1170" s="10">
        <f t="shared" si="36"/>
        <v>42604.720659722218</v>
      </c>
      <c r="T1170" s="10">
        <f t="shared" si="37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E1171/D1171*100</f>
        <v>0.16999999999999998</v>
      </c>
      <c r="P1171" s="7">
        <f>E1171/L1171</f>
        <v>5.666666666666667</v>
      </c>
      <c r="Q1171" t="str">
        <f>REPLACE(N1171,FIND("/",N1171),LEN(N1171)-FIND("/",N1171)+1,"")</f>
        <v>food</v>
      </c>
      <c r="R1171" t="str">
        <f>REPLACE(N1171,1,FIND("/",N1171),"")</f>
        <v>food trucks</v>
      </c>
      <c r="S1171" s="10">
        <f t="shared" si="36"/>
        <v>42027.020405092589</v>
      </c>
      <c r="T1171" s="10">
        <f t="shared" si="37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E1172/D1172*100</f>
        <v>0.4</v>
      </c>
      <c r="P1172" s="7">
        <f>E1172/L1172</f>
        <v>50</v>
      </c>
      <c r="Q1172" t="str">
        <f>REPLACE(N1172,FIND("/",N1172),LEN(N1172)-FIND("/",N1172)+1,"")</f>
        <v>food</v>
      </c>
      <c r="R1172" t="str">
        <f>REPLACE(N1172,1,FIND("/",N1172),"")</f>
        <v>food trucks</v>
      </c>
      <c r="S1172" s="10">
        <f t="shared" si="36"/>
        <v>42124.559849537036</v>
      </c>
      <c r="T1172" s="10">
        <f t="shared" si="37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E1173/D1173*100</f>
        <v>0.1</v>
      </c>
      <c r="P1173" s="7">
        <f>E1173/L1173</f>
        <v>25</v>
      </c>
      <c r="Q1173" t="str">
        <f>REPLACE(N1173,FIND("/",N1173),LEN(N1173)-FIND("/",N1173)+1,"")</f>
        <v>food</v>
      </c>
      <c r="R1173" t="str">
        <f>REPLACE(N1173,1,FIND("/",N1173),"")</f>
        <v>food trucks</v>
      </c>
      <c r="S1173" s="10">
        <f t="shared" si="36"/>
        <v>41938.471377314811</v>
      </c>
      <c r="T1173" s="10">
        <f t="shared" si="37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E1174/D1174*100</f>
        <v>0</v>
      </c>
      <c r="P1174" s="7" t="e">
        <f>E1174/L1174</f>
        <v>#DIV/0!</v>
      </c>
      <c r="Q1174" t="str">
        <f>REPLACE(N1174,FIND("/",N1174),LEN(N1174)-FIND("/",N1174)+1,"")</f>
        <v>food</v>
      </c>
      <c r="R1174" t="str">
        <f>REPLACE(N1174,1,FIND("/",N1174),"")</f>
        <v>food trucks</v>
      </c>
      <c r="S1174" s="10">
        <f t="shared" si="36"/>
        <v>41841.348981481475</v>
      </c>
      <c r="T1174" s="10">
        <f t="shared" si="37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E1175/D1175*100</f>
        <v>2.4E-2</v>
      </c>
      <c r="P1175" s="7">
        <f>E1175/L1175</f>
        <v>30</v>
      </c>
      <c r="Q1175" t="str">
        <f>REPLACE(N1175,FIND("/",N1175),LEN(N1175)-FIND("/",N1175)+1,"")</f>
        <v>food</v>
      </c>
      <c r="R1175" t="str">
        <f>REPLACE(N1175,1,FIND("/",N1175),"")</f>
        <v>food trucks</v>
      </c>
      <c r="S1175" s="10">
        <f t="shared" si="36"/>
        <v>42183.85251157407</v>
      </c>
      <c r="T1175" s="10">
        <f t="shared" si="37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E1176/D1176*100</f>
        <v>5.9066666666666672</v>
      </c>
      <c r="P1176" s="7">
        <f>E1176/L1176</f>
        <v>46.631578947368418</v>
      </c>
      <c r="Q1176" t="str">
        <f>REPLACE(N1176,FIND("/",N1176),LEN(N1176)-FIND("/",N1176)+1,"")</f>
        <v>food</v>
      </c>
      <c r="R1176" t="str">
        <f>REPLACE(N1176,1,FIND("/",N1176),"")</f>
        <v>food trucks</v>
      </c>
      <c r="S1176" s="10">
        <f t="shared" si="36"/>
        <v>42468.508414351854</v>
      </c>
      <c r="T1176" s="10">
        <f t="shared" si="37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E1177/D1177*100</f>
        <v>2.9250000000000003</v>
      </c>
      <c r="P1177" s="7">
        <f>E1177/L1177</f>
        <v>65</v>
      </c>
      <c r="Q1177" t="str">
        <f>REPLACE(N1177,FIND("/",N1177),LEN(N1177)-FIND("/",N1177)+1,"")</f>
        <v>food</v>
      </c>
      <c r="R1177" t="str">
        <f>REPLACE(N1177,1,FIND("/",N1177),"")</f>
        <v>food trucks</v>
      </c>
      <c r="S1177" s="10">
        <f t="shared" si="36"/>
        <v>42170.395127314812</v>
      </c>
      <c r="T1177" s="10">
        <f t="shared" si="37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E1178/D1178*100</f>
        <v>5.7142857142857143E-3</v>
      </c>
      <c r="P1178" s="7">
        <f>E1178/L1178</f>
        <v>10</v>
      </c>
      <c r="Q1178" t="str">
        <f>REPLACE(N1178,FIND("/",N1178),LEN(N1178)-FIND("/",N1178)+1,"")</f>
        <v>food</v>
      </c>
      <c r="R1178" t="str">
        <f>REPLACE(N1178,1,FIND("/",N1178),"")</f>
        <v>food trucks</v>
      </c>
      <c r="S1178" s="10">
        <f t="shared" si="36"/>
        <v>42745.686319444438</v>
      </c>
      <c r="T1178" s="10">
        <f t="shared" si="37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E1179/D1179*100</f>
        <v>0</v>
      </c>
      <c r="P1179" s="7" t="e">
        <f>E1179/L1179</f>
        <v>#DIV/0!</v>
      </c>
      <c r="Q1179" t="str">
        <f>REPLACE(N1179,FIND("/",N1179),LEN(N1179)-FIND("/",N1179)+1,"")</f>
        <v>food</v>
      </c>
      <c r="R1179" t="str">
        <f>REPLACE(N1179,1,FIND("/",N1179),"")</f>
        <v>food trucks</v>
      </c>
      <c r="S1179" s="10">
        <f t="shared" si="36"/>
        <v>41897.327499999999</v>
      </c>
      <c r="T1179" s="10">
        <f t="shared" si="37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E1180/D1180*100</f>
        <v>6.6666666666666671E-3</v>
      </c>
      <c r="P1180" s="7">
        <f>E1180/L1180</f>
        <v>5</v>
      </c>
      <c r="Q1180" t="str">
        <f>REPLACE(N1180,FIND("/",N1180),LEN(N1180)-FIND("/",N1180)+1,"")</f>
        <v>food</v>
      </c>
      <c r="R1180" t="str">
        <f>REPLACE(N1180,1,FIND("/",N1180),"")</f>
        <v>food trucks</v>
      </c>
      <c r="S1180" s="10">
        <f t="shared" si="36"/>
        <v>41837.57236111111</v>
      </c>
      <c r="T1180" s="10">
        <f t="shared" si="37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E1181/D1181*100</f>
        <v>5.3333333333333339</v>
      </c>
      <c r="P1181" s="7">
        <f>E1181/L1181</f>
        <v>640</v>
      </c>
      <c r="Q1181" t="str">
        <f>REPLACE(N1181,FIND("/",N1181),LEN(N1181)-FIND("/",N1181)+1,"")</f>
        <v>food</v>
      </c>
      <c r="R1181" t="str">
        <f>REPLACE(N1181,1,FIND("/",N1181),"")</f>
        <v>food trucks</v>
      </c>
      <c r="S1181" s="10">
        <f t="shared" si="36"/>
        <v>42275.386886574073</v>
      </c>
      <c r="T1181" s="10">
        <f t="shared" si="37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E1182/D1182*100</f>
        <v>11.75</v>
      </c>
      <c r="P1182" s="7">
        <f>E1182/L1182</f>
        <v>69.117647058823536</v>
      </c>
      <c r="Q1182" t="str">
        <f>REPLACE(N1182,FIND("/",N1182),LEN(N1182)-FIND("/",N1182)+1,"")</f>
        <v>food</v>
      </c>
      <c r="R1182" t="str">
        <f>REPLACE(N1182,1,FIND("/",N1182),"")</f>
        <v>food trucks</v>
      </c>
      <c r="S1182" s="10">
        <f t="shared" si="36"/>
        <v>41781.473541666666</v>
      </c>
      <c r="T1182" s="10">
        <f t="shared" si="37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E1183/D1183*100</f>
        <v>8.0000000000000002E-3</v>
      </c>
      <c r="P1183" s="7">
        <f>E1183/L1183</f>
        <v>1.3333333333333333</v>
      </c>
      <c r="Q1183" t="str">
        <f>REPLACE(N1183,FIND("/",N1183),LEN(N1183)-FIND("/",N1183)+1,"")</f>
        <v>food</v>
      </c>
      <c r="R1183" t="str">
        <f>REPLACE(N1183,1,FIND("/",N1183),"")</f>
        <v>food trucks</v>
      </c>
      <c r="S1183" s="10">
        <f t="shared" si="36"/>
        <v>42034.006030092591</v>
      </c>
      <c r="T1183" s="10">
        <f t="shared" si="37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E1184/D1184*100</f>
        <v>4.2</v>
      </c>
      <c r="P1184" s="7">
        <f>E1184/L1184</f>
        <v>10.5</v>
      </c>
      <c r="Q1184" t="str">
        <f>REPLACE(N1184,FIND("/",N1184),LEN(N1184)-FIND("/",N1184)+1,"")</f>
        <v>food</v>
      </c>
      <c r="R1184" t="str">
        <f>REPLACE(N1184,1,FIND("/",N1184),"")</f>
        <v>food trucks</v>
      </c>
      <c r="S1184" s="10">
        <f t="shared" si="36"/>
        <v>42728.494074074071</v>
      </c>
      <c r="T1184" s="10">
        <f t="shared" si="37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E1185/D1185*100</f>
        <v>4</v>
      </c>
      <c r="P1185" s="7">
        <f>E1185/L1185</f>
        <v>33.333333333333336</v>
      </c>
      <c r="Q1185" t="str">
        <f>REPLACE(N1185,FIND("/",N1185),LEN(N1185)-FIND("/",N1185)+1,"")</f>
        <v>food</v>
      </c>
      <c r="R1185" t="str">
        <f>REPLACE(N1185,1,FIND("/",N1185),"")</f>
        <v>food trucks</v>
      </c>
      <c r="S1185" s="10">
        <f t="shared" si="36"/>
        <v>42656.528043981474</v>
      </c>
      <c r="T1185" s="10">
        <f t="shared" si="37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E1186/D1186*100</f>
        <v>104.93636363636362</v>
      </c>
      <c r="P1186" s="7">
        <f>E1186/L1186</f>
        <v>61.562666666666665</v>
      </c>
      <c r="Q1186" t="str">
        <f>REPLACE(N1186,FIND("/",N1186),LEN(N1186)-FIND("/",N1186)+1,"")</f>
        <v>photography</v>
      </c>
      <c r="R1186" t="str">
        <f>REPLACE(N1186,1,FIND("/",N1186),"")</f>
        <v>photobooks</v>
      </c>
      <c r="S1186" s="10">
        <f t="shared" si="36"/>
        <v>42741.266331018516</v>
      </c>
      <c r="T1186" s="10">
        <f t="shared" si="37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E1187/D1187*100</f>
        <v>105.44</v>
      </c>
      <c r="P1187" s="7">
        <f>E1187/L1187</f>
        <v>118.73873873873873</v>
      </c>
      <c r="Q1187" t="str">
        <f>REPLACE(N1187,FIND("/",N1187),LEN(N1187)-FIND("/",N1187)+1,"")</f>
        <v>photography</v>
      </c>
      <c r="R1187" t="str">
        <f>REPLACE(N1187,1,FIND("/",N1187),"")</f>
        <v>photobooks</v>
      </c>
      <c r="S1187" s="10">
        <f t="shared" si="36"/>
        <v>42130.531817129631</v>
      </c>
      <c r="T1187" s="10">
        <f t="shared" si="37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E1188/D1188*100</f>
        <v>106.73333333333332</v>
      </c>
      <c r="P1188" s="7">
        <f>E1188/L1188</f>
        <v>65.081300813008127</v>
      </c>
      <c r="Q1188" t="str">
        <f>REPLACE(N1188,FIND("/",N1188),LEN(N1188)-FIND("/",N1188)+1,"")</f>
        <v>photography</v>
      </c>
      <c r="R1188" t="str">
        <f>REPLACE(N1188,1,FIND("/",N1188),"")</f>
        <v>photobooks</v>
      </c>
      <c r="S1188" s="10">
        <f t="shared" si="36"/>
        <v>42123.530034722215</v>
      </c>
      <c r="T1188" s="10">
        <f t="shared" si="37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E1189/D1189*100</f>
        <v>104.12571428571428</v>
      </c>
      <c r="P1189" s="7">
        <f>E1189/L1189</f>
        <v>130.15714285714284</v>
      </c>
      <c r="Q1189" t="str">
        <f>REPLACE(N1189,FIND("/",N1189),LEN(N1189)-FIND("/",N1189)+1,"")</f>
        <v>photography</v>
      </c>
      <c r="R1189" t="str">
        <f>REPLACE(N1189,1,FIND("/",N1189),"")</f>
        <v>photobooks</v>
      </c>
      <c r="S1189" s="10">
        <f t="shared" si="36"/>
        <v>42109.561608796292</v>
      </c>
      <c r="T1189" s="10">
        <f t="shared" si="37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E1190/D1190*100</f>
        <v>160.54999999999998</v>
      </c>
      <c r="P1190" s="7">
        <f>E1190/L1190</f>
        <v>37.776470588235291</v>
      </c>
      <c r="Q1190" t="str">
        <f>REPLACE(N1190,FIND("/",N1190),LEN(N1190)-FIND("/",N1190)+1,"")</f>
        <v>photography</v>
      </c>
      <c r="R1190" t="str">
        <f>REPLACE(N1190,1,FIND("/",N1190),"")</f>
        <v>photobooks</v>
      </c>
      <c r="S1190" s="10">
        <f t="shared" si="36"/>
        <v>42711.367361111108</v>
      </c>
      <c r="T1190" s="10">
        <f t="shared" si="37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E1191/D1191*100</f>
        <v>107.77777777777777</v>
      </c>
      <c r="P1191" s="7">
        <f>E1191/L1191</f>
        <v>112.79069767441861</v>
      </c>
      <c r="Q1191" t="str">
        <f>REPLACE(N1191,FIND("/",N1191),LEN(N1191)-FIND("/",N1191)+1,"")</f>
        <v>photography</v>
      </c>
      <c r="R1191" t="str">
        <f>REPLACE(N1191,1,FIND("/",N1191),"")</f>
        <v>photobooks</v>
      </c>
      <c r="S1191" s="10">
        <f t="shared" si="36"/>
        <v>42529.645775462959</v>
      </c>
      <c r="T1191" s="10">
        <f t="shared" si="37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E1192/D1192*100</f>
        <v>135</v>
      </c>
      <c r="P1192" s="7">
        <f>E1192/L1192</f>
        <v>51.92307692307692</v>
      </c>
      <c r="Q1192" t="str">
        <f>REPLACE(N1192,FIND("/",N1192),LEN(N1192)-FIND("/",N1192)+1,"")</f>
        <v>photography</v>
      </c>
      <c r="R1192" t="str">
        <f>REPLACE(N1192,1,FIND("/",N1192),"")</f>
        <v>photobooks</v>
      </c>
      <c r="S1192" s="10">
        <f t="shared" si="36"/>
        <v>41852.332465277774</v>
      </c>
      <c r="T1192" s="10">
        <f t="shared" si="37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E1193/D1193*100</f>
        <v>109.07407407407408</v>
      </c>
      <c r="P1193" s="7">
        <f>E1193/L1193</f>
        <v>89.242424242424249</v>
      </c>
      <c r="Q1193" t="str">
        <f>REPLACE(N1193,FIND("/",N1193),LEN(N1193)-FIND("/",N1193)+1,"")</f>
        <v>photography</v>
      </c>
      <c r="R1193" t="str">
        <f>REPLACE(N1193,1,FIND("/",N1193),"")</f>
        <v>photobooks</v>
      </c>
      <c r="S1193" s="10">
        <f t="shared" si="36"/>
        <v>42419.270370370366</v>
      </c>
      <c r="T1193" s="10">
        <f t="shared" si="37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E1194/D1194*100</f>
        <v>290</v>
      </c>
      <c r="P1194" s="7">
        <f>E1194/L1194</f>
        <v>19.333333333333332</v>
      </c>
      <c r="Q1194" t="str">
        <f>REPLACE(N1194,FIND("/",N1194),LEN(N1194)-FIND("/",N1194)+1,"")</f>
        <v>photography</v>
      </c>
      <c r="R1194" t="str">
        <f>REPLACE(N1194,1,FIND("/",N1194),"")</f>
        <v>photobooks</v>
      </c>
      <c r="S1194" s="10">
        <f t="shared" si="36"/>
        <v>42747.173356481479</v>
      </c>
      <c r="T1194" s="10">
        <f t="shared" si="37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E1195/D1195*100</f>
        <v>103.95714285714286</v>
      </c>
      <c r="P1195" s="7">
        <f>E1195/L1195</f>
        <v>79.967032967032964</v>
      </c>
      <c r="Q1195" t="str">
        <f>REPLACE(N1195,FIND("/",N1195),LEN(N1195)-FIND("/",N1195)+1,"")</f>
        <v>photography</v>
      </c>
      <c r="R1195" t="str">
        <f>REPLACE(N1195,1,FIND("/",N1195),"")</f>
        <v>photobooks</v>
      </c>
      <c r="S1195" s="10">
        <f t="shared" si="36"/>
        <v>42409.442743055552</v>
      </c>
      <c r="T1195" s="10">
        <f t="shared" si="37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E1196/D1196*100</f>
        <v>322.24</v>
      </c>
      <c r="P1196" s="7">
        <f>E1196/L1196</f>
        <v>56.414565826330531</v>
      </c>
      <c r="Q1196" t="str">
        <f>REPLACE(N1196,FIND("/",N1196),LEN(N1196)-FIND("/",N1196)+1,"")</f>
        <v>photography</v>
      </c>
      <c r="R1196" t="str">
        <f>REPLACE(N1196,1,FIND("/",N1196),"")</f>
        <v>photobooks</v>
      </c>
      <c r="S1196" s="10">
        <f t="shared" si="36"/>
        <v>42072.15484953703</v>
      </c>
      <c r="T1196" s="10">
        <f t="shared" si="37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E1197/D1197*100</f>
        <v>135</v>
      </c>
      <c r="P1197" s="7">
        <f>E1197/L1197</f>
        <v>79.411764705882348</v>
      </c>
      <c r="Q1197" t="str">
        <f>REPLACE(N1197,FIND("/",N1197),LEN(N1197)-FIND("/",N1197)+1,"")</f>
        <v>photography</v>
      </c>
      <c r="R1197" t="str">
        <f>REPLACE(N1197,1,FIND("/",N1197),"")</f>
        <v>photobooks</v>
      </c>
      <c r="S1197" s="10">
        <f t="shared" si="36"/>
        <v>42298.014502314814</v>
      </c>
      <c r="T1197" s="10">
        <f t="shared" si="37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E1198/D1198*100</f>
        <v>269.91034482758624</v>
      </c>
      <c r="P1198" s="7">
        <f>E1198/L1198</f>
        <v>76.439453125</v>
      </c>
      <c r="Q1198" t="str">
        <f>REPLACE(N1198,FIND("/",N1198),LEN(N1198)-FIND("/",N1198)+1,"")</f>
        <v>photography</v>
      </c>
      <c r="R1198" t="str">
        <f>REPLACE(N1198,1,FIND("/",N1198),"")</f>
        <v>photobooks</v>
      </c>
      <c r="S1198" s="10">
        <f t="shared" si="36"/>
        <v>42326.485405092586</v>
      </c>
      <c r="T1198" s="10">
        <f t="shared" si="37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E1199/D1199*100</f>
        <v>253.29333333333332</v>
      </c>
      <c r="P1199" s="7">
        <f>E1199/L1199</f>
        <v>121</v>
      </c>
      <c r="Q1199" t="str">
        <f>REPLACE(N1199,FIND("/",N1199),LEN(N1199)-FIND("/",N1199)+1,"")</f>
        <v>photography</v>
      </c>
      <c r="R1199" t="str">
        <f>REPLACE(N1199,1,FIND("/",N1199),"")</f>
        <v>photobooks</v>
      </c>
      <c r="S1199" s="10">
        <f t="shared" si="36"/>
        <v>42503.331412037034</v>
      </c>
      <c r="T1199" s="10">
        <f t="shared" si="37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E1200/D1200*100</f>
        <v>260.59999999999997</v>
      </c>
      <c r="P1200" s="7">
        <f>E1200/L1200</f>
        <v>54.616766467065865</v>
      </c>
      <c r="Q1200" t="str">
        <f>REPLACE(N1200,FIND("/",N1200),LEN(N1200)-FIND("/",N1200)+1,"")</f>
        <v>photography</v>
      </c>
      <c r="R1200" t="str">
        <f>REPLACE(N1200,1,FIND("/",N1200),"")</f>
        <v>photobooks</v>
      </c>
      <c r="S1200" s="10">
        <f t="shared" si="36"/>
        <v>42333.285717592589</v>
      </c>
      <c r="T1200" s="10">
        <f t="shared" si="37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E1201/D1201*100</f>
        <v>101.31677953348381</v>
      </c>
      <c r="P1201" s="7">
        <f>E1201/L1201</f>
        <v>299.22222222222223</v>
      </c>
      <c r="Q1201" t="str">
        <f>REPLACE(N1201,FIND("/",N1201),LEN(N1201)-FIND("/",N1201)+1,"")</f>
        <v>photography</v>
      </c>
      <c r="R1201" t="str">
        <f>REPLACE(N1201,1,FIND("/",N1201),"")</f>
        <v>photobooks</v>
      </c>
      <c r="S1201" s="10">
        <f t="shared" si="36"/>
        <v>42161.437499999993</v>
      </c>
      <c r="T1201" s="10">
        <f t="shared" si="37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E1202/D1202*100</f>
        <v>125.60416666666667</v>
      </c>
      <c r="P1202" s="7">
        <f>E1202/L1202</f>
        <v>58.533980582524272</v>
      </c>
      <c r="Q1202" t="str">
        <f>REPLACE(N1202,FIND("/",N1202),LEN(N1202)-FIND("/",N1202)+1,"")</f>
        <v>photography</v>
      </c>
      <c r="R1202" t="str">
        <f>REPLACE(N1202,1,FIND("/",N1202),"")</f>
        <v>photobooks</v>
      </c>
      <c r="S1202" s="10">
        <f t="shared" si="36"/>
        <v>42089.144166666665</v>
      </c>
      <c r="T1202" s="10">
        <f t="shared" si="37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E1203/D1203*100</f>
        <v>102.43783333333334</v>
      </c>
      <c r="P1203" s="7">
        <f>E1203/L1203</f>
        <v>55.371801801801809</v>
      </c>
      <c r="Q1203" t="str">
        <f>REPLACE(N1203,FIND("/",N1203),LEN(N1203)-FIND("/",N1203)+1,"")</f>
        <v>photography</v>
      </c>
      <c r="R1203" t="str">
        <f>REPLACE(N1203,1,FIND("/",N1203),"")</f>
        <v>photobooks</v>
      </c>
      <c r="S1203" s="10">
        <f t="shared" si="36"/>
        <v>42536.273680555554</v>
      </c>
      <c r="T1203" s="10">
        <f t="shared" si="37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E1204/D1204*100</f>
        <v>199.244</v>
      </c>
      <c r="P1204" s="7">
        <f>E1204/L1204</f>
        <v>183.80442804428046</v>
      </c>
      <c r="Q1204" t="str">
        <f>REPLACE(N1204,FIND("/",N1204),LEN(N1204)-FIND("/",N1204)+1,"")</f>
        <v>photography</v>
      </c>
      <c r="R1204" t="str">
        <f>REPLACE(N1204,1,FIND("/",N1204),"")</f>
        <v>photobooks</v>
      </c>
      <c r="S1204" s="10">
        <f t="shared" si="36"/>
        <v>42151.95548611111</v>
      </c>
      <c r="T1204" s="10">
        <f t="shared" si="37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E1205/D1205*100</f>
        <v>102.45398773006136</v>
      </c>
      <c r="P1205" s="7">
        <f>E1205/L1205</f>
        <v>165.34653465346534</v>
      </c>
      <c r="Q1205" t="str">
        <f>REPLACE(N1205,FIND("/",N1205),LEN(N1205)-FIND("/",N1205)+1,"")</f>
        <v>photography</v>
      </c>
      <c r="R1205" t="str">
        <f>REPLACE(N1205,1,FIND("/",N1205),"")</f>
        <v>photobooks</v>
      </c>
      <c r="S1205" s="10">
        <f t="shared" si="36"/>
        <v>42125.2815625</v>
      </c>
      <c r="T1205" s="10">
        <f t="shared" si="37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E1206/D1206*100</f>
        <v>102.94615384615385</v>
      </c>
      <c r="P1206" s="7">
        <f>E1206/L1206</f>
        <v>234.78947368421052</v>
      </c>
      <c r="Q1206" t="str">
        <f>REPLACE(N1206,FIND("/",N1206),LEN(N1206)-FIND("/",N1206)+1,"")</f>
        <v>photography</v>
      </c>
      <c r="R1206" t="str">
        <f>REPLACE(N1206,1,FIND("/",N1206),"")</f>
        <v>photobooks</v>
      </c>
      <c r="S1206" s="10">
        <f t="shared" si="36"/>
        <v>42297.414733796293</v>
      </c>
      <c r="T1206" s="10">
        <f t="shared" si="37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E1207/D1207*100</f>
        <v>100.86153846153847</v>
      </c>
      <c r="P1207" s="7">
        <f>E1207/L1207</f>
        <v>211.48387096774192</v>
      </c>
      <c r="Q1207" t="str">
        <f>REPLACE(N1207,FIND("/",N1207),LEN(N1207)-FIND("/",N1207)+1,"")</f>
        <v>photography</v>
      </c>
      <c r="R1207" t="str">
        <f>REPLACE(N1207,1,FIND("/",N1207),"")</f>
        <v>photobooks</v>
      </c>
      <c r="S1207" s="10">
        <f t="shared" si="36"/>
        <v>42138.173043981478</v>
      </c>
      <c r="T1207" s="10">
        <f t="shared" si="37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E1208/D1208*100</f>
        <v>114.99999999999999</v>
      </c>
      <c r="P1208" s="7">
        <f>E1208/L1208</f>
        <v>32.34375</v>
      </c>
      <c r="Q1208" t="str">
        <f>REPLACE(N1208,FIND("/",N1208),LEN(N1208)-FIND("/",N1208)+1,"")</f>
        <v>photography</v>
      </c>
      <c r="R1208" t="str">
        <f>REPLACE(N1208,1,FIND("/",N1208),"")</f>
        <v>photobooks</v>
      </c>
      <c r="S1208" s="10">
        <f t="shared" si="36"/>
        <v>42772.442743055552</v>
      </c>
      <c r="T1208" s="10">
        <f t="shared" si="37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E1209/D1209*100</f>
        <v>104.16766467065868</v>
      </c>
      <c r="P1209" s="7">
        <f>E1209/L1209</f>
        <v>123.37588652482269</v>
      </c>
      <c r="Q1209" t="str">
        <f>REPLACE(N1209,FIND("/",N1209),LEN(N1209)-FIND("/",N1209)+1,"")</f>
        <v>photography</v>
      </c>
      <c r="R1209" t="str">
        <f>REPLACE(N1209,1,FIND("/",N1209),"")</f>
        <v>photobooks</v>
      </c>
      <c r="S1209" s="10">
        <f t="shared" si="36"/>
        <v>42430.096909722219</v>
      </c>
      <c r="T1209" s="10">
        <f t="shared" si="37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E1210/D1210*100</f>
        <v>155.29999999999998</v>
      </c>
      <c r="P1210" s="7">
        <f>E1210/L1210</f>
        <v>207.06666666666666</v>
      </c>
      <c r="Q1210" t="str">
        <f>REPLACE(N1210,FIND("/",N1210),LEN(N1210)-FIND("/",N1210)+1,"")</f>
        <v>photography</v>
      </c>
      <c r="R1210" t="str">
        <f>REPLACE(N1210,1,FIND("/",N1210),"")</f>
        <v>photobooks</v>
      </c>
      <c r="S1210" s="10">
        <f t="shared" si="36"/>
        <v>42423.375740740739</v>
      </c>
      <c r="T1210" s="10">
        <f t="shared" si="37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E1211/D1211*100</f>
        <v>106</v>
      </c>
      <c r="P1211" s="7">
        <f>E1211/L1211</f>
        <v>138.2608695652174</v>
      </c>
      <c r="Q1211" t="str">
        <f>REPLACE(N1211,FIND("/",N1211),LEN(N1211)-FIND("/",N1211)+1,"")</f>
        <v>photography</v>
      </c>
      <c r="R1211" t="str">
        <f>REPLACE(N1211,1,FIND("/",N1211),"")</f>
        <v>photobooks</v>
      </c>
      <c r="S1211" s="10">
        <f t="shared" si="36"/>
        <v>42761.512789351851</v>
      </c>
      <c r="T1211" s="10">
        <f t="shared" si="37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E1212/D1212*100</f>
        <v>254.31499999999997</v>
      </c>
      <c r="P1212" s="7">
        <f>E1212/L1212</f>
        <v>493.81553398058253</v>
      </c>
      <c r="Q1212" t="str">
        <f>REPLACE(N1212,FIND("/",N1212),LEN(N1212)-FIND("/",N1212)+1,"")</f>
        <v>photography</v>
      </c>
      <c r="R1212" t="str">
        <f>REPLACE(N1212,1,FIND("/",N1212),"")</f>
        <v>photobooks</v>
      </c>
      <c r="S1212" s="10">
        <f t="shared" si="36"/>
        <v>42132.608472222222</v>
      </c>
      <c r="T1212" s="10">
        <f t="shared" si="37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E1213/D1213*100</f>
        <v>101.1</v>
      </c>
      <c r="P1213" s="7">
        <f>E1213/L1213</f>
        <v>168.5</v>
      </c>
      <c r="Q1213" t="str">
        <f>REPLACE(N1213,FIND("/",N1213),LEN(N1213)-FIND("/",N1213)+1,"")</f>
        <v>photography</v>
      </c>
      <c r="R1213" t="str">
        <f>REPLACE(N1213,1,FIND("/",N1213),"")</f>
        <v>photobooks</v>
      </c>
      <c r="S1213" s="10">
        <f t="shared" si="36"/>
        <v>42515.533113425925</v>
      </c>
      <c r="T1213" s="10">
        <f t="shared" si="37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E1214/D1214*100</f>
        <v>129.04</v>
      </c>
      <c r="P1214" s="7">
        <f>E1214/L1214</f>
        <v>38.867469879518069</v>
      </c>
      <c r="Q1214" t="str">
        <f>REPLACE(N1214,FIND("/",N1214),LEN(N1214)-FIND("/",N1214)+1,"")</f>
        <v>photography</v>
      </c>
      <c r="R1214" t="str">
        <f>REPLACE(N1214,1,FIND("/",N1214),"")</f>
        <v>photobooks</v>
      </c>
      <c r="S1214" s="10">
        <f t="shared" si="36"/>
        <v>42318.616840277777</v>
      </c>
      <c r="T1214" s="10">
        <f t="shared" si="37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E1215/D1215*100</f>
        <v>102.23076923076924</v>
      </c>
      <c r="P1215" s="7">
        <f>E1215/L1215</f>
        <v>61.527777777777779</v>
      </c>
      <c r="Q1215" t="str">
        <f>REPLACE(N1215,FIND("/",N1215),LEN(N1215)-FIND("/",N1215)+1,"")</f>
        <v>photography</v>
      </c>
      <c r="R1215" t="str">
        <f>REPLACE(N1215,1,FIND("/",N1215),"")</f>
        <v>photobooks</v>
      </c>
      <c r="S1215" s="10">
        <f t="shared" si="36"/>
        <v>42731.422453703701</v>
      </c>
      <c r="T1215" s="10">
        <f t="shared" si="37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E1216/D1216*100</f>
        <v>131.80000000000001</v>
      </c>
      <c r="P1216" s="7">
        <f>E1216/L1216</f>
        <v>105.44</v>
      </c>
      <c r="Q1216" t="str">
        <f>REPLACE(N1216,FIND("/",N1216),LEN(N1216)-FIND("/",N1216)+1,"")</f>
        <v>photography</v>
      </c>
      <c r="R1216" t="str">
        <f>REPLACE(N1216,1,FIND("/",N1216),"")</f>
        <v>photobooks</v>
      </c>
      <c r="S1216" s="10">
        <f t="shared" si="36"/>
        <v>42104.507002314807</v>
      </c>
      <c r="T1216" s="10">
        <f t="shared" si="37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E1217/D1217*100</f>
        <v>786.0802000000001</v>
      </c>
      <c r="P1217" s="7">
        <f>E1217/L1217</f>
        <v>71.592003642987251</v>
      </c>
      <c r="Q1217" t="str">
        <f>REPLACE(N1217,FIND("/",N1217),LEN(N1217)-FIND("/",N1217)+1,"")</f>
        <v>photography</v>
      </c>
      <c r="R1217" t="str">
        <f>REPLACE(N1217,1,FIND("/",N1217),"")</f>
        <v>photobooks</v>
      </c>
      <c r="S1217" s="10">
        <f t="shared" si="36"/>
        <v>41759.589768518512</v>
      </c>
      <c r="T1217" s="10">
        <f t="shared" si="37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E1218/D1218*100</f>
        <v>145.70000000000002</v>
      </c>
      <c r="P1218" s="7">
        <f>E1218/L1218</f>
        <v>91.882882882882882</v>
      </c>
      <c r="Q1218" t="str">
        <f>REPLACE(N1218,FIND("/",N1218),LEN(N1218)-FIND("/",N1218)+1,"")</f>
        <v>photography</v>
      </c>
      <c r="R1218" t="str">
        <f>REPLACE(N1218,1,FIND("/",N1218),"")</f>
        <v>photobooks</v>
      </c>
      <c r="S1218" s="10">
        <f t="shared" si="36"/>
        <v>42247.283067129632</v>
      </c>
      <c r="T1218" s="10">
        <f t="shared" si="37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E1219/D1219*100</f>
        <v>102.60000000000001</v>
      </c>
      <c r="P1219" s="7">
        <f>E1219/L1219</f>
        <v>148.57377049180329</v>
      </c>
      <c r="Q1219" t="str">
        <f>REPLACE(N1219,FIND("/",N1219),LEN(N1219)-FIND("/",N1219)+1,"")</f>
        <v>photography</v>
      </c>
      <c r="R1219" t="str">
        <f>REPLACE(N1219,1,FIND("/",N1219),"")</f>
        <v>photobooks</v>
      </c>
      <c r="S1219" s="10">
        <f t="shared" ref="S1219:S1282" si="38">(J1219/86400)+25569+(-8/24)</f>
        <v>42535.4761574074</v>
      </c>
      <c r="T1219" s="10">
        <f t="shared" ref="T1219:T1282" si="39">(I1219/86400)+25569+(-8/24)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E1220/D1220*100</f>
        <v>172.27777777777777</v>
      </c>
      <c r="P1220" s="7">
        <f>E1220/L1220</f>
        <v>174.2134831460674</v>
      </c>
      <c r="Q1220" t="str">
        <f>REPLACE(N1220,FIND("/",N1220),LEN(N1220)-FIND("/",N1220)+1,"")</f>
        <v>photography</v>
      </c>
      <c r="R1220" t="str">
        <f>REPLACE(N1220,1,FIND("/",N1220),"")</f>
        <v>photobooks</v>
      </c>
      <c r="S1220" s="10">
        <f t="shared" si="38"/>
        <v>42278.328703703701</v>
      </c>
      <c r="T1220" s="10">
        <f t="shared" si="3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E1221/D1221*100</f>
        <v>159.16819571865443</v>
      </c>
      <c r="P1221" s="7">
        <f>E1221/L1221</f>
        <v>102.86166007905139</v>
      </c>
      <c r="Q1221" t="str">
        <f>REPLACE(N1221,FIND("/",N1221),LEN(N1221)-FIND("/",N1221)+1,"")</f>
        <v>photography</v>
      </c>
      <c r="R1221" t="str">
        <f>REPLACE(N1221,1,FIND("/",N1221),"")</f>
        <v>photobooks</v>
      </c>
      <c r="S1221" s="10">
        <f t="shared" si="38"/>
        <v>42633.128622685188</v>
      </c>
      <c r="T1221" s="10">
        <f t="shared" si="3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E1222/D1222*100</f>
        <v>103.76666666666668</v>
      </c>
      <c r="P1222" s="7">
        <f>E1222/L1222</f>
        <v>111.17857142857143</v>
      </c>
      <c r="Q1222" t="str">
        <f>REPLACE(N1222,FIND("/",N1222),LEN(N1222)-FIND("/",N1222)+1,"")</f>
        <v>photography</v>
      </c>
      <c r="R1222" t="str">
        <f>REPLACE(N1222,1,FIND("/",N1222),"")</f>
        <v>photobooks</v>
      </c>
      <c r="S1222" s="10">
        <f t="shared" si="38"/>
        <v>42211.295277777775</v>
      </c>
      <c r="T1222" s="10">
        <f t="shared" si="3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E1223/D1223*100</f>
        <v>111.40954545454547</v>
      </c>
      <c r="P1223" s="7">
        <f>E1223/L1223</f>
        <v>23.796213592233013</v>
      </c>
      <c r="Q1223" t="str">
        <f>REPLACE(N1223,FIND("/",N1223),LEN(N1223)-FIND("/",N1223)+1,"")</f>
        <v>photography</v>
      </c>
      <c r="R1223" t="str">
        <f>REPLACE(N1223,1,FIND("/",N1223),"")</f>
        <v>photobooks</v>
      </c>
      <c r="S1223" s="10">
        <f t="shared" si="38"/>
        <v>42680.142222222225</v>
      </c>
      <c r="T1223" s="10">
        <f t="shared" si="3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E1224/D1224*100</f>
        <v>280.375</v>
      </c>
      <c r="P1224" s="7">
        <f>E1224/L1224</f>
        <v>81.268115942028984</v>
      </c>
      <c r="Q1224" t="str">
        <f>REPLACE(N1224,FIND("/",N1224),LEN(N1224)-FIND("/",N1224)+1,"")</f>
        <v>photography</v>
      </c>
      <c r="R1224" t="str">
        <f>REPLACE(N1224,1,FIND("/",N1224),"")</f>
        <v>photobooks</v>
      </c>
      <c r="S1224" s="10">
        <f t="shared" si="38"/>
        <v>42430.387118055551</v>
      </c>
      <c r="T1224" s="10">
        <f t="shared" si="3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E1225/D1225*100</f>
        <v>112.10606060606061</v>
      </c>
      <c r="P1225" s="7">
        <f>E1225/L1225</f>
        <v>116.21465968586388</v>
      </c>
      <c r="Q1225" t="str">
        <f>REPLACE(N1225,FIND("/",N1225),LEN(N1225)-FIND("/",N1225)+1,"")</f>
        <v>photography</v>
      </c>
      <c r="R1225" t="str">
        <f>REPLACE(N1225,1,FIND("/",N1225),"")</f>
        <v>photobooks</v>
      </c>
      <c r="S1225" s="10">
        <f t="shared" si="38"/>
        <v>42653.843854166662</v>
      </c>
      <c r="T1225" s="10">
        <f t="shared" si="3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E1226/D1226*100</f>
        <v>7.0666666666666673</v>
      </c>
      <c r="P1226" s="7">
        <f>E1226/L1226</f>
        <v>58.888888888888886</v>
      </c>
      <c r="Q1226" t="str">
        <f>REPLACE(N1226,FIND("/",N1226),LEN(N1226)-FIND("/",N1226)+1,"")</f>
        <v>music</v>
      </c>
      <c r="R1226" t="str">
        <f>REPLACE(N1226,1,FIND("/",N1226),"")</f>
        <v>world music</v>
      </c>
      <c r="S1226" s="10">
        <f t="shared" si="38"/>
        <v>41736.216458333329</v>
      </c>
      <c r="T1226" s="10">
        <f t="shared" si="3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E1227/D1227*100</f>
        <v>4.3999999999999995</v>
      </c>
      <c r="P1227" s="7">
        <f>E1227/L1227</f>
        <v>44</v>
      </c>
      <c r="Q1227" t="str">
        <f>REPLACE(N1227,FIND("/",N1227),LEN(N1227)-FIND("/",N1227)+1,"")</f>
        <v>music</v>
      </c>
      <c r="R1227" t="str">
        <f>REPLACE(N1227,1,FIND("/",N1227),"")</f>
        <v>world music</v>
      </c>
      <c r="S1227" s="10">
        <f t="shared" si="38"/>
        <v>41509.572662037033</v>
      </c>
      <c r="T1227" s="10">
        <f t="shared" si="3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E1228/D1228*100</f>
        <v>3.8739999999999997</v>
      </c>
      <c r="P1228" s="7">
        <f>E1228/L1228</f>
        <v>48.424999999999997</v>
      </c>
      <c r="Q1228" t="str">
        <f>REPLACE(N1228,FIND("/",N1228),LEN(N1228)-FIND("/",N1228)+1,"")</f>
        <v>music</v>
      </c>
      <c r="R1228" t="str">
        <f>REPLACE(N1228,1,FIND("/",N1228),"")</f>
        <v>world music</v>
      </c>
      <c r="S1228" s="10">
        <f t="shared" si="38"/>
        <v>41715.541446759256</v>
      </c>
      <c r="T1228" s="10">
        <f t="shared" si="3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E1229/D1229*100</f>
        <v>0</v>
      </c>
      <c r="P1229" s="7" t="e">
        <f>E1229/L1229</f>
        <v>#DIV/0!</v>
      </c>
      <c r="Q1229" t="str">
        <f>REPLACE(N1229,FIND("/",N1229),LEN(N1229)-FIND("/",N1229)+1,"")</f>
        <v>music</v>
      </c>
      <c r="R1229" t="str">
        <f>REPLACE(N1229,1,FIND("/",N1229),"")</f>
        <v>world music</v>
      </c>
      <c r="S1229" s="10">
        <f t="shared" si="38"/>
        <v>41827.585833333331</v>
      </c>
      <c r="T1229" s="10">
        <f t="shared" si="3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E1230/D1230*100</f>
        <v>29.299999999999997</v>
      </c>
      <c r="P1230" s="7">
        <f>E1230/L1230</f>
        <v>61.041666666666664</v>
      </c>
      <c r="Q1230" t="str">
        <f>REPLACE(N1230,FIND("/",N1230),LEN(N1230)-FIND("/",N1230)+1,"")</f>
        <v>music</v>
      </c>
      <c r="R1230" t="str">
        <f>REPLACE(N1230,1,FIND("/",N1230),"")</f>
        <v>world music</v>
      </c>
      <c r="S1230" s="10">
        <f t="shared" si="38"/>
        <v>40754.395925925921</v>
      </c>
      <c r="T1230" s="10">
        <f t="shared" si="3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E1231/D1231*100</f>
        <v>0.90909090909090906</v>
      </c>
      <c r="P1231" s="7">
        <f>E1231/L1231</f>
        <v>25</v>
      </c>
      <c r="Q1231" t="str">
        <f>REPLACE(N1231,FIND("/",N1231),LEN(N1231)-FIND("/",N1231)+1,"")</f>
        <v>music</v>
      </c>
      <c r="R1231" t="str">
        <f>REPLACE(N1231,1,FIND("/",N1231),"")</f>
        <v>world music</v>
      </c>
      <c r="S1231" s="10">
        <f t="shared" si="38"/>
        <v>40985.126469907402</v>
      </c>
      <c r="T1231" s="10">
        <f t="shared" si="3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E1232/D1232*100</f>
        <v>0</v>
      </c>
      <c r="P1232" s="7" t="e">
        <f>E1232/L1232</f>
        <v>#DIV/0!</v>
      </c>
      <c r="Q1232" t="str">
        <f>REPLACE(N1232,FIND("/",N1232),LEN(N1232)-FIND("/",N1232)+1,"")</f>
        <v>music</v>
      </c>
      <c r="R1232" t="str">
        <f>REPLACE(N1232,1,FIND("/",N1232),"")</f>
        <v>world music</v>
      </c>
      <c r="S1232" s="10">
        <f t="shared" si="38"/>
        <v>40568.639236111107</v>
      </c>
      <c r="T1232" s="10">
        <f t="shared" si="3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E1233/D1233*100</f>
        <v>0</v>
      </c>
      <c r="P1233" s="7" t="e">
        <f>E1233/L1233</f>
        <v>#DIV/0!</v>
      </c>
      <c r="Q1233" t="str">
        <f>REPLACE(N1233,FIND("/",N1233),LEN(N1233)-FIND("/",N1233)+1,"")</f>
        <v>music</v>
      </c>
      <c r="R1233" t="str">
        <f>REPLACE(N1233,1,FIND("/",N1233),"")</f>
        <v>world music</v>
      </c>
      <c r="S1233" s="10">
        <f t="shared" si="38"/>
        <v>42193.608425925922</v>
      </c>
      <c r="T1233" s="10">
        <f t="shared" si="3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E1234/D1234*100</f>
        <v>0.8</v>
      </c>
      <c r="P1234" s="7">
        <f>E1234/L1234</f>
        <v>40</v>
      </c>
      <c r="Q1234" t="str">
        <f>REPLACE(N1234,FIND("/",N1234),LEN(N1234)-FIND("/",N1234)+1,"")</f>
        <v>music</v>
      </c>
      <c r="R1234" t="str">
        <f>REPLACE(N1234,1,FIND("/",N1234),"")</f>
        <v>world music</v>
      </c>
      <c r="S1234" s="10">
        <f t="shared" si="38"/>
        <v>41506.514699074069</v>
      </c>
      <c r="T1234" s="10">
        <f t="shared" si="3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E1235/D1235*100</f>
        <v>11.600000000000001</v>
      </c>
      <c r="P1235" s="7">
        <f>E1235/L1235</f>
        <v>19.333333333333332</v>
      </c>
      <c r="Q1235" t="str">
        <f>REPLACE(N1235,FIND("/",N1235),LEN(N1235)-FIND("/",N1235)+1,"")</f>
        <v>music</v>
      </c>
      <c r="R1235" t="str">
        <f>REPLACE(N1235,1,FIND("/",N1235),"")</f>
        <v>world music</v>
      </c>
      <c r="S1235" s="10">
        <f t="shared" si="38"/>
        <v>40939.615439814814</v>
      </c>
      <c r="T1235" s="10">
        <f t="shared" si="3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E1236/D1236*100</f>
        <v>0</v>
      </c>
      <c r="P1236" s="7" t="e">
        <f>E1236/L1236</f>
        <v>#DIV/0!</v>
      </c>
      <c r="Q1236" t="str">
        <f>REPLACE(N1236,FIND("/",N1236),LEN(N1236)-FIND("/",N1236)+1,"")</f>
        <v>music</v>
      </c>
      <c r="R1236" t="str">
        <f>REPLACE(N1236,1,FIND("/",N1236),"")</f>
        <v>world music</v>
      </c>
      <c r="S1236" s="10">
        <f t="shared" si="38"/>
        <v>42007.455347222225</v>
      </c>
      <c r="T1236" s="10">
        <f t="shared" si="3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E1237/D1237*100</f>
        <v>2.7873639500929119</v>
      </c>
      <c r="P1237" s="7">
        <f>E1237/L1237</f>
        <v>35</v>
      </c>
      <c r="Q1237" t="str">
        <f>REPLACE(N1237,FIND("/",N1237),LEN(N1237)-FIND("/",N1237)+1,"")</f>
        <v>music</v>
      </c>
      <c r="R1237" t="str">
        <f>REPLACE(N1237,1,FIND("/",N1237),"")</f>
        <v>world music</v>
      </c>
      <c r="S1237" s="10">
        <f t="shared" si="38"/>
        <v>41582.802071759259</v>
      </c>
      <c r="T1237" s="10">
        <f t="shared" si="3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E1238/D1238*100</f>
        <v>0</v>
      </c>
      <c r="P1238" s="7" t="e">
        <f>E1238/L1238</f>
        <v>#DIV/0!</v>
      </c>
      <c r="Q1238" t="str">
        <f>REPLACE(N1238,FIND("/",N1238),LEN(N1238)-FIND("/",N1238)+1,"")</f>
        <v>music</v>
      </c>
      <c r="R1238" t="str">
        <f>REPLACE(N1238,1,FIND("/",N1238),"")</f>
        <v>world music</v>
      </c>
      <c r="S1238" s="10">
        <f t="shared" si="38"/>
        <v>41110.34680555555</v>
      </c>
      <c r="T1238" s="10">
        <f t="shared" si="3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E1239/D1239*100</f>
        <v>0</v>
      </c>
      <c r="P1239" s="7" t="e">
        <f>E1239/L1239</f>
        <v>#DIV/0!</v>
      </c>
      <c r="Q1239" t="str">
        <f>REPLACE(N1239,FIND("/",N1239),LEN(N1239)-FIND("/",N1239)+1,"")</f>
        <v>music</v>
      </c>
      <c r="R1239" t="str">
        <f>REPLACE(N1239,1,FIND("/",N1239),"")</f>
        <v>world music</v>
      </c>
      <c r="S1239" s="10">
        <f t="shared" si="38"/>
        <v>41124.949826388889</v>
      </c>
      <c r="T1239" s="10">
        <f t="shared" si="3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E1240/D1240*100</f>
        <v>17.8</v>
      </c>
      <c r="P1240" s="7">
        <f>E1240/L1240</f>
        <v>59.333333333333336</v>
      </c>
      <c r="Q1240" t="str">
        <f>REPLACE(N1240,FIND("/",N1240),LEN(N1240)-FIND("/",N1240)+1,"")</f>
        <v>music</v>
      </c>
      <c r="R1240" t="str">
        <f>REPLACE(N1240,1,FIND("/",N1240),"")</f>
        <v>world music</v>
      </c>
      <c r="S1240" s="10">
        <f t="shared" si="38"/>
        <v>40731.277037037034</v>
      </c>
      <c r="T1240" s="10">
        <f t="shared" si="3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E1241/D1241*100</f>
        <v>0</v>
      </c>
      <c r="P1241" s="7" t="e">
        <f>E1241/L1241</f>
        <v>#DIV/0!</v>
      </c>
      <c r="Q1241" t="str">
        <f>REPLACE(N1241,FIND("/",N1241),LEN(N1241)-FIND("/",N1241)+1,"")</f>
        <v>music</v>
      </c>
      <c r="R1241" t="str">
        <f>REPLACE(N1241,1,FIND("/",N1241),"")</f>
        <v>world music</v>
      </c>
      <c r="S1241" s="10">
        <f t="shared" si="38"/>
        <v>40883.629247685181</v>
      </c>
      <c r="T1241" s="10">
        <f t="shared" si="3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E1242/D1242*100</f>
        <v>3.0124999999999997</v>
      </c>
      <c r="P1242" s="7">
        <f>E1242/L1242</f>
        <v>30.125</v>
      </c>
      <c r="Q1242" t="str">
        <f>REPLACE(N1242,FIND("/",N1242),LEN(N1242)-FIND("/",N1242)+1,"")</f>
        <v>music</v>
      </c>
      <c r="R1242" t="str">
        <f>REPLACE(N1242,1,FIND("/",N1242),"")</f>
        <v>world music</v>
      </c>
      <c r="S1242" s="10">
        <f t="shared" si="38"/>
        <v>41408.706678240742</v>
      </c>
      <c r="T1242" s="10">
        <f t="shared" si="3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E1243/D1243*100</f>
        <v>50.739999999999995</v>
      </c>
      <c r="P1243" s="7">
        <f>E1243/L1243</f>
        <v>74.617647058823536</v>
      </c>
      <c r="Q1243" t="str">
        <f>REPLACE(N1243,FIND("/",N1243),LEN(N1243)-FIND("/",N1243)+1,"")</f>
        <v>music</v>
      </c>
      <c r="R1243" t="str">
        <f>REPLACE(N1243,1,FIND("/",N1243),"")</f>
        <v>world music</v>
      </c>
      <c r="S1243" s="10">
        <f t="shared" si="38"/>
        <v>41923.504398148143</v>
      </c>
      <c r="T1243" s="10">
        <f t="shared" si="3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E1244/D1244*100</f>
        <v>0.54884742041712409</v>
      </c>
      <c r="P1244" s="7">
        <f>E1244/L1244</f>
        <v>5</v>
      </c>
      <c r="Q1244" t="str">
        <f>REPLACE(N1244,FIND("/",N1244),LEN(N1244)-FIND("/",N1244)+1,"")</f>
        <v>music</v>
      </c>
      <c r="R1244" t="str">
        <f>REPLACE(N1244,1,FIND("/",N1244),"")</f>
        <v>world music</v>
      </c>
      <c r="S1244" s="10">
        <f t="shared" si="38"/>
        <v>40781.832199074073</v>
      </c>
      <c r="T1244" s="10">
        <f t="shared" si="3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E1245/D1245*100</f>
        <v>14.091666666666667</v>
      </c>
      <c r="P1245" s="7">
        <f>E1245/L1245</f>
        <v>44.5</v>
      </c>
      <c r="Q1245" t="str">
        <f>REPLACE(N1245,FIND("/",N1245),LEN(N1245)-FIND("/",N1245)+1,"")</f>
        <v>music</v>
      </c>
      <c r="R1245" t="str">
        <f>REPLACE(N1245,1,FIND("/",N1245),"")</f>
        <v>world music</v>
      </c>
      <c r="S1245" s="10">
        <f t="shared" si="38"/>
        <v>40671.545960648145</v>
      </c>
      <c r="T1245" s="10">
        <f t="shared" si="3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E1246/D1246*100</f>
        <v>103.8</v>
      </c>
      <c r="P1246" s="7">
        <f>E1246/L1246</f>
        <v>46.133333333333333</v>
      </c>
      <c r="Q1246" t="str">
        <f>REPLACE(N1246,FIND("/",N1246),LEN(N1246)-FIND("/",N1246)+1,"")</f>
        <v>music</v>
      </c>
      <c r="R1246" t="str">
        <f>REPLACE(N1246,1,FIND("/",N1246),"")</f>
        <v>rock</v>
      </c>
      <c r="S1246" s="10">
        <f t="shared" si="38"/>
        <v>41355.492164351854</v>
      </c>
      <c r="T1246" s="10">
        <f t="shared" si="3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E1247/D1247*100</f>
        <v>120.24999999999999</v>
      </c>
      <c r="P1247" s="7">
        <f>E1247/L1247</f>
        <v>141.47058823529412</v>
      </c>
      <c r="Q1247" t="str">
        <f>REPLACE(N1247,FIND("/",N1247),LEN(N1247)-FIND("/",N1247)+1,"")</f>
        <v>music</v>
      </c>
      <c r="R1247" t="str">
        <f>REPLACE(N1247,1,FIND("/",N1247),"")</f>
        <v>rock</v>
      </c>
      <c r="S1247" s="10">
        <f t="shared" si="38"/>
        <v>41774.266597222224</v>
      </c>
      <c r="T1247" s="10">
        <f t="shared" si="3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E1248/D1248*100</f>
        <v>117</v>
      </c>
      <c r="P1248" s="7">
        <f>E1248/L1248</f>
        <v>75.483870967741936</v>
      </c>
      <c r="Q1248" t="str">
        <f>REPLACE(N1248,FIND("/",N1248),LEN(N1248)-FIND("/",N1248)+1,"")</f>
        <v>music</v>
      </c>
      <c r="R1248" t="str">
        <f>REPLACE(N1248,1,FIND("/",N1248),"")</f>
        <v>rock</v>
      </c>
      <c r="S1248" s="10">
        <f t="shared" si="38"/>
        <v>40837.710057870368</v>
      </c>
      <c r="T1248" s="10">
        <f t="shared" si="3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E1249/D1249*100</f>
        <v>122.14285714285715</v>
      </c>
      <c r="P1249" s="7">
        <f>E1249/L1249</f>
        <v>85.5</v>
      </c>
      <c r="Q1249" t="str">
        <f>REPLACE(N1249,FIND("/",N1249),LEN(N1249)-FIND("/",N1249)+1,"")</f>
        <v>music</v>
      </c>
      <c r="R1249" t="str">
        <f>REPLACE(N1249,1,FIND("/",N1249),"")</f>
        <v>rock</v>
      </c>
      <c r="S1249" s="10">
        <f t="shared" si="38"/>
        <v>41369.958969907406</v>
      </c>
      <c r="T1249" s="10">
        <f t="shared" si="3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E1250/D1250*100</f>
        <v>151.63999999999999</v>
      </c>
      <c r="P1250" s="7">
        <f>E1250/L1250</f>
        <v>64.254237288135599</v>
      </c>
      <c r="Q1250" t="str">
        <f>REPLACE(N1250,FIND("/",N1250),LEN(N1250)-FIND("/",N1250)+1,"")</f>
        <v>music</v>
      </c>
      <c r="R1250" t="str">
        <f>REPLACE(N1250,1,FIND("/",N1250),"")</f>
        <v>rock</v>
      </c>
      <c r="S1250" s="10">
        <f t="shared" si="38"/>
        <v>41767.323530092588</v>
      </c>
      <c r="T1250" s="10">
        <f t="shared" si="3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E1251/D1251*100</f>
        <v>104.44</v>
      </c>
      <c r="P1251" s="7">
        <f>E1251/L1251</f>
        <v>64.46913580246914</v>
      </c>
      <c r="Q1251" t="str">
        <f>REPLACE(N1251,FIND("/",N1251),LEN(N1251)-FIND("/",N1251)+1,"")</f>
        <v>music</v>
      </c>
      <c r="R1251" t="str">
        <f>REPLACE(N1251,1,FIND("/",N1251),"")</f>
        <v>rock</v>
      </c>
      <c r="S1251" s="10">
        <f t="shared" si="38"/>
        <v>41067.407534722217</v>
      </c>
      <c r="T1251" s="10">
        <f t="shared" si="3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E1252/D1252*100</f>
        <v>200.15333333333331</v>
      </c>
      <c r="P1252" s="7">
        <f>E1252/L1252</f>
        <v>118.2007874015748</v>
      </c>
      <c r="Q1252" t="str">
        <f>REPLACE(N1252,FIND("/",N1252),LEN(N1252)-FIND("/",N1252)+1,"")</f>
        <v>music</v>
      </c>
      <c r="R1252" t="str">
        <f>REPLACE(N1252,1,FIND("/",N1252),"")</f>
        <v>rock</v>
      </c>
      <c r="S1252" s="10">
        <f t="shared" si="38"/>
        <v>41843.309386574074</v>
      </c>
      <c r="T1252" s="10">
        <f t="shared" si="3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E1253/D1253*100</f>
        <v>101.8</v>
      </c>
      <c r="P1253" s="7">
        <f>E1253/L1253</f>
        <v>82.540540540540547</v>
      </c>
      <c r="Q1253" t="str">
        <f>REPLACE(N1253,FIND("/",N1253),LEN(N1253)-FIND("/",N1253)+1,"")</f>
        <v>music</v>
      </c>
      <c r="R1253" t="str">
        <f>REPLACE(N1253,1,FIND("/",N1253),"")</f>
        <v>rock</v>
      </c>
      <c r="S1253" s="10">
        <f t="shared" si="38"/>
        <v>40751.481099537035</v>
      </c>
      <c r="T1253" s="10">
        <f t="shared" si="3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E1254/D1254*100</f>
        <v>137.65714285714284</v>
      </c>
      <c r="P1254" s="7">
        <f>E1254/L1254</f>
        <v>34.170212765957444</v>
      </c>
      <c r="Q1254" t="str">
        <f>REPLACE(N1254,FIND("/",N1254),LEN(N1254)-FIND("/",N1254)+1,"")</f>
        <v>music</v>
      </c>
      <c r="R1254" t="str">
        <f>REPLACE(N1254,1,FIND("/",N1254),"")</f>
        <v>rock</v>
      </c>
      <c r="S1254" s="10">
        <f t="shared" si="38"/>
        <v>41543.654733796291</v>
      </c>
      <c r="T1254" s="10">
        <f t="shared" si="3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E1255/D1255*100</f>
        <v>303833.2</v>
      </c>
      <c r="P1255" s="7">
        <f>E1255/L1255</f>
        <v>42.73322081575246</v>
      </c>
      <c r="Q1255" t="str">
        <f>REPLACE(N1255,FIND("/",N1255),LEN(N1255)-FIND("/",N1255)+1,"")</f>
        <v>music</v>
      </c>
      <c r="R1255" t="str">
        <f>REPLACE(N1255,1,FIND("/",N1255),"")</f>
        <v>rock</v>
      </c>
      <c r="S1255" s="10">
        <f t="shared" si="38"/>
        <v>41855.450312499997</v>
      </c>
      <c r="T1255" s="10">
        <f t="shared" si="3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E1256/D1256*100</f>
        <v>198.85074626865671</v>
      </c>
      <c r="P1256" s="7">
        <f>E1256/L1256</f>
        <v>94.489361702127653</v>
      </c>
      <c r="Q1256" t="str">
        <f>REPLACE(N1256,FIND("/",N1256),LEN(N1256)-FIND("/",N1256)+1,"")</f>
        <v>music</v>
      </c>
      <c r="R1256" t="str">
        <f>REPLACE(N1256,1,FIND("/",N1256),"")</f>
        <v>rock</v>
      </c>
      <c r="S1256" s="10">
        <f t="shared" si="38"/>
        <v>40487.288032407407</v>
      </c>
      <c r="T1256" s="10">
        <f t="shared" si="3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E1257/D1257*100</f>
        <v>202.36666666666667</v>
      </c>
      <c r="P1257" s="7">
        <f>E1257/L1257</f>
        <v>55.697247706422019</v>
      </c>
      <c r="Q1257" t="str">
        <f>REPLACE(N1257,FIND("/",N1257),LEN(N1257)-FIND("/",N1257)+1,"")</f>
        <v>music</v>
      </c>
      <c r="R1257" t="str">
        <f>REPLACE(N1257,1,FIND("/",N1257),"")</f>
        <v>rock</v>
      </c>
      <c r="S1257" s="10">
        <f t="shared" si="38"/>
        <v>41579.512175925927</v>
      </c>
      <c r="T1257" s="10">
        <f t="shared" si="3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E1258/D1258*100</f>
        <v>117.96376666666666</v>
      </c>
      <c r="P1258" s="7">
        <f>E1258/L1258</f>
        <v>98.030831024930734</v>
      </c>
      <c r="Q1258" t="str">
        <f>REPLACE(N1258,FIND("/",N1258),LEN(N1258)-FIND("/",N1258)+1,"")</f>
        <v>music</v>
      </c>
      <c r="R1258" t="str">
        <f>REPLACE(N1258,1,FIND("/",N1258),"")</f>
        <v>rock</v>
      </c>
      <c r="S1258" s="10">
        <f t="shared" si="38"/>
        <v>40921.586006944439</v>
      </c>
      <c r="T1258" s="10">
        <f t="shared" si="3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E1259/D1259*100</f>
        <v>294.72727272727275</v>
      </c>
      <c r="P1259" s="7">
        <f>E1259/L1259</f>
        <v>92.102272727272734</v>
      </c>
      <c r="Q1259" t="str">
        <f>REPLACE(N1259,FIND("/",N1259),LEN(N1259)-FIND("/",N1259)+1,"")</f>
        <v>music</v>
      </c>
      <c r="R1259" t="str">
        <f>REPLACE(N1259,1,FIND("/",N1259),"")</f>
        <v>rock</v>
      </c>
      <c r="S1259" s="10">
        <f t="shared" si="38"/>
        <v>40586.752199074072</v>
      </c>
      <c r="T1259" s="10">
        <f t="shared" si="3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E1260/D1260*100</f>
        <v>213.14633333333336</v>
      </c>
      <c r="P1260" s="7">
        <f>E1260/L1260</f>
        <v>38.175462686567165</v>
      </c>
      <c r="Q1260" t="str">
        <f>REPLACE(N1260,FIND("/",N1260),LEN(N1260)-FIND("/",N1260)+1,"")</f>
        <v>music</v>
      </c>
      <c r="R1260" t="str">
        <f>REPLACE(N1260,1,FIND("/",N1260),"")</f>
        <v>rock</v>
      </c>
      <c r="S1260" s="10">
        <f t="shared" si="38"/>
        <v>41487.277916666666</v>
      </c>
      <c r="T1260" s="10">
        <f t="shared" si="3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E1261/D1261*100</f>
        <v>104.24</v>
      </c>
      <c r="P1261" s="7">
        <f>E1261/L1261</f>
        <v>27.145833333333332</v>
      </c>
      <c r="Q1261" t="str">
        <f>REPLACE(N1261,FIND("/",N1261),LEN(N1261)-FIND("/",N1261)+1,"")</f>
        <v>music</v>
      </c>
      <c r="R1261" t="str">
        <f>REPLACE(N1261,1,FIND("/",N1261),"")</f>
        <v>rock</v>
      </c>
      <c r="S1261" s="10">
        <f t="shared" si="38"/>
        <v>41766.637314814812</v>
      </c>
      <c r="T1261" s="10">
        <f t="shared" si="3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E1262/D1262*100</f>
        <v>113.66666666666667</v>
      </c>
      <c r="P1262" s="7">
        <f>E1262/L1262</f>
        <v>50.689189189189186</v>
      </c>
      <c r="Q1262" t="str">
        <f>REPLACE(N1262,FIND("/",N1262),LEN(N1262)-FIND("/",N1262)+1,"")</f>
        <v>music</v>
      </c>
      <c r="R1262" t="str">
        <f>REPLACE(N1262,1,FIND("/",N1262),"")</f>
        <v>rock</v>
      </c>
      <c r="S1262" s="10">
        <f t="shared" si="38"/>
        <v>41666.50949074074</v>
      </c>
      <c r="T1262" s="10">
        <f t="shared" si="3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E1263/D1263*100</f>
        <v>101.25</v>
      </c>
      <c r="P1263" s="7">
        <f>E1263/L1263</f>
        <v>38.942307692307693</v>
      </c>
      <c r="Q1263" t="str">
        <f>REPLACE(N1263,FIND("/",N1263),LEN(N1263)-FIND("/",N1263)+1,"")</f>
        <v>music</v>
      </c>
      <c r="R1263" t="str">
        <f>REPLACE(N1263,1,FIND("/",N1263),"")</f>
        <v>rock</v>
      </c>
      <c r="S1263" s="10">
        <f t="shared" si="38"/>
        <v>41638.009571759256</v>
      </c>
      <c r="T1263" s="10">
        <f t="shared" si="3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E1264/D1264*100</f>
        <v>125.41538461538462</v>
      </c>
      <c r="P1264" s="7">
        <f>E1264/L1264</f>
        <v>77.638095238095232</v>
      </c>
      <c r="Q1264" t="str">
        <f>REPLACE(N1264,FIND("/",N1264),LEN(N1264)-FIND("/",N1264)+1,"")</f>
        <v>music</v>
      </c>
      <c r="R1264" t="str">
        <f>REPLACE(N1264,1,FIND("/",N1264),"")</f>
        <v>rock</v>
      </c>
      <c r="S1264" s="10">
        <f t="shared" si="38"/>
        <v>41656.429305555554</v>
      </c>
      <c r="T1264" s="10">
        <f t="shared" si="3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E1265/D1265*100</f>
        <v>119</v>
      </c>
      <c r="P1265" s="7">
        <f>E1265/L1265</f>
        <v>43.536585365853661</v>
      </c>
      <c r="Q1265" t="str">
        <f>REPLACE(N1265,FIND("/",N1265),LEN(N1265)-FIND("/",N1265)+1,"")</f>
        <v>music</v>
      </c>
      <c r="R1265" t="str">
        <f>REPLACE(N1265,1,FIND("/",N1265),"")</f>
        <v>rock</v>
      </c>
      <c r="S1265" s="10">
        <f t="shared" si="38"/>
        <v>41691.750810185185</v>
      </c>
      <c r="T1265" s="10">
        <f t="shared" si="3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E1266/D1266*100</f>
        <v>166.46153846153845</v>
      </c>
      <c r="P1266" s="7">
        <f>E1266/L1266</f>
        <v>31.823529411764707</v>
      </c>
      <c r="Q1266" t="str">
        <f>REPLACE(N1266,FIND("/",N1266),LEN(N1266)-FIND("/",N1266)+1,"")</f>
        <v>music</v>
      </c>
      <c r="R1266" t="str">
        <f>REPLACE(N1266,1,FIND("/",N1266),"")</f>
        <v>rock</v>
      </c>
      <c r="S1266" s="10">
        <f t="shared" si="38"/>
        <v>41547.329664351848</v>
      </c>
      <c r="T1266" s="10">
        <f t="shared" si="3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E1267/D1267*100</f>
        <v>119.14771428571429</v>
      </c>
      <c r="P1267" s="7">
        <f>E1267/L1267</f>
        <v>63.184393939393942</v>
      </c>
      <c r="Q1267" t="str">
        <f>REPLACE(N1267,FIND("/",N1267),LEN(N1267)-FIND("/",N1267)+1,"")</f>
        <v>music</v>
      </c>
      <c r="R1267" t="str">
        <f>REPLACE(N1267,1,FIND("/",N1267),"")</f>
        <v>rock</v>
      </c>
      <c r="S1267" s="10">
        <f t="shared" si="38"/>
        <v>40465.321932870364</v>
      </c>
      <c r="T1267" s="10">
        <f t="shared" si="3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E1268/D1268*100</f>
        <v>100.47368421052632</v>
      </c>
      <c r="P1268" s="7">
        <f>E1268/L1268</f>
        <v>190.9</v>
      </c>
      <c r="Q1268" t="str">
        <f>REPLACE(N1268,FIND("/",N1268),LEN(N1268)-FIND("/",N1268)+1,"")</f>
        <v>music</v>
      </c>
      <c r="R1268" t="str">
        <f>REPLACE(N1268,1,FIND("/",N1268),"")</f>
        <v>rock</v>
      </c>
      <c r="S1268" s="10">
        <f t="shared" si="38"/>
        <v>41620.543344907404</v>
      </c>
      <c r="T1268" s="10">
        <f t="shared" si="3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E1269/D1269*100</f>
        <v>101.8</v>
      </c>
      <c r="P1269" s="7">
        <f>E1269/L1269</f>
        <v>140.85534591194968</v>
      </c>
      <c r="Q1269" t="str">
        <f>REPLACE(N1269,FIND("/",N1269),LEN(N1269)-FIND("/",N1269)+1,"")</f>
        <v>music</v>
      </c>
      <c r="R1269" t="str">
        <f>REPLACE(N1269,1,FIND("/",N1269),"")</f>
        <v>rock</v>
      </c>
      <c r="S1269" s="10">
        <f t="shared" si="38"/>
        <v>41449.251828703702</v>
      </c>
      <c r="T1269" s="10">
        <f t="shared" si="3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E1270/D1270*100</f>
        <v>116.66666666666667</v>
      </c>
      <c r="P1270" s="7">
        <f>E1270/L1270</f>
        <v>76.92307692307692</v>
      </c>
      <c r="Q1270" t="str">
        <f>REPLACE(N1270,FIND("/",N1270),LEN(N1270)-FIND("/",N1270)+1,"")</f>
        <v>music</v>
      </c>
      <c r="R1270" t="str">
        <f>REPLACE(N1270,1,FIND("/",N1270),"")</f>
        <v>rock</v>
      </c>
      <c r="S1270" s="10">
        <f t="shared" si="38"/>
        <v>41507.512118055551</v>
      </c>
      <c r="T1270" s="10">
        <f t="shared" si="3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E1271/D1271*100</f>
        <v>108.64893617021276</v>
      </c>
      <c r="P1271" s="7">
        <f>E1271/L1271</f>
        <v>99.15533980582525</v>
      </c>
      <c r="Q1271" t="str">
        <f>REPLACE(N1271,FIND("/",N1271),LEN(N1271)-FIND("/",N1271)+1,"")</f>
        <v>music</v>
      </c>
      <c r="R1271" t="str">
        <f>REPLACE(N1271,1,FIND("/",N1271),"")</f>
        <v>rock</v>
      </c>
      <c r="S1271" s="10">
        <f t="shared" si="38"/>
        <v>42445.489722222221</v>
      </c>
      <c r="T1271" s="10">
        <f t="shared" si="3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E1272/D1272*100</f>
        <v>114.72</v>
      </c>
      <c r="P1272" s="7">
        <f>E1272/L1272</f>
        <v>67.881656804733723</v>
      </c>
      <c r="Q1272" t="str">
        <f>REPLACE(N1272,FIND("/",N1272),LEN(N1272)-FIND("/",N1272)+1,"")</f>
        <v>music</v>
      </c>
      <c r="R1272" t="str">
        <f>REPLACE(N1272,1,FIND("/",N1272),"")</f>
        <v>rock</v>
      </c>
      <c r="S1272" s="10">
        <f t="shared" si="38"/>
        <v>40933.523634259254</v>
      </c>
      <c r="T1272" s="10">
        <f t="shared" si="3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E1273/D1273*100</f>
        <v>101.8</v>
      </c>
      <c r="P1273" s="7">
        <f>E1273/L1273</f>
        <v>246.29032258064515</v>
      </c>
      <c r="Q1273" t="str">
        <f>REPLACE(N1273,FIND("/",N1273),LEN(N1273)-FIND("/",N1273)+1,"")</f>
        <v>music</v>
      </c>
      <c r="R1273" t="str">
        <f>REPLACE(N1273,1,FIND("/",N1273),"")</f>
        <v>rock</v>
      </c>
      <c r="S1273" s="10">
        <f t="shared" si="38"/>
        <v>41561.350219907406</v>
      </c>
      <c r="T1273" s="10">
        <f t="shared" si="3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E1274/D1274*100</f>
        <v>106</v>
      </c>
      <c r="P1274" s="7">
        <f>E1274/L1274</f>
        <v>189.28571428571428</v>
      </c>
      <c r="Q1274" t="str">
        <f>REPLACE(N1274,FIND("/",N1274),LEN(N1274)-FIND("/",N1274)+1,"")</f>
        <v>music</v>
      </c>
      <c r="R1274" t="str">
        <f>REPLACE(N1274,1,FIND("/",N1274),"")</f>
        <v>rock</v>
      </c>
      <c r="S1274" s="10">
        <f t="shared" si="38"/>
        <v>40274.411793981482</v>
      </c>
      <c r="T1274" s="10">
        <f t="shared" si="3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E1275/D1275*100</f>
        <v>103.49999999999999</v>
      </c>
      <c r="P1275" s="7">
        <f>E1275/L1275</f>
        <v>76.666666666666671</v>
      </c>
      <c r="Q1275" t="str">
        <f>REPLACE(N1275,FIND("/",N1275),LEN(N1275)-FIND("/",N1275)+1,"")</f>
        <v>music</v>
      </c>
      <c r="R1275" t="str">
        <f>REPLACE(N1275,1,FIND("/",N1275),"")</f>
        <v>rock</v>
      </c>
      <c r="S1275" s="10">
        <f t="shared" si="38"/>
        <v>41852.396886574068</v>
      </c>
      <c r="T1275" s="10">
        <f t="shared" si="3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E1276/D1276*100</f>
        <v>154.97535999999999</v>
      </c>
      <c r="P1276" s="7">
        <f>E1276/L1276</f>
        <v>82.963254817987149</v>
      </c>
      <c r="Q1276" t="str">
        <f>REPLACE(N1276,FIND("/",N1276),LEN(N1276)-FIND("/",N1276)+1,"")</f>
        <v>music</v>
      </c>
      <c r="R1276" t="str">
        <f>REPLACE(N1276,1,FIND("/",N1276),"")</f>
        <v>rock</v>
      </c>
      <c r="S1276" s="10">
        <f t="shared" si="38"/>
        <v>41116.356770833328</v>
      </c>
      <c r="T1276" s="10">
        <f t="shared" si="3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E1277/D1277*100</f>
        <v>162.14066666666668</v>
      </c>
      <c r="P1277" s="7">
        <f>E1277/L1277</f>
        <v>62.522107969151669</v>
      </c>
      <c r="Q1277" t="str">
        <f>REPLACE(N1277,FIND("/",N1277),LEN(N1277)-FIND("/",N1277)+1,"")</f>
        <v>music</v>
      </c>
      <c r="R1277" t="str">
        <f>REPLACE(N1277,1,FIND("/",N1277),"")</f>
        <v>rock</v>
      </c>
      <c r="S1277" s="10">
        <f t="shared" si="38"/>
        <v>41458.534571759257</v>
      </c>
      <c r="T1277" s="10">
        <f t="shared" si="3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E1278/D1278*100</f>
        <v>104.42100000000001</v>
      </c>
      <c r="P1278" s="7">
        <f>E1278/L1278</f>
        <v>46.06808823529412</v>
      </c>
      <c r="Q1278" t="str">
        <f>REPLACE(N1278,FIND("/",N1278),LEN(N1278)-FIND("/",N1278)+1,"")</f>
        <v>music</v>
      </c>
      <c r="R1278" t="str">
        <f>REPLACE(N1278,1,FIND("/",N1278),"")</f>
        <v>rock</v>
      </c>
      <c r="S1278" s="10">
        <f t="shared" si="38"/>
        <v>40007.37091435185</v>
      </c>
      <c r="T1278" s="10">
        <f t="shared" si="3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E1279/D1279*100</f>
        <v>106.12433333333333</v>
      </c>
      <c r="P1279" s="7">
        <f>E1279/L1279</f>
        <v>38.543946731234868</v>
      </c>
      <c r="Q1279" t="str">
        <f>REPLACE(N1279,FIND("/",N1279),LEN(N1279)-FIND("/",N1279)+1,"")</f>
        <v>music</v>
      </c>
      <c r="R1279" t="str">
        <f>REPLACE(N1279,1,FIND("/",N1279),"")</f>
        <v>rock</v>
      </c>
      <c r="S1279" s="10">
        <f t="shared" si="38"/>
        <v>41121.22855324074</v>
      </c>
      <c r="T1279" s="10">
        <f t="shared" si="3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E1280/D1280*100</f>
        <v>154.93846153846152</v>
      </c>
      <c r="P1280" s="7">
        <f>E1280/L1280</f>
        <v>53.005263157894738</v>
      </c>
      <c r="Q1280" t="str">
        <f>REPLACE(N1280,FIND("/",N1280),LEN(N1280)-FIND("/",N1280)+1,"")</f>
        <v>music</v>
      </c>
      <c r="R1280" t="str">
        <f>REPLACE(N1280,1,FIND("/",N1280),"")</f>
        <v>rock</v>
      </c>
      <c r="S1280" s="10">
        <f t="shared" si="38"/>
        <v>41786.221828703703</v>
      </c>
      <c r="T1280" s="10">
        <f t="shared" si="3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E1281/D1281*100</f>
        <v>110.77157238734421</v>
      </c>
      <c r="P1281" s="7">
        <f>E1281/L1281</f>
        <v>73.355396825396824</v>
      </c>
      <c r="Q1281" t="str">
        <f>REPLACE(N1281,FIND("/",N1281),LEN(N1281)-FIND("/",N1281)+1,"")</f>
        <v>music</v>
      </c>
      <c r="R1281" t="str">
        <f>REPLACE(N1281,1,FIND("/",N1281),"")</f>
        <v>rock</v>
      </c>
      <c r="S1281" s="10">
        <f t="shared" si="38"/>
        <v>41681.765856481477</v>
      </c>
      <c r="T1281" s="10">
        <f t="shared" si="3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E1282/D1282*100</f>
        <v>110.91186666666665</v>
      </c>
      <c r="P1282" s="7">
        <f>E1282/L1282</f>
        <v>127.97523076923076</v>
      </c>
      <c r="Q1282" t="str">
        <f>REPLACE(N1282,FIND("/",N1282),LEN(N1282)-FIND("/",N1282)+1,"")</f>
        <v>music</v>
      </c>
      <c r="R1282" t="str">
        <f>REPLACE(N1282,1,FIND("/",N1282),"")</f>
        <v>rock</v>
      </c>
      <c r="S1282" s="10">
        <f t="shared" si="38"/>
        <v>40513.42423611111</v>
      </c>
      <c r="T1282" s="10">
        <f t="shared" si="3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E1283/D1283*100</f>
        <v>110.71428571428572</v>
      </c>
      <c r="P1283" s="7">
        <f>E1283/L1283</f>
        <v>104.72972972972973</v>
      </c>
      <c r="Q1283" t="str">
        <f>REPLACE(N1283,FIND("/",N1283),LEN(N1283)-FIND("/",N1283)+1,"")</f>
        <v>music</v>
      </c>
      <c r="R1283" t="str">
        <f>REPLACE(N1283,1,FIND("/",N1283),"")</f>
        <v>rock</v>
      </c>
      <c r="S1283" s="10">
        <f t="shared" ref="S1283:S1346" si="40">(J1283/86400)+25569+(-8/24)</f>
        <v>41463.410138888888</v>
      </c>
      <c r="T1283" s="10">
        <f t="shared" ref="T1283:T1346" si="41">(I1283/86400)+25569+(-8/24)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E1284/D1284*100</f>
        <v>123.61333333333333</v>
      </c>
      <c r="P1284" s="7">
        <f>E1284/L1284</f>
        <v>67.671532846715323</v>
      </c>
      <c r="Q1284" t="str">
        <f>REPLACE(N1284,FIND("/",N1284),LEN(N1284)-FIND("/",N1284)+1,"")</f>
        <v>music</v>
      </c>
      <c r="R1284" t="str">
        <f>REPLACE(N1284,1,FIND("/",N1284),"")</f>
        <v>rock</v>
      </c>
      <c r="S1284" s="10">
        <f t="shared" si="40"/>
        <v>41586.141840277771</v>
      </c>
      <c r="T1284" s="10">
        <f t="shared" si="41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E1285/D1285*100</f>
        <v>211.05</v>
      </c>
      <c r="P1285" s="7">
        <f>E1285/L1285</f>
        <v>95.931818181818187</v>
      </c>
      <c r="Q1285" t="str">
        <f>REPLACE(N1285,FIND("/",N1285),LEN(N1285)-FIND("/",N1285)+1,"")</f>
        <v>music</v>
      </c>
      <c r="R1285" t="str">
        <f>REPLACE(N1285,1,FIND("/",N1285),"")</f>
        <v>rock</v>
      </c>
      <c r="S1285" s="10">
        <f t="shared" si="40"/>
        <v>41320.38413194444</v>
      </c>
      <c r="T1285" s="10">
        <f t="shared" si="41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E1286/D1286*100</f>
        <v>101</v>
      </c>
      <c r="P1286" s="7">
        <f>E1286/L1286</f>
        <v>65.161290322580641</v>
      </c>
      <c r="Q1286" t="str">
        <f>REPLACE(N1286,FIND("/",N1286),LEN(N1286)-FIND("/",N1286)+1,"")</f>
        <v>theater</v>
      </c>
      <c r="R1286" t="str">
        <f>REPLACE(N1286,1,FIND("/",N1286),"")</f>
        <v>plays</v>
      </c>
      <c r="S1286" s="10">
        <f t="shared" si="40"/>
        <v>42711.901412037034</v>
      </c>
      <c r="T1286" s="10">
        <f t="shared" si="41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E1287/D1287*100</f>
        <v>101.64999999999999</v>
      </c>
      <c r="P1287" s="7">
        <f>E1287/L1287</f>
        <v>32.269841269841272</v>
      </c>
      <c r="Q1287" t="str">
        <f>REPLACE(N1287,FIND("/",N1287),LEN(N1287)-FIND("/",N1287)+1,"")</f>
        <v>theater</v>
      </c>
      <c r="R1287" t="str">
        <f>REPLACE(N1287,1,FIND("/",N1287),"")</f>
        <v>plays</v>
      </c>
      <c r="S1287" s="10">
        <f t="shared" si="40"/>
        <v>42160.249710648146</v>
      </c>
      <c r="T1287" s="10">
        <f t="shared" si="41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E1288/D1288*100</f>
        <v>108.33333333333333</v>
      </c>
      <c r="P1288" s="7">
        <f>E1288/L1288</f>
        <v>81.25</v>
      </c>
      <c r="Q1288" t="str">
        <f>REPLACE(N1288,FIND("/",N1288),LEN(N1288)-FIND("/",N1288)+1,"")</f>
        <v>theater</v>
      </c>
      <c r="R1288" t="str">
        <f>REPLACE(N1288,1,FIND("/",N1288),"")</f>
        <v>plays</v>
      </c>
      <c r="S1288" s="10">
        <f t="shared" si="40"/>
        <v>42039.051238425927</v>
      </c>
      <c r="T1288" s="10">
        <f t="shared" si="41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E1289/D1289*100</f>
        <v>242</v>
      </c>
      <c r="P1289" s="7">
        <f>E1289/L1289</f>
        <v>24.2</v>
      </c>
      <c r="Q1289" t="str">
        <f>REPLACE(N1289,FIND("/",N1289),LEN(N1289)-FIND("/",N1289)+1,"")</f>
        <v>theater</v>
      </c>
      <c r="R1289" t="str">
        <f>REPLACE(N1289,1,FIND("/",N1289),"")</f>
        <v>plays</v>
      </c>
      <c r="S1289" s="10">
        <f t="shared" si="40"/>
        <v>42107.287685185183</v>
      </c>
      <c r="T1289" s="10">
        <f t="shared" si="41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E1290/D1290*100</f>
        <v>100.44999999999999</v>
      </c>
      <c r="P1290" s="7">
        <f>E1290/L1290</f>
        <v>65.868852459016395</v>
      </c>
      <c r="Q1290" t="str">
        <f>REPLACE(N1290,FIND("/",N1290),LEN(N1290)-FIND("/",N1290)+1,"")</f>
        <v>theater</v>
      </c>
      <c r="R1290" t="str">
        <f>REPLACE(N1290,1,FIND("/",N1290),"")</f>
        <v>plays</v>
      </c>
      <c r="S1290" s="10">
        <f t="shared" si="40"/>
        <v>42560.821331018517</v>
      </c>
      <c r="T1290" s="10">
        <f t="shared" si="41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E1291/D1291*100</f>
        <v>125.06666666666666</v>
      </c>
      <c r="P1291" s="7">
        <f>E1291/L1291</f>
        <v>36.07692307692308</v>
      </c>
      <c r="Q1291" t="str">
        <f>REPLACE(N1291,FIND("/",N1291),LEN(N1291)-FIND("/",N1291)+1,"")</f>
        <v>theater</v>
      </c>
      <c r="R1291" t="str">
        <f>REPLACE(N1291,1,FIND("/",N1291),"")</f>
        <v>plays</v>
      </c>
      <c r="S1291" s="10">
        <f t="shared" si="40"/>
        <v>42708.801446759258</v>
      </c>
      <c r="T1291" s="10">
        <f t="shared" si="41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E1292/D1292*100</f>
        <v>108.57142857142857</v>
      </c>
      <c r="P1292" s="7">
        <f>E1292/L1292</f>
        <v>44.186046511627907</v>
      </c>
      <c r="Q1292" t="str">
        <f>REPLACE(N1292,FIND("/",N1292),LEN(N1292)-FIND("/",N1292)+1,"")</f>
        <v>theater</v>
      </c>
      <c r="R1292" t="str">
        <f>REPLACE(N1292,1,FIND("/",N1292),"")</f>
        <v>plays</v>
      </c>
      <c r="S1292" s="10">
        <f t="shared" si="40"/>
        <v>42086.281608796293</v>
      </c>
      <c r="T1292" s="10">
        <f t="shared" si="41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E1293/D1293*100</f>
        <v>145.70000000000002</v>
      </c>
      <c r="P1293" s="7">
        <f>E1293/L1293</f>
        <v>104.07142857142857</v>
      </c>
      <c r="Q1293" t="str">
        <f>REPLACE(N1293,FIND("/",N1293),LEN(N1293)-FIND("/",N1293)+1,"")</f>
        <v>theater</v>
      </c>
      <c r="R1293" t="str">
        <f>REPLACE(N1293,1,FIND("/",N1293),"")</f>
        <v>plays</v>
      </c>
      <c r="S1293" s="10">
        <f t="shared" si="40"/>
        <v>42064.319340277776</v>
      </c>
      <c r="T1293" s="10">
        <f t="shared" si="41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E1294/D1294*100</f>
        <v>110.00000000000001</v>
      </c>
      <c r="P1294" s="7">
        <f>E1294/L1294</f>
        <v>35.96153846153846</v>
      </c>
      <c r="Q1294" t="str">
        <f>REPLACE(N1294,FIND("/",N1294),LEN(N1294)-FIND("/",N1294)+1,"")</f>
        <v>theater</v>
      </c>
      <c r="R1294" t="str">
        <f>REPLACE(N1294,1,FIND("/",N1294),"")</f>
        <v>plays</v>
      </c>
      <c r="S1294" s="10">
        <f t="shared" si="40"/>
        <v>42256.430879629632</v>
      </c>
      <c r="T1294" s="10">
        <f t="shared" si="41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E1295/D1295*100</f>
        <v>102.23333333333333</v>
      </c>
      <c r="P1295" s="7">
        <f>E1295/L1295</f>
        <v>127.79166666666667</v>
      </c>
      <c r="Q1295" t="str">
        <f>REPLACE(N1295,FIND("/",N1295),LEN(N1295)-FIND("/",N1295)+1,"")</f>
        <v>theater</v>
      </c>
      <c r="R1295" t="str">
        <f>REPLACE(N1295,1,FIND("/",N1295),"")</f>
        <v>plays</v>
      </c>
      <c r="S1295" s="10">
        <f t="shared" si="40"/>
        <v>42292.367719907408</v>
      </c>
      <c r="T1295" s="10">
        <f t="shared" si="41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E1296/D1296*100</f>
        <v>122</v>
      </c>
      <c r="P1296" s="7">
        <f>E1296/L1296</f>
        <v>27.727272727272727</v>
      </c>
      <c r="Q1296" t="str">
        <f>REPLACE(N1296,FIND("/",N1296),LEN(N1296)-FIND("/",N1296)+1,"")</f>
        <v>theater</v>
      </c>
      <c r="R1296" t="str">
        <f>REPLACE(N1296,1,FIND("/",N1296),"")</f>
        <v>plays</v>
      </c>
      <c r="S1296" s="10">
        <f t="shared" si="40"/>
        <v>42278.120335648149</v>
      </c>
      <c r="T1296" s="10">
        <f t="shared" si="41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E1297/D1297*100</f>
        <v>101.96000000000001</v>
      </c>
      <c r="P1297" s="7">
        <f>E1297/L1297</f>
        <v>39.828125</v>
      </c>
      <c r="Q1297" t="str">
        <f>REPLACE(N1297,FIND("/",N1297),LEN(N1297)-FIND("/",N1297)+1,"")</f>
        <v>theater</v>
      </c>
      <c r="R1297" t="str">
        <f>REPLACE(N1297,1,FIND("/",N1297),"")</f>
        <v>plays</v>
      </c>
      <c r="S1297" s="10">
        <f t="shared" si="40"/>
        <v>42184.239548611113</v>
      </c>
      <c r="T1297" s="10">
        <f t="shared" si="41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E1298/D1298*100</f>
        <v>141.1764705882353</v>
      </c>
      <c r="P1298" s="7">
        <f>E1298/L1298</f>
        <v>52.173913043478258</v>
      </c>
      <c r="Q1298" t="str">
        <f>REPLACE(N1298,FIND("/",N1298),LEN(N1298)-FIND("/",N1298)+1,"")</f>
        <v>theater</v>
      </c>
      <c r="R1298" t="str">
        <f>REPLACE(N1298,1,FIND("/",N1298),"")</f>
        <v>plays</v>
      </c>
      <c r="S1298" s="10">
        <f t="shared" si="40"/>
        <v>42422.717280092591</v>
      </c>
      <c r="T1298" s="10">
        <f t="shared" si="41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E1299/D1299*100</f>
        <v>109.52500000000001</v>
      </c>
      <c r="P1299" s="7">
        <f>E1299/L1299</f>
        <v>92.037815126050418</v>
      </c>
      <c r="Q1299" t="str">
        <f>REPLACE(N1299,FIND("/",N1299),LEN(N1299)-FIND("/",N1299)+1,"")</f>
        <v>theater</v>
      </c>
      <c r="R1299" t="str">
        <f>REPLACE(N1299,1,FIND("/",N1299),"")</f>
        <v>plays</v>
      </c>
      <c r="S1299" s="10">
        <f t="shared" si="40"/>
        <v>42461.413865740738</v>
      </c>
      <c r="T1299" s="10">
        <f t="shared" si="41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E1300/D1300*100</f>
        <v>104.65</v>
      </c>
      <c r="P1300" s="7">
        <f>E1300/L1300</f>
        <v>63.424242424242422</v>
      </c>
      <c r="Q1300" t="str">
        <f>REPLACE(N1300,FIND("/",N1300),LEN(N1300)-FIND("/",N1300)+1,"")</f>
        <v>theater</v>
      </c>
      <c r="R1300" t="str">
        <f>REPLACE(N1300,1,FIND("/",N1300),"")</f>
        <v>plays</v>
      </c>
      <c r="S1300" s="10">
        <f t="shared" si="40"/>
        <v>42458.347592592589</v>
      </c>
      <c r="T1300" s="10">
        <f t="shared" si="41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E1301/D1301*100</f>
        <v>124</v>
      </c>
      <c r="P1301" s="7">
        <f>E1301/L1301</f>
        <v>135.625</v>
      </c>
      <c r="Q1301" t="str">
        <f>REPLACE(N1301,FIND("/",N1301),LEN(N1301)-FIND("/",N1301)+1,"")</f>
        <v>theater</v>
      </c>
      <c r="R1301" t="str">
        <f>REPLACE(N1301,1,FIND("/",N1301),"")</f>
        <v>plays</v>
      </c>
      <c r="S1301" s="10">
        <f t="shared" si="40"/>
        <v>42169.481006944443</v>
      </c>
      <c r="T1301" s="10">
        <f t="shared" si="41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E1302/D1302*100</f>
        <v>135</v>
      </c>
      <c r="P1302" s="7">
        <f>E1302/L1302</f>
        <v>168.75</v>
      </c>
      <c r="Q1302" t="str">
        <f>REPLACE(N1302,FIND("/",N1302),LEN(N1302)-FIND("/",N1302)+1,"")</f>
        <v>theater</v>
      </c>
      <c r="R1302" t="str">
        <f>REPLACE(N1302,1,FIND("/",N1302),"")</f>
        <v>plays</v>
      </c>
      <c r="S1302" s="10">
        <f t="shared" si="40"/>
        <v>42483.341874999998</v>
      </c>
      <c r="T1302" s="10">
        <f t="shared" si="41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E1303/D1303*100</f>
        <v>102.75000000000001</v>
      </c>
      <c r="P1303" s="7">
        <f>E1303/L1303</f>
        <v>70.862068965517238</v>
      </c>
      <c r="Q1303" t="str">
        <f>REPLACE(N1303,FIND("/",N1303),LEN(N1303)-FIND("/",N1303)+1,"")</f>
        <v>theater</v>
      </c>
      <c r="R1303" t="str">
        <f>REPLACE(N1303,1,FIND("/",N1303),"")</f>
        <v>plays</v>
      </c>
      <c r="S1303" s="10">
        <f t="shared" si="40"/>
        <v>42195.416412037033</v>
      </c>
      <c r="T1303" s="10">
        <f t="shared" si="41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E1304/D1304*100</f>
        <v>100</v>
      </c>
      <c r="P1304" s="7">
        <f>E1304/L1304</f>
        <v>50</v>
      </c>
      <c r="Q1304" t="str">
        <f>REPLACE(N1304,FIND("/",N1304),LEN(N1304)-FIND("/",N1304)+1,"")</f>
        <v>theater</v>
      </c>
      <c r="R1304" t="str">
        <f>REPLACE(N1304,1,FIND("/",N1304),"")</f>
        <v>plays</v>
      </c>
      <c r="S1304" s="10">
        <f t="shared" si="40"/>
        <v>42674.724664351852</v>
      </c>
      <c r="T1304" s="10">
        <f t="shared" si="41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E1305/D1305*100</f>
        <v>130.26085714285716</v>
      </c>
      <c r="P1305" s="7">
        <f>E1305/L1305</f>
        <v>42.214166666666671</v>
      </c>
      <c r="Q1305" t="str">
        <f>REPLACE(N1305,FIND("/",N1305),LEN(N1305)-FIND("/",N1305)+1,"")</f>
        <v>theater</v>
      </c>
      <c r="R1305" t="str">
        <f>REPLACE(N1305,1,FIND("/",N1305),"")</f>
        <v>plays</v>
      </c>
      <c r="S1305" s="10">
        <f t="shared" si="40"/>
        <v>42566.107870370368</v>
      </c>
      <c r="T1305" s="10">
        <f t="shared" si="41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E1306/D1306*100</f>
        <v>39.627499999999998</v>
      </c>
      <c r="P1306" s="7">
        <f>E1306/L1306</f>
        <v>152.41346153846155</v>
      </c>
      <c r="Q1306" t="str">
        <f>REPLACE(N1306,FIND("/",N1306),LEN(N1306)-FIND("/",N1306)+1,"")</f>
        <v>technology</v>
      </c>
      <c r="R1306" t="str">
        <f>REPLACE(N1306,1,FIND("/",N1306),"")</f>
        <v>wearables</v>
      </c>
      <c r="S1306" s="10">
        <f t="shared" si="40"/>
        <v>42746.861168981479</v>
      </c>
      <c r="T1306" s="10">
        <f t="shared" si="41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E1307/D1307*100</f>
        <v>25.976666666666663</v>
      </c>
      <c r="P1307" s="7">
        <f>E1307/L1307</f>
        <v>90.616279069767444</v>
      </c>
      <c r="Q1307" t="str">
        <f>REPLACE(N1307,FIND("/",N1307),LEN(N1307)-FIND("/",N1307)+1,"")</f>
        <v>technology</v>
      </c>
      <c r="R1307" t="str">
        <f>REPLACE(N1307,1,FIND("/",N1307),"")</f>
        <v>wearables</v>
      </c>
      <c r="S1307" s="10">
        <f t="shared" si="40"/>
        <v>42543.332268518519</v>
      </c>
      <c r="T1307" s="10">
        <f t="shared" si="41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E1308/D1308*100</f>
        <v>65.24636363636364</v>
      </c>
      <c r="P1308" s="7">
        <f>E1308/L1308</f>
        <v>201.60393258426967</v>
      </c>
      <c r="Q1308" t="str">
        <f>REPLACE(N1308,FIND("/",N1308),LEN(N1308)-FIND("/",N1308)+1,"")</f>
        <v>technology</v>
      </c>
      <c r="R1308" t="str">
        <f>REPLACE(N1308,1,FIND("/",N1308),"")</f>
        <v>wearables</v>
      </c>
      <c r="S1308" s="10">
        <f t="shared" si="40"/>
        <v>41947.124236111107</v>
      </c>
      <c r="T1308" s="10">
        <f t="shared" si="41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E1309/D1309*100</f>
        <v>11.514000000000001</v>
      </c>
      <c r="P1309" s="7">
        <f>E1309/L1309</f>
        <v>127.93333333333334</v>
      </c>
      <c r="Q1309" t="str">
        <f>REPLACE(N1309,FIND("/",N1309),LEN(N1309)-FIND("/",N1309)+1,"")</f>
        <v>technology</v>
      </c>
      <c r="R1309" t="str">
        <f>REPLACE(N1309,1,FIND("/",N1309),"")</f>
        <v>wearables</v>
      </c>
      <c r="S1309" s="10">
        <f t="shared" si="40"/>
        <v>42387.169895833336</v>
      </c>
      <c r="T1309" s="10">
        <f t="shared" si="41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E1310/D1310*100</f>
        <v>11.360000000000001</v>
      </c>
      <c r="P1310" s="7">
        <f>E1310/L1310</f>
        <v>29.894736842105264</v>
      </c>
      <c r="Q1310" t="str">
        <f>REPLACE(N1310,FIND("/",N1310),LEN(N1310)-FIND("/",N1310)+1,"")</f>
        <v>technology</v>
      </c>
      <c r="R1310" t="str">
        <f>REPLACE(N1310,1,FIND("/",N1310),"")</f>
        <v>wearables</v>
      </c>
      <c r="S1310" s="10">
        <f t="shared" si="40"/>
        <v>42611.280231481483</v>
      </c>
      <c r="T1310" s="10">
        <f t="shared" si="41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E1311/D1311*100</f>
        <v>111.99130434782609</v>
      </c>
      <c r="P1311" s="7">
        <f>E1311/L1311</f>
        <v>367.97142857142859</v>
      </c>
      <c r="Q1311" t="str">
        <f>REPLACE(N1311,FIND("/",N1311),LEN(N1311)-FIND("/",N1311)+1,"")</f>
        <v>technology</v>
      </c>
      <c r="R1311" t="str">
        <f>REPLACE(N1311,1,FIND("/",N1311),"")</f>
        <v>wearables</v>
      </c>
      <c r="S1311" s="10">
        <f t="shared" si="40"/>
        <v>42257.549398148149</v>
      </c>
      <c r="T1311" s="10">
        <f t="shared" si="41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E1312/D1312*100</f>
        <v>15.5</v>
      </c>
      <c r="P1312" s="7">
        <f>E1312/L1312</f>
        <v>129.16666666666666</v>
      </c>
      <c r="Q1312" t="str">
        <f>REPLACE(N1312,FIND("/",N1312),LEN(N1312)-FIND("/",N1312)+1,"")</f>
        <v>technology</v>
      </c>
      <c r="R1312" t="str">
        <f>REPLACE(N1312,1,FIND("/",N1312),"")</f>
        <v>wearables</v>
      </c>
      <c r="S1312" s="10">
        <f t="shared" si="40"/>
        <v>42556.333912037029</v>
      </c>
      <c r="T1312" s="10">
        <f t="shared" si="41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E1313/D1313*100</f>
        <v>32.027999999999999</v>
      </c>
      <c r="P1313" s="7">
        <f>E1313/L1313</f>
        <v>800.7</v>
      </c>
      <c r="Q1313" t="str">
        <f>REPLACE(N1313,FIND("/",N1313),LEN(N1313)-FIND("/",N1313)+1,"")</f>
        <v>technology</v>
      </c>
      <c r="R1313" t="str">
        <f>REPLACE(N1313,1,FIND("/",N1313),"")</f>
        <v>wearables</v>
      </c>
      <c r="S1313" s="10">
        <f t="shared" si="40"/>
        <v>42669.468969907401</v>
      </c>
      <c r="T1313" s="10">
        <f t="shared" si="41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E1314/D1314*100</f>
        <v>0.60869565217391308</v>
      </c>
      <c r="P1314" s="7">
        <f>E1314/L1314</f>
        <v>28</v>
      </c>
      <c r="Q1314" t="str">
        <f>REPLACE(N1314,FIND("/",N1314),LEN(N1314)-FIND("/",N1314)+1,"")</f>
        <v>technology</v>
      </c>
      <c r="R1314" t="str">
        <f>REPLACE(N1314,1,FIND("/",N1314),"")</f>
        <v>wearables</v>
      </c>
      <c r="S1314" s="10">
        <f t="shared" si="40"/>
        <v>42082.369467592587</v>
      </c>
      <c r="T1314" s="10">
        <f t="shared" si="41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E1315/D1315*100</f>
        <v>31.114999999999998</v>
      </c>
      <c r="P1315" s="7">
        <f>E1315/L1315</f>
        <v>102.01639344262296</v>
      </c>
      <c r="Q1315" t="str">
        <f>REPLACE(N1315,FIND("/",N1315),LEN(N1315)-FIND("/",N1315)+1,"")</f>
        <v>technology</v>
      </c>
      <c r="R1315" t="str">
        <f>REPLACE(N1315,1,FIND("/",N1315),"")</f>
        <v>wearables</v>
      </c>
      <c r="S1315" s="10">
        <f t="shared" si="40"/>
        <v>42402.37631944444</v>
      </c>
      <c r="T1315" s="10">
        <f t="shared" si="41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E1316/D1316*100</f>
        <v>1.1266666666666667</v>
      </c>
      <c r="P1316" s="7">
        <f>E1316/L1316</f>
        <v>184.36363636363637</v>
      </c>
      <c r="Q1316" t="str">
        <f>REPLACE(N1316,FIND("/",N1316),LEN(N1316)-FIND("/",N1316)+1,"")</f>
        <v>technology</v>
      </c>
      <c r="R1316" t="str">
        <f>REPLACE(N1316,1,FIND("/",N1316),"")</f>
        <v>wearables</v>
      </c>
      <c r="S1316" s="10">
        <f t="shared" si="40"/>
        <v>42604.336342592585</v>
      </c>
      <c r="T1316" s="10">
        <f t="shared" si="41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E1317/D1317*100</f>
        <v>40.404000000000003</v>
      </c>
      <c r="P1317" s="7">
        <f>E1317/L1317</f>
        <v>162.91935483870967</v>
      </c>
      <c r="Q1317" t="str">
        <f>REPLACE(N1317,FIND("/",N1317),LEN(N1317)-FIND("/",N1317)+1,"")</f>
        <v>technology</v>
      </c>
      <c r="R1317" t="str">
        <f>REPLACE(N1317,1,FIND("/",N1317),"")</f>
        <v>wearables</v>
      </c>
      <c r="S1317" s="10">
        <f t="shared" si="40"/>
        <v>42278.164907407401</v>
      </c>
      <c r="T1317" s="10">
        <f t="shared" si="41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E1318/D1318*100</f>
        <v>1.3333333333333333E-3</v>
      </c>
      <c r="P1318" s="7">
        <f>E1318/L1318</f>
        <v>1</v>
      </c>
      <c r="Q1318" t="str">
        <f>REPLACE(N1318,FIND("/",N1318),LEN(N1318)-FIND("/",N1318)+1,"")</f>
        <v>technology</v>
      </c>
      <c r="R1318" t="str">
        <f>REPLACE(N1318,1,FIND("/",N1318),"")</f>
        <v>wearables</v>
      </c>
      <c r="S1318" s="10">
        <f t="shared" si="40"/>
        <v>42393.628576388888</v>
      </c>
      <c r="T1318" s="10">
        <f t="shared" si="41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E1319/D1319*100</f>
        <v>5.7334999999999994</v>
      </c>
      <c r="P1319" s="7">
        <f>E1319/L1319</f>
        <v>603.52631578947364</v>
      </c>
      <c r="Q1319" t="str">
        <f>REPLACE(N1319,FIND("/",N1319),LEN(N1319)-FIND("/",N1319)+1,"")</f>
        <v>technology</v>
      </c>
      <c r="R1319" t="str">
        <f>REPLACE(N1319,1,FIND("/",N1319),"")</f>
        <v>wearables</v>
      </c>
      <c r="S1319" s="10">
        <f t="shared" si="40"/>
        <v>42519.902152777773</v>
      </c>
      <c r="T1319" s="10">
        <f t="shared" si="41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E1320/D1320*100</f>
        <v>15.324999999999999</v>
      </c>
      <c r="P1320" s="7">
        <f>E1320/L1320</f>
        <v>45.407407407407405</v>
      </c>
      <c r="Q1320" t="str">
        <f>REPLACE(N1320,FIND("/",N1320),LEN(N1320)-FIND("/",N1320)+1,"")</f>
        <v>technology</v>
      </c>
      <c r="R1320" t="str">
        <f>REPLACE(N1320,1,FIND("/",N1320),"")</f>
        <v>wearables</v>
      </c>
      <c r="S1320" s="10">
        <f t="shared" si="40"/>
        <v>41984.710324074076</v>
      </c>
      <c r="T1320" s="10">
        <f t="shared" si="41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E1321/D1321*100</f>
        <v>15.103448275862069</v>
      </c>
      <c r="P1321" s="7">
        <f>E1321/L1321</f>
        <v>97.333333333333329</v>
      </c>
      <c r="Q1321" t="str">
        <f>REPLACE(N1321,FIND("/",N1321),LEN(N1321)-FIND("/",N1321)+1,"")</f>
        <v>technology</v>
      </c>
      <c r="R1321" t="str">
        <f>REPLACE(N1321,1,FIND("/",N1321),"")</f>
        <v>wearables</v>
      </c>
      <c r="S1321" s="10">
        <f t="shared" si="40"/>
        <v>41816.478761574072</v>
      </c>
      <c r="T1321" s="10">
        <f t="shared" si="41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E1322/D1322*100</f>
        <v>0.503</v>
      </c>
      <c r="P1322" s="7">
        <f>E1322/L1322</f>
        <v>167.66666666666666</v>
      </c>
      <c r="Q1322" t="str">
        <f>REPLACE(N1322,FIND("/",N1322),LEN(N1322)-FIND("/",N1322)+1,"")</f>
        <v>technology</v>
      </c>
      <c r="R1322" t="str">
        <f>REPLACE(N1322,1,FIND("/",N1322),"")</f>
        <v>wearables</v>
      </c>
      <c r="S1322" s="10">
        <f t="shared" si="40"/>
        <v>42705.357013888883</v>
      </c>
      <c r="T1322" s="10">
        <f t="shared" si="41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E1323/D1323*100</f>
        <v>1.3028138528138529</v>
      </c>
      <c r="P1323" s="7">
        <f>E1323/L1323</f>
        <v>859.85714285714289</v>
      </c>
      <c r="Q1323" t="str">
        <f>REPLACE(N1323,FIND("/",N1323),LEN(N1323)-FIND("/",N1323)+1,"")</f>
        <v>technology</v>
      </c>
      <c r="R1323" t="str">
        <f>REPLACE(N1323,1,FIND("/",N1323),"")</f>
        <v>wearables</v>
      </c>
      <c r="S1323" s="10">
        <f t="shared" si="40"/>
        <v>42697.415937499994</v>
      </c>
      <c r="T1323" s="10">
        <f t="shared" si="41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E1324/D1324*100</f>
        <v>0.30285714285714288</v>
      </c>
      <c r="P1324" s="7">
        <f>E1324/L1324</f>
        <v>26.5</v>
      </c>
      <c r="Q1324" t="str">
        <f>REPLACE(N1324,FIND("/",N1324),LEN(N1324)-FIND("/",N1324)+1,"")</f>
        <v>technology</v>
      </c>
      <c r="R1324" t="str">
        <f>REPLACE(N1324,1,FIND("/",N1324),"")</f>
        <v>wearables</v>
      </c>
      <c r="S1324" s="10">
        <f t="shared" si="40"/>
        <v>42115.323206018518</v>
      </c>
      <c r="T1324" s="10">
        <f t="shared" si="41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E1325/D1325*100</f>
        <v>8.8800000000000008</v>
      </c>
      <c r="P1325" s="7">
        <f>E1325/L1325</f>
        <v>30.272727272727273</v>
      </c>
      <c r="Q1325" t="str">
        <f>REPLACE(N1325,FIND("/",N1325),LEN(N1325)-FIND("/",N1325)+1,"")</f>
        <v>technology</v>
      </c>
      <c r="R1325" t="str">
        <f>REPLACE(N1325,1,FIND("/",N1325),"")</f>
        <v>wearables</v>
      </c>
      <c r="S1325" s="10">
        <f t="shared" si="40"/>
        <v>42451.365115740737</v>
      </c>
      <c r="T1325" s="10">
        <f t="shared" si="41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E1326/D1326*100</f>
        <v>9.84</v>
      </c>
      <c r="P1326" s="7">
        <f>E1326/L1326</f>
        <v>54.666666666666664</v>
      </c>
      <c r="Q1326" t="str">
        <f>REPLACE(N1326,FIND("/",N1326),LEN(N1326)-FIND("/",N1326)+1,"")</f>
        <v>technology</v>
      </c>
      <c r="R1326" t="str">
        <f>REPLACE(N1326,1,FIND("/",N1326),"")</f>
        <v>wearables</v>
      </c>
      <c r="S1326" s="10">
        <f t="shared" si="40"/>
        <v>42626.300370370365</v>
      </c>
      <c r="T1326" s="10">
        <f t="shared" si="41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E1327/D1327*100</f>
        <v>2.4299999999999997</v>
      </c>
      <c r="P1327" s="7">
        <f>E1327/L1327</f>
        <v>60.75</v>
      </c>
      <c r="Q1327" t="str">
        <f>REPLACE(N1327,FIND("/",N1327),LEN(N1327)-FIND("/",N1327)+1,"")</f>
        <v>technology</v>
      </c>
      <c r="R1327" t="str">
        <f>REPLACE(N1327,1,FIND("/",N1327),"")</f>
        <v>wearables</v>
      </c>
      <c r="S1327" s="10">
        <f t="shared" si="40"/>
        <v>42703.752719907403</v>
      </c>
      <c r="T1327" s="10">
        <f t="shared" si="41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E1328/D1328*100</f>
        <v>1.1299999999999999</v>
      </c>
      <c r="P1328" s="7">
        <f>E1328/L1328</f>
        <v>102.72727272727273</v>
      </c>
      <c r="Q1328" t="str">
        <f>REPLACE(N1328,FIND("/",N1328),LEN(N1328)-FIND("/",N1328)+1,"")</f>
        <v>technology</v>
      </c>
      <c r="R1328" t="str">
        <f>REPLACE(N1328,1,FIND("/",N1328),"")</f>
        <v>wearables</v>
      </c>
      <c r="S1328" s="10">
        <f t="shared" si="40"/>
        <v>41974.458657407406</v>
      </c>
      <c r="T1328" s="10">
        <f t="shared" si="41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E1329/D1329*100</f>
        <v>3.5520833333333335</v>
      </c>
      <c r="P1329" s="7">
        <f>E1329/L1329</f>
        <v>41.585365853658537</v>
      </c>
      <c r="Q1329" t="str">
        <f>REPLACE(N1329,FIND("/",N1329),LEN(N1329)-FIND("/",N1329)+1,"")</f>
        <v>technology</v>
      </c>
      <c r="R1329" t="str">
        <f>REPLACE(N1329,1,FIND("/",N1329),"")</f>
        <v>wearables</v>
      </c>
      <c r="S1329" s="10">
        <f t="shared" si="40"/>
        <v>42123.345312500001</v>
      </c>
      <c r="T1329" s="10">
        <f t="shared" si="41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E1330/D1330*100</f>
        <v>2.3306666666666667</v>
      </c>
      <c r="P1330" s="7">
        <f>E1330/L1330</f>
        <v>116.53333333333333</v>
      </c>
      <c r="Q1330" t="str">
        <f>REPLACE(N1330,FIND("/",N1330),LEN(N1330)-FIND("/",N1330)+1,"")</f>
        <v>technology</v>
      </c>
      <c r="R1330" t="str">
        <f>REPLACE(N1330,1,FIND("/",N1330),"")</f>
        <v>wearables</v>
      </c>
      <c r="S1330" s="10">
        <f t="shared" si="40"/>
        <v>42612.309421296297</v>
      </c>
      <c r="T1330" s="10">
        <f t="shared" si="41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E1331/D1331*100</f>
        <v>0.81600000000000006</v>
      </c>
      <c r="P1331" s="7">
        <f>E1331/L1331</f>
        <v>45.333333333333336</v>
      </c>
      <c r="Q1331" t="str">
        <f>REPLACE(N1331,FIND("/",N1331),LEN(N1331)-FIND("/",N1331)+1,"")</f>
        <v>technology</v>
      </c>
      <c r="R1331" t="str">
        <f>REPLACE(N1331,1,FIND("/",N1331),"")</f>
        <v>wearables</v>
      </c>
      <c r="S1331" s="10">
        <f t="shared" si="40"/>
        <v>41934.888252314813</v>
      </c>
      <c r="T1331" s="10">
        <f t="shared" si="41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E1332/D1332*100</f>
        <v>22.494285714285713</v>
      </c>
      <c r="P1332" s="7">
        <f>E1332/L1332</f>
        <v>157.46</v>
      </c>
      <c r="Q1332" t="str">
        <f>REPLACE(N1332,FIND("/",N1332),LEN(N1332)-FIND("/",N1332)+1,"")</f>
        <v>technology</v>
      </c>
      <c r="R1332" t="str">
        <f>REPLACE(N1332,1,FIND("/",N1332),"")</f>
        <v>wearables</v>
      </c>
      <c r="S1332" s="10">
        <f t="shared" si="40"/>
        <v>42521.943391203698</v>
      </c>
      <c r="T1332" s="10">
        <f t="shared" si="41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E1333/D1333*100</f>
        <v>1.3668</v>
      </c>
      <c r="P1333" s="7">
        <f>E1333/L1333</f>
        <v>100.5</v>
      </c>
      <c r="Q1333" t="str">
        <f>REPLACE(N1333,FIND("/",N1333),LEN(N1333)-FIND("/",N1333)+1,"")</f>
        <v>technology</v>
      </c>
      <c r="R1333" t="str">
        <f>REPLACE(N1333,1,FIND("/",N1333),"")</f>
        <v>wearables</v>
      </c>
      <c r="S1333" s="10">
        <f t="shared" si="40"/>
        <v>42569.170763888884</v>
      </c>
      <c r="T1333" s="10">
        <f t="shared" si="41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E1334/D1334*100</f>
        <v>0</v>
      </c>
      <c r="P1334" s="7" t="e">
        <f>E1334/L1334</f>
        <v>#DIV/0!</v>
      </c>
      <c r="Q1334" t="str">
        <f>REPLACE(N1334,FIND("/",N1334),LEN(N1334)-FIND("/",N1334)+1,"")</f>
        <v>technology</v>
      </c>
      <c r="R1334" t="str">
        <f>REPLACE(N1334,1,FIND("/",N1334),"")</f>
        <v>wearables</v>
      </c>
      <c r="S1334" s="10">
        <f t="shared" si="40"/>
        <v>42731.726944444446</v>
      </c>
      <c r="T1334" s="10">
        <f t="shared" si="41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E1335/D1335*100</f>
        <v>0</v>
      </c>
      <c r="P1335" s="7" t="e">
        <f>E1335/L1335</f>
        <v>#DIV/0!</v>
      </c>
      <c r="Q1335" t="str">
        <f>REPLACE(N1335,FIND("/",N1335),LEN(N1335)-FIND("/",N1335)+1,"")</f>
        <v>technology</v>
      </c>
      <c r="R1335" t="str">
        <f>REPLACE(N1335,1,FIND("/",N1335),"")</f>
        <v>wearables</v>
      </c>
      <c r="S1335" s="10">
        <f t="shared" si="40"/>
        <v>41805.7734375</v>
      </c>
      <c r="T1335" s="10">
        <f t="shared" si="41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E1336/D1336*100</f>
        <v>10.754135338345865</v>
      </c>
      <c r="P1336" s="7">
        <f>E1336/L1336</f>
        <v>51.822463768115945</v>
      </c>
      <c r="Q1336" t="str">
        <f>REPLACE(N1336,FIND("/",N1336),LEN(N1336)-FIND("/",N1336)+1,"")</f>
        <v>technology</v>
      </c>
      <c r="R1336" t="str">
        <f>REPLACE(N1336,1,FIND("/",N1336),"")</f>
        <v>wearables</v>
      </c>
      <c r="S1336" s="10">
        <f t="shared" si="40"/>
        <v>42410.440821759257</v>
      </c>
      <c r="T1336" s="10">
        <f t="shared" si="41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E1337/D1337*100</f>
        <v>19.759999999999998</v>
      </c>
      <c r="P1337" s="7">
        <f>E1337/L1337</f>
        <v>308.75</v>
      </c>
      <c r="Q1337" t="str">
        <f>REPLACE(N1337,FIND("/",N1337),LEN(N1337)-FIND("/",N1337)+1,"")</f>
        <v>technology</v>
      </c>
      <c r="R1337" t="str">
        <f>REPLACE(N1337,1,FIND("/",N1337),"")</f>
        <v>wearables</v>
      </c>
      <c r="S1337" s="10">
        <f t="shared" si="40"/>
        <v>42313.603032407402</v>
      </c>
      <c r="T1337" s="10">
        <f t="shared" si="41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E1338/D1338*100</f>
        <v>84.946999999999989</v>
      </c>
      <c r="P1338" s="7">
        <f>E1338/L1338</f>
        <v>379.22767857142856</v>
      </c>
      <c r="Q1338" t="str">
        <f>REPLACE(N1338,FIND("/",N1338),LEN(N1338)-FIND("/",N1338)+1,"")</f>
        <v>technology</v>
      </c>
      <c r="R1338" t="str">
        <f>REPLACE(N1338,1,FIND("/",N1338),"")</f>
        <v>wearables</v>
      </c>
      <c r="S1338" s="10">
        <f t="shared" si="40"/>
        <v>41955.530416666668</v>
      </c>
      <c r="T1338" s="10">
        <f t="shared" si="41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E1339/D1339*100</f>
        <v>49.381999999999998</v>
      </c>
      <c r="P1339" s="7">
        <f>E1339/L1339</f>
        <v>176.36428571428573</v>
      </c>
      <c r="Q1339" t="str">
        <f>REPLACE(N1339,FIND("/",N1339),LEN(N1339)-FIND("/",N1339)+1,"")</f>
        <v>technology</v>
      </c>
      <c r="R1339" t="str">
        <f>REPLACE(N1339,1,FIND("/",N1339),"")</f>
        <v>wearables</v>
      </c>
      <c r="S1339" s="10">
        <f t="shared" si="40"/>
        <v>42767.243969907409</v>
      </c>
      <c r="T1339" s="10">
        <f t="shared" si="41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E1340/D1340*100</f>
        <v>3.3033333333333332</v>
      </c>
      <c r="P1340" s="7">
        <f>E1340/L1340</f>
        <v>66.066666666666663</v>
      </c>
      <c r="Q1340" t="str">
        <f>REPLACE(N1340,FIND("/",N1340),LEN(N1340)-FIND("/",N1340)+1,"")</f>
        <v>technology</v>
      </c>
      <c r="R1340" t="str">
        <f>REPLACE(N1340,1,FIND("/",N1340),"")</f>
        <v>wearables</v>
      </c>
      <c r="S1340" s="10">
        <f t="shared" si="40"/>
        <v>42188.470289351848</v>
      </c>
      <c r="T1340" s="10">
        <f t="shared" si="41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E1341/D1341*100</f>
        <v>6.6339999999999995</v>
      </c>
      <c r="P1341" s="7">
        <f>E1341/L1341</f>
        <v>89.648648648648646</v>
      </c>
      <c r="Q1341" t="str">
        <f>REPLACE(N1341,FIND("/",N1341),LEN(N1341)-FIND("/",N1341)+1,"")</f>
        <v>technology</v>
      </c>
      <c r="R1341" t="str">
        <f>REPLACE(N1341,1,FIND("/",N1341),"")</f>
        <v>wearables</v>
      </c>
      <c r="S1341" s="10">
        <f t="shared" si="40"/>
        <v>41936.313831018517</v>
      </c>
      <c r="T1341" s="10">
        <f t="shared" si="41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E1342/D1342*100</f>
        <v>0</v>
      </c>
      <c r="P1342" s="7" t="e">
        <f>E1342/L1342</f>
        <v>#DIV/0!</v>
      </c>
      <c r="Q1342" t="str">
        <f>REPLACE(N1342,FIND("/",N1342),LEN(N1342)-FIND("/",N1342)+1,"")</f>
        <v>technology</v>
      </c>
      <c r="R1342" t="str">
        <f>REPLACE(N1342,1,FIND("/",N1342),"")</f>
        <v>wearables</v>
      </c>
      <c r="S1342" s="10">
        <f t="shared" si="40"/>
        <v>41836.262187499997</v>
      </c>
      <c r="T1342" s="10">
        <f t="shared" si="41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E1343/D1343*100</f>
        <v>70.36</v>
      </c>
      <c r="P1343" s="7">
        <f>E1343/L1343</f>
        <v>382.39130434782606</v>
      </c>
      <c r="Q1343" t="str">
        <f>REPLACE(N1343,FIND("/",N1343),LEN(N1343)-FIND("/",N1343)+1,"")</f>
        <v>technology</v>
      </c>
      <c r="R1343" t="str">
        <f>REPLACE(N1343,1,FIND("/",N1343),"")</f>
        <v>wearables</v>
      </c>
      <c r="S1343" s="10">
        <f t="shared" si="40"/>
        <v>42612.290706018517</v>
      </c>
      <c r="T1343" s="10">
        <f t="shared" si="41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E1344/D1344*100</f>
        <v>0.2</v>
      </c>
      <c r="P1344" s="7">
        <f>E1344/L1344</f>
        <v>100</v>
      </c>
      <c r="Q1344" t="str">
        <f>REPLACE(N1344,FIND("/",N1344),LEN(N1344)-FIND("/",N1344)+1,"")</f>
        <v>technology</v>
      </c>
      <c r="R1344" t="str">
        <f>REPLACE(N1344,1,FIND("/",N1344),"")</f>
        <v>wearables</v>
      </c>
      <c r="S1344" s="10">
        <f t="shared" si="40"/>
        <v>42172.483090277776</v>
      </c>
      <c r="T1344" s="10">
        <f t="shared" si="41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E1345/D1345*100</f>
        <v>102.298</v>
      </c>
      <c r="P1345" s="7">
        <f>E1345/L1345</f>
        <v>158.35603715170279</v>
      </c>
      <c r="Q1345" t="str">
        <f>REPLACE(N1345,FIND("/",N1345),LEN(N1345)-FIND("/",N1345)+1,"")</f>
        <v>technology</v>
      </c>
      <c r="R1345" t="str">
        <f>REPLACE(N1345,1,FIND("/",N1345),"")</f>
        <v>wearables</v>
      </c>
      <c r="S1345" s="10">
        <f t="shared" si="40"/>
        <v>42542.193090277775</v>
      </c>
      <c r="T1345" s="10">
        <f t="shared" si="41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E1346/D1346*100</f>
        <v>377.73333333333335</v>
      </c>
      <c r="P1346" s="7">
        <f>E1346/L1346</f>
        <v>40.762589928057551</v>
      </c>
      <c r="Q1346" t="str">
        <f>REPLACE(N1346,FIND("/",N1346),LEN(N1346)-FIND("/",N1346)+1,"")</f>
        <v>publishing</v>
      </c>
      <c r="R1346" t="str">
        <f>REPLACE(N1346,1,FIND("/",N1346),"")</f>
        <v>nonfiction</v>
      </c>
      <c r="S1346" s="10">
        <f t="shared" si="40"/>
        <v>42522.456469907404</v>
      </c>
      <c r="T1346" s="10">
        <f t="shared" si="41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E1347/D1347*100</f>
        <v>125</v>
      </c>
      <c r="P1347" s="7">
        <f>E1347/L1347</f>
        <v>53.571428571428569</v>
      </c>
      <c r="Q1347" t="str">
        <f>REPLACE(N1347,FIND("/",N1347),LEN(N1347)-FIND("/",N1347)+1,"")</f>
        <v>publishing</v>
      </c>
      <c r="R1347" t="str">
        <f>REPLACE(N1347,1,FIND("/",N1347),"")</f>
        <v>nonfiction</v>
      </c>
      <c r="S1347" s="10">
        <f t="shared" ref="S1347:S1410" si="42">(J1347/86400)+25569+(-8/24)</f>
        <v>41799.481006944443</v>
      </c>
      <c r="T1347" s="10">
        <f t="shared" ref="T1347:T1410" si="43">(I1347/86400)+25569+(-8/24)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E1348/D1348*100</f>
        <v>147.32653061224491</v>
      </c>
      <c r="P1348" s="7">
        <f>E1348/L1348</f>
        <v>48.449664429530202</v>
      </c>
      <c r="Q1348" t="str">
        <f>REPLACE(N1348,FIND("/",N1348),LEN(N1348)-FIND("/",N1348)+1,"")</f>
        <v>publishing</v>
      </c>
      <c r="R1348" t="str">
        <f>REPLACE(N1348,1,FIND("/",N1348),"")</f>
        <v>nonfiction</v>
      </c>
      <c r="S1348" s="10">
        <f t="shared" si="42"/>
        <v>41421.742488425924</v>
      </c>
      <c r="T1348" s="10">
        <f t="shared" si="43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E1349/D1349*100</f>
        <v>102.2</v>
      </c>
      <c r="P1349" s="7">
        <f>E1349/L1349</f>
        <v>82.41935483870968</v>
      </c>
      <c r="Q1349" t="str">
        <f>REPLACE(N1349,FIND("/",N1349),LEN(N1349)-FIND("/",N1349)+1,"")</f>
        <v>publishing</v>
      </c>
      <c r="R1349" t="str">
        <f>REPLACE(N1349,1,FIND("/",N1349),"")</f>
        <v>nonfiction</v>
      </c>
      <c r="S1349" s="10">
        <f t="shared" si="42"/>
        <v>42040.304687499993</v>
      </c>
      <c r="T1349" s="10">
        <f t="shared" si="43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E1350/D1350*100</f>
        <v>101.8723404255319</v>
      </c>
      <c r="P1350" s="7">
        <f>E1350/L1350</f>
        <v>230.19230769230768</v>
      </c>
      <c r="Q1350" t="str">
        <f>REPLACE(N1350,FIND("/",N1350),LEN(N1350)-FIND("/",N1350)+1,"")</f>
        <v>publishing</v>
      </c>
      <c r="R1350" t="str">
        <f>REPLACE(N1350,1,FIND("/",N1350),"")</f>
        <v>nonfiction</v>
      </c>
      <c r="S1350" s="10">
        <f t="shared" si="42"/>
        <v>41963.172835648147</v>
      </c>
      <c r="T1350" s="10">
        <f t="shared" si="43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E1351/D1351*100</f>
        <v>204.2</v>
      </c>
      <c r="P1351" s="7">
        <f>E1351/L1351</f>
        <v>59.360465116279073</v>
      </c>
      <c r="Q1351" t="str">
        <f>REPLACE(N1351,FIND("/",N1351),LEN(N1351)-FIND("/",N1351)+1,"")</f>
        <v>publishing</v>
      </c>
      <c r="R1351" t="str">
        <f>REPLACE(N1351,1,FIND("/",N1351),"")</f>
        <v>nonfiction</v>
      </c>
      <c r="S1351" s="10">
        <f t="shared" si="42"/>
        <v>42316.999247685184</v>
      </c>
      <c r="T1351" s="10">
        <f t="shared" si="43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E1352/D1352*100</f>
        <v>104.05</v>
      </c>
      <c r="P1352" s="7">
        <f>E1352/L1352</f>
        <v>66.698717948717942</v>
      </c>
      <c r="Q1352" t="str">
        <f>REPLACE(N1352,FIND("/",N1352),LEN(N1352)-FIND("/",N1352)+1,"")</f>
        <v>publishing</v>
      </c>
      <c r="R1352" t="str">
        <f>REPLACE(N1352,1,FIND("/",N1352),"")</f>
        <v>nonfiction</v>
      </c>
      <c r="S1352" s="10">
        <f t="shared" si="42"/>
        <v>42333.679791666662</v>
      </c>
      <c r="T1352" s="10">
        <f t="shared" si="43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E1353/D1353*100</f>
        <v>101.265</v>
      </c>
      <c r="P1353" s="7">
        <f>E1353/L1353</f>
        <v>168.77500000000001</v>
      </c>
      <c r="Q1353" t="str">
        <f>REPLACE(N1353,FIND("/",N1353),LEN(N1353)-FIND("/",N1353)+1,"")</f>
        <v>publishing</v>
      </c>
      <c r="R1353" t="str">
        <f>REPLACE(N1353,1,FIND("/",N1353),"")</f>
        <v>nonfiction</v>
      </c>
      <c r="S1353" s="10">
        <f t="shared" si="42"/>
        <v>42382.406759259255</v>
      </c>
      <c r="T1353" s="10">
        <f t="shared" si="43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E1354/D1354*100</f>
        <v>136.13999999999999</v>
      </c>
      <c r="P1354" s="7">
        <f>E1354/L1354</f>
        <v>59.973568281938327</v>
      </c>
      <c r="Q1354" t="str">
        <f>REPLACE(N1354,FIND("/",N1354),LEN(N1354)-FIND("/",N1354)+1,"")</f>
        <v>publishing</v>
      </c>
      <c r="R1354" t="str">
        <f>REPLACE(N1354,1,FIND("/",N1354),"")</f>
        <v>nonfiction</v>
      </c>
      <c r="S1354" s="10">
        <f t="shared" si="42"/>
        <v>42200.244976851849</v>
      </c>
      <c r="T1354" s="10">
        <f t="shared" si="43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E1355/D1355*100</f>
        <v>133.6</v>
      </c>
      <c r="P1355" s="7">
        <f>E1355/L1355</f>
        <v>31.80952380952381</v>
      </c>
      <c r="Q1355" t="str">
        <f>REPLACE(N1355,FIND("/",N1355),LEN(N1355)-FIND("/",N1355)+1,"")</f>
        <v>publishing</v>
      </c>
      <c r="R1355" t="str">
        <f>REPLACE(N1355,1,FIND("/",N1355),"")</f>
        <v>nonfiction</v>
      </c>
      <c r="S1355" s="10">
        <f t="shared" si="42"/>
        <v>41308.784583333334</v>
      </c>
      <c r="T1355" s="10">
        <f t="shared" si="43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E1356/D1356*100</f>
        <v>130.25</v>
      </c>
      <c r="P1356" s="7">
        <f>E1356/L1356</f>
        <v>24.421875</v>
      </c>
      <c r="Q1356" t="str">
        <f>REPLACE(N1356,FIND("/",N1356),LEN(N1356)-FIND("/",N1356)+1,"")</f>
        <v>publishing</v>
      </c>
      <c r="R1356" t="str">
        <f>REPLACE(N1356,1,FIND("/",N1356),"")</f>
        <v>nonfiction</v>
      </c>
      <c r="S1356" s="10">
        <f t="shared" si="42"/>
        <v>42502.474293981482</v>
      </c>
      <c r="T1356" s="10">
        <f t="shared" si="43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E1357/D1357*100</f>
        <v>122.67999999999999</v>
      </c>
      <c r="P1357" s="7">
        <f>E1357/L1357</f>
        <v>25.347107438016529</v>
      </c>
      <c r="Q1357" t="str">
        <f>REPLACE(N1357,FIND("/",N1357),LEN(N1357)-FIND("/",N1357)+1,"")</f>
        <v>publishing</v>
      </c>
      <c r="R1357" t="str">
        <f>REPLACE(N1357,1,FIND("/",N1357),"")</f>
        <v>nonfiction</v>
      </c>
      <c r="S1357" s="10">
        <f t="shared" si="42"/>
        <v>41212.921354166661</v>
      </c>
      <c r="T1357" s="10">
        <f t="shared" si="43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E1358/D1358*100</f>
        <v>182.81058823529412</v>
      </c>
      <c r="P1358" s="7">
        <f>E1358/L1358</f>
        <v>71.443218390804603</v>
      </c>
      <c r="Q1358" t="str">
        <f>REPLACE(N1358,FIND("/",N1358),LEN(N1358)-FIND("/",N1358)+1,"")</f>
        <v>publishing</v>
      </c>
      <c r="R1358" t="str">
        <f>REPLACE(N1358,1,FIND("/",N1358),"")</f>
        <v>nonfiction</v>
      </c>
      <c r="S1358" s="10">
        <f t="shared" si="42"/>
        <v>41429.705555555549</v>
      </c>
      <c r="T1358" s="10">
        <f t="shared" si="43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E1359/D1359*100</f>
        <v>125.29999999999998</v>
      </c>
      <c r="P1359" s="7">
        <f>E1359/L1359</f>
        <v>38.553846153846152</v>
      </c>
      <c r="Q1359" t="str">
        <f>REPLACE(N1359,FIND("/",N1359),LEN(N1359)-FIND("/",N1359)+1,"")</f>
        <v>publishing</v>
      </c>
      <c r="R1359" t="str">
        <f>REPLACE(N1359,1,FIND("/",N1359),"")</f>
        <v>nonfiction</v>
      </c>
      <c r="S1359" s="10">
        <f t="shared" si="42"/>
        <v>41304.628900462958</v>
      </c>
      <c r="T1359" s="10">
        <f t="shared" si="43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E1360/D1360*100</f>
        <v>111.66666666666667</v>
      </c>
      <c r="P1360" s="7">
        <f>E1360/L1360</f>
        <v>68.367346938775512</v>
      </c>
      <c r="Q1360" t="str">
        <f>REPLACE(N1360,FIND("/",N1360),LEN(N1360)-FIND("/",N1360)+1,"")</f>
        <v>publishing</v>
      </c>
      <c r="R1360" t="str">
        <f>REPLACE(N1360,1,FIND("/",N1360),"")</f>
        <v>nonfiction</v>
      </c>
      <c r="S1360" s="10">
        <f t="shared" si="42"/>
        <v>40689.237534722219</v>
      </c>
      <c r="T1360" s="10">
        <f t="shared" si="43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E1361/D1361*100</f>
        <v>115.75757575757575</v>
      </c>
      <c r="P1361" s="7">
        <f>E1361/L1361</f>
        <v>40.210526315789473</v>
      </c>
      <c r="Q1361" t="str">
        <f>REPLACE(N1361,FIND("/",N1361),LEN(N1361)-FIND("/",N1361)+1,"")</f>
        <v>publishing</v>
      </c>
      <c r="R1361" t="str">
        <f>REPLACE(N1361,1,FIND("/",N1361),"")</f>
        <v>nonfiction</v>
      </c>
      <c r="S1361" s="10">
        <f t="shared" si="42"/>
        <v>40668.481365740736</v>
      </c>
      <c r="T1361" s="10">
        <f t="shared" si="43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E1362/D1362*100</f>
        <v>173.2</v>
      </c>
      <c r="P1362" s="7">
        <f>E1362/L1362</f>
        <v>32.074074074074076</v>
      </c>
      <c r="Q1362" t="str">
        <f>REPLACE(N1362,FIND("/",N1362),LEN(N1362)-FIND("/",N1362)+1,"")</f>
        <v>publishing</v>
      </c>
      <c r="R1362" t="str">
        <f>REPLACE(N1362,1,FIND("/",N1362),"")</f>
        <v>nonfiction</v>
      </c>
      <c r="S1362" s="10">
        <f t="shared" si="42"/>
        <v>41095.567361111105</v>
      </c>
      <c r="T1362" s="10">
        <f t="shared" si="43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E1363/D1363*100</f>
        <v>125.98333333333333</v>
      </c>
      <c r="P1363" s="7">
        <f>E1363/L1363</f>
        <v>28.632575757575758</v>
      </c>
      <c r="Q1363" t="str">
        <f>REPLACE(N1363,FIND("/",N1363),LEN(N1363)-FIND("/",N1363)+1,"")</f>
        <v>publishing</v>
      </c>
      <c r="R1363" t="str">
        <f>REPLACE(N1363,1,FIND("/",N1363),"")</f>
        <v>nonfiction</v>
      </c>
      <c r="S1363" s="10">
        <f t="shared" si="42"/>
        <v>41781.383935185186</v>
      </c>
      <c r="T1363" s="10">
        <f t="shared" si="43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E1364/D1364*100</f>
        <v>109.1</v>
      </c>
      <c r="P1364" s="7">
        <f>E1364/L1364</f>
        <v>43.64</v>
      </c>
      <c r="Q1364" t="str">
        <f>REPLACE(N1364,FIND("/",N1364),LEN(N1364)-FIND("/",N1364)+1,"")</f>
        <v>publishing</v>
      </c>
      <c r="R1364" t="str">
        <f>REPLACE(N1364,1,FIND("/",N1364),"")</f>
        <v>nonfiction</v>
      </c>
      <c r="S1364" s="10">
        <f t="shared" si="42"/>
        <v>41464.601053240738</v>
      </c>
      <c r="T1364" s="10">
        <f t="shared" si="43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E1365/D1365*100</f>
        <v>100</v>
      </c>
      <c r="P1365" s="7">
        <f>E1365/L1365</f>
        <v>40</v>
      </c>
      <c r="Q1365" t="str">
        <f>REPLACE(N1365,FIND("/",N1365),LEN(N1365)-FIND("/",N1365)+1,"")</f>
        <v>publishing</v>
      </c>
      <c r="R1365" t="str">
        <f>REPLACE(N1365,1,FIND("/",N1365),"")</f>
        <v>nonfiction</v>
      </c>
      <c r="S1365" s="10">
        <f t="shared" si="42"/>
        <v>42396.510729166665</v>
      </c>
      <c r="T1365" s="10">
        <f t="shared" si="43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E1366/D1366*100</f>
        <v>118.64285714285714</v>
      </c>
      <c r="P1366" s="7">
        <f>E1366/L1366</f>
        <v>346.04166666666669</v>
      </c>
      <c r="Q1366" t="str">
        <f>REPLACE(N1366,FIND("/",N1366),LEN(N1366)-FIND("/",N1366)+1,"")</f>
        <v>music</v>
      </c>
      <c r="R1366" t="str">
        <f>REPLACE(N1366,1,FIND("/",N1366),"")</f>
        <v>rock</v>
      </c>
      <c r="S1366" s="10">
        <f t="shared" si="42"/>
        <v>41951.362337962964</v>
      </c>
      <c r="T1366" s="10">
        <f t="shared" si="43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E1367/D1367*100</f>
        <v>100.26666666666667</v>
      </c>
      <c r="P1367" s="7">
        <f>E1367/L1367</f>
        <v>81.739130434782609</v>
      </c>
      <c r="Q1367" t="str">
        <f>REPLACE(N1367,FIND("/",N1367),LEN(N1367)-FIND("/",N1367)+1,"")</f>
        <v>music</v>
      </c>
      <c r="R1367" t="str">
        <f>REPLACE(N1367,1,FIND("/",N1367),"")</f>
        <v>rock</v>
      </c>
      <c r="S1367" s="10">
        <f t="shared" si="42"/>
        <v>42049.399907407402</v>
      </c>
      <c r="T1367" s="10">
        <f t="shared" si="43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E1368/D1368*100</f>
        <v>126.48920000000001</v>
      </c>
      <c r="P1368" s="7">
        <f>E1368/L1368</f>
        <v>64.535306122448986</v>
      </c>
      <c r="Q1368" t="str">
        <f>REPLACE(N1368,FIND("/",N1368),LEN(N1368)-FIND("/",N1368)+1,"")</f>
        <v>music</v>
      </c>
      <c r="R1368" t="str">
        <f>REPLACE(N1368,1,FIND("/",N1368),"")</f>
        <v>rock</v>
      </c>
      <c r="S1368" s="10">
        <f t="shared" si="42"/>
        <v>41924.662766203699</v>
      </c>
      <c r="T1368" s="10">
        <f t="shared" si="43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E1369/D1369*100</f>
        <v>114.26</v>
      </c>
      <c r="P1369" s="7">
        <f>E1369/L1369</f>
        <v>63.477777777777774</v>
      </c>
      <c r="Q1369" t="str">
        <f>REPLACE(N1369,FIND("/",N1369),LEN(N1369)-FIND("/",N1369)+1,"")</f>
        <v>music</v>
      </c>
      <c r="R1369" t="str">
        <f>REPLACE(N1369,1,FIND("/",N1369),"")</f>
        <v>rock</v>
      </c>
      <c r="S1369" s="10">
        <f t="shared" si="42"/>
        <v>42291.669560185182</v>
      </c>
      <c r="T1369" s="10">
        <f t="shared" si="43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E1370/D1370*100</f>
        <v>110.7</v>
      </c>
      <c r="P1370" s="7">
        <f>E1370/L1370</f>
        <v>63.620689655172413</v>
      </c>
      <c r="Q1370" t="str">
        <f>REPLACE(N1370,FIND("/",N1370),LEN(N1370)-FIND("/",N1370)+1,"")</f>
        <v>music</v>
      </c>
      <c r="R1370" t="str">
        <f>REPLACE(N1370,1,FIND("/",N1370),"")</f>
        <v>rock</v>
      </c>
      <c r="S1370" s="10">
        <f t="shared" si="42"/>
        <v>42145.857569444437</v>
      </c>
      <c r="T1370" s="10">
        <f t="shared" si="43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E1371/D1371*100</f>
        <v>105.34805315203954</v>
      </c>
      <c r="P1371" s="7">
        <f>E1371/L1371</f>
        <v>83.967068965517228</v>
      </c>
      <c r="Q1371" t="str">
        <f>REPLACE(N1371,FIND("/",N1371),LEN(N1371)-FIND("/",N1371)+1,"")</f>
        <v>music</v>
      </c>
      <c r="R1371" t="str">
        <f>REPLACE(N1371,1,FIND("/",N1371),"")</f>
        <v>rock</v>
      </c>
      <c r="S1371" s="10">
        <f t="shared" si="42"/>
        <v>41710.260949074072</v>
      </c>
      <c r="T1371" s="10">
        <f t="shared" si="43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E1372/D1372*100</f>
        <v>103.66666666666666</v>
      </c>
      <c r="P1372" s="7">
        <f>E1372/L1372</f>
        <v>77.75</v>
      </c>
      <c r="Q1372" t="str">
        <f>REPLACE(N1372,FIND("/",N1372),LEN(N1372)-FIND("/",N1372)+1,"")</f>
        <v>music</v>
      </c>
      <c r="R1372" t="str">
        <f>REPLACE(N1372,1,FIND("/",N1372),"")</f>
        <v>rock</v>
      </c>
      <c r="S1372" s="10">
        <f t="shared" si="42"/>
        <v>41547.670023148145</v>
      </c>
      <c r="T1372" s="10">
        <f t="shared" si="43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E1373/D1373*100</f>
        <v>107.08672667523933</v>
      </c>
      <c r="P1373" s="7">
        <f>E1373/L1373</f>
        <v>107.07142857142857</v>
      </c>
      <c r="Q1373" t="str">
        <f>REPLACE(N1373,FIND("/",N1373),LEN(N1373)-FIND("/",N1373)+1,"")</f>
        <v>music</v>
      </c>
      <c r="R1373" t="str">
        <f>REPLACE(N1373,1,FIND("/",N1373),"")</f>
        <v>rock</v>
      </c>
      <c r="S1373" s="10">
        <f t="shared" si="42"/>
        <v>42101.425254629627</v>
      </c>
      <c r="T1373" s="10">
        <f t="shared" si="43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E1374/D1374*100</f>
        <v>124</v>
      </c>
      <c r="P1374" s="7">
        <f>E1374/L1374</f>
        <v>38.75</v>
      </c>
      <c r="Q1374" t="str">
        <f>REPLACE(N1374,FIND("/",N1374),LEN(N1374)-FIND("/",N1374)+1,"")</f>
        <v>music</v>
      </c>
      <c r="R1374" t="str">
        <f>REPLACE(N1374,1,FIND("/",N1374),"")</f>
        <v>rock</v>
      </c>
      <c r="S1374" s="10">
        <f t="shared" si="42"/>
        <v>41072.40662037037</v>
      </c>
      <c r="T1374" s="10">
        <f t="shared" si="43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E1375/D1375*100</f>
        <v>105.01</v>
      </c>
      <c r="P1375" s="7">
        <f>E1375/L1375</f>
        <v>201.94230769230768</v>
      </c>
      <c r="Q1375" t="str">
        <f>REPLACE(N1375,FIND("/",N1375),LEN(N1375)-FIND("/",N1375)+1,"")</f>
        <v>music</v>
      </c>
      <c r="R1375" t="str">
        <f>REPLACE(N1375,1,FIND("/",N1375),"")</f>
        <v>rock</v>
      </c>
      <c r="S1375" s="10">
        <f t="shared" si="42"/>
        <v>42704.618437499994</v>
      </c>
      <c r="T1375" s="10">
        <f t="shared" si="43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E1376/D1376*100</f>
        <v>189.46666666666667</v>
      </c>
      <c r="P1376" s="7">
        <f>E1376/L1376</f>
        <v>43.060606060606062</v>
      </c>
      <c r="Q1376" t="str">
        <f>REPLACE(N1376,FIND("/",N1376),LEN(N1376)-FIND("/",N1376)+1,"")</f>
        <v>music</v>
      </c>
      <c r="R1376" t="str">
        <f>REPLACE(N1376,1,FIND("/",N1376),"")</f>
        <v>rock</v>
      </c>
      <c r="S1376" s="10">
        <f t="shared" si="42"/>
        <v>42423.828564814808</v>
      </c>
      <c r="T1376" s="10">
        <f t="shared" si="43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E1377/D1377*100</f>
        <v>171.32499999999999</v>
      </c>
      <c r="P1377" s="7">
        <f>E1377/L1377</f>
        <v>62.871559633027523</v>
      </c>
      <c r="Q1377" t="str">
        <f>REPLACE(N1377,FIND("/",N1377),LEN(N1377)-FIND("/",N1377)+1,"")</f>
        <v>music</v>
      </c>
      <c r="R1377" t="str">
        <f>REPLACE(N1377,1,FIND("/",N1377),"")</f>
        <v>rock</v>
      </c>
      <c r="S1377" s="10">
        <f t="shared" si="42"/>
        <v>42719.732858796291</v>
      </c>
      <c r="T1377" s="10">
        <f t="shared" si="43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E1378/D1378*100</f>
        <v>252.48648648648651</v>
      </c>
      <c r="P1378" s="7">
        <f>E1378/L1378</f>
        <v>55.607142857142854</v>
      </c>
      <c r="Q1378" t="str">
        <f>REPLACE(N1378,FIND("/",N1378),LEN(N1378)-FIND("/",N1378)+1,"")</f>
        <v>music</v>
      </c>
      <c r="R1378" t="str">
        <f>REPLACE(N1378,1,FIND("/",N1378),"")</f>
        <v>rock</v>
      </c>
      <c r="S1378" s="10">
        <f t="shared" si="42"/>
        <v>42677.335717592585</v>
      </c>
      <c r="T1378" s="10">
        <f t="shared" si="43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E1379/D1379*100</f>
        <v>116.15384615384616</v>
      </c>
      <c r="P1379" s="7">
        <f>E1379/L1379</f>
        <v>48.70967741935484</v>
      </c>
      <c r="Q1379" t="str">
        <f>REPLACE(N1379,FIND("/",N1379),LEN(N1379)-FIND("/",N1379)+1,"")</f>
        <v>music</v>
      </c>
      <c r="R1379" t="str">
        <f>REPLACE(N1379,1,FIND("/",N1379),"")</f>
        <v>rock</v>
      </c>
      <c r="S1379" s="10">
        <f t="shared" si="42"/>
        <v>42746.88622685185</v>
      </c>
      <c r="T1379" s="10">
        <f t="shared" si="43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E1380/D1380*100</f>
        <v>203.35000000000002</v>
      </c>
      <c r="P1380" s="7">
        <f>E1380/L1380</f>
        <v>30.578947368421051</v>
      </c>
      <c r="Q1380" t="str">
        <f>REPLACE(N1380,FIND("/",N1380),LEN(N1380)-FIND("/",N1380)+1,"")</f>
        <v>music</v>
      </c>
      <c r="R1380" t="str">
        <f>REPLACE(N1380,1,FIND("/",N1380),"")</f>
        <v>rock</v>
      </c>
      <c r="S1380" s="10">
        <f t="shared" si="42"/>
        <v>42568.426041666666</v>
      </c>
      <c r="T1380" s="10">
        <f t="shared" si="43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E1381/D1381*100</f>
        <v>111.60000000000001</v>
      </c>
      <c r="P1381" s="7">
        <f>E1381/L1381</f>
        <v>73.907284768211923</v>
      </c>
      <c r="Q1381" t="str">
        <f>REPLACE(N1381,FIND("/",N1381),LEN(N1381)-FIND("/",N1381)+1,"")</f>
        <v>music</v>
      </c>
      <c r="R1381" t="str">
        <f>REPLACE(N1381,1,FIND("/",N1381),"")</f>
        <v>rock</v>
      </c>
      <c r="S1381" s="10">
        <f t="shared" si="42"/>
        <v>42130.158287037033</v>
      </c>
      <c r="T1381" s="10">
        <f t="shared" si="43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E1382/D1382*100</f>
        <v>424</v>
      </c>
      <c r="P1382" s="7">
        <f>E1382/L1382</f>
        <v>21.2</v>
      </c>
      <c r="Q1382" t="str">
        <f>REPLACE(N1382,FIND("/",N1382),LEN(N1382)-FIND("/",N1382)+1,"")</f>
        <v>music</v>
      </c>
      <c r="R1382" t="str">
        <f>REPLACE(N1382,1,FIND("/",N1382),"")</f>
        <v>rock</v>
      </c>
      <c r="S1382" s="10">
        <f t="shared" si="42"/>
        <v>42141.429467592585</v>
      </c>
      <c r="T1382" s="10">
        <f t="shared" si="43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E1383/D1383*100</f>
        <v>107.1</v>
      </c>
      <c r="P1383" s="7">
        <f>E1383/L1383</f>
        <v>73.356164383561648</v>
      </c>
      <c r="Q1383" t="str">
        <f>REPLACE(N1383,FIND("/",N1383),LEN(N1383)-FIND("/",N1383)+1,"")</f>
        <v>music</v>
      </c>
      <c r="R1383" t="str">
        <f>REPLACE(N1383,1,FIND("/",N1383),"")</f>
        <v>rock</v>
      </c>
      <c r="S1383" s="10">
        <f t="shared" si="42"/>
        <v>42702.881076388883</v>
      </c>
      <c r="T1383" s="10">
        <f t="shared" si="43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E1384/D1384*100</f>
        <v>104.3625</v>
      </c>
      <c r="P1384" s="7">
        <f>E1384/L1384</f>
        <v>56.412162162162161</v>
      </c>
      <c r="Q1384" t="str">
        <f>REPLACE(N1384,FIND("/",N1384),LEN(N1384)-FIND("/",N1384)+1,"")</f>
        <v>music</v>
      </c>
      <c r="R1384" t="str">
        <f>REPLACE(N1384,1,FIND("/",N1384),"")</f>
        <v>rock</v>
      </c>
      <c r="S1384" s="10">
        <f t="shared" si="42"/>
        <v>41370.466851851852</v>
      </c>
      <c r="T1384" s="10">
        <f t="shared" si="43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E1385/D1385*100</f>
        <v>212.40909090909091</v>
      </c>
      <c r="P1385" s="7">
        <f>E1385/L1385</f>
        <v>50.247311827956992</v>
      </c>
      <c r="Q1385" t="str">
        <f>REPLACE(N1385,FIND("/",N1385),LEN(N1385)-FIND("/",N1385)+1,"")</f>
        <v>music</v>
      </c>
      <c r="R1385" t="str">
        <f>REPLACE(N1385,1,FIND("/",N1385),"")</f>
        <v>rock</v>
      </c>
      <c r="S1385" s="10">
        <f t="shared" si="42"/>
        <v>42706.741643518515</v>
      </c>
      <c r="T1385" s="10">
        <f t="shared" si="43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E1386/D1386*100</f>
        <v>124.08571428571429</v>
      </c>
      <c r="P1386" s="7">
        <f>E1386/L1386</f>
        <v>68.936507936507937</v>
      </c>
      <c r="Q1386" t="str">
        <f>REPLACE(N1386,FIND("/",N1386),LEN(N1386)-FIND("/",N1386)+1,"")</f>
        <v>music</v>
      </c>
      <c r="R1386" t="str">
        <f>REPLACE(N1386,1,FIND("/",N1386),"")</f>
        <v>rock</v>
      </c>
      <c r="S1386" s="10">
        <f t="shared" si="42"/>
        <v>42160.401874999996</v>
      </c>
      <c r="T1386" s="10">
        <f t="shared" si="43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E1387/D1387*100</f>
        <v>110.406125</v>
      </c>
      <c r="P1387" s="7">
        <f>E1387/L1387</f>
        <v>65.914104477611943</v>
      </c>
      <c r="Q1387" t="str">
        <f>REPLACE(N1387,FIND("/",N1387),LEN(N1387)-FIND("/",N1387)+1,"")</f>
        <v>music</v>
      </c>
      <c r="R1387" t="str">
        <f>REPLACE(N1387,1,FIND("/",N1387),"")</f>
        <v>rock</v>
      </c>
      <c r="S1387" s="10">
        <f t="shared" si="42"/>
        <v>42433.355567129627</v>
      </c>
      <c r="T1387" s="10">
        <f t="shared" si="43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E1388/D1388*100</f>
        <v>218.75</v>
      </c>
      <c r="P1388" s="7">
        <f>E1388/L1388</f>
        <v>62.5</v>
      </c>
      <c r="Q1388" t="str">
        <f>REPLACE(N1388,FIND("/",N1388),LEN(N1388)-FIND("/",N1388)+1,"")</f>
        <v>music</v>
      </c>
      <c r="R1388" t="str">
        <f>REPLACE(N1388,1,FIND("/",N1388),"")</f>
        <v>rock</v>
      </c>
      <c r="S1388" s="10">
        <f t="shared" si="42"/>
        <v>42184.313530092586</v>
      </c>
      <c r="T1388" s="10">
        <f t="shared" si="43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E1389/D1389*100</f>
        <v>136.625</v>
      </c>
      <c r="P1389" s="7">
        <f>E1389/L1389</f>
        <v>70.064102564102569</v>
      </c>
      <c r="Q1389" t="str">
        <f>REPLACE(N1389,FIND("/",N1389),LEN(N1389)-FIND("/",N1389)+1,"")</f>
        <v>music</v>
      </c>
      <c r="R1389" t="str">
        <f>REPLACE(N1389,1,FIND("/",N1389),"")</f>
        <v>rock</v>
      </c>
      <c r="S1389" s="10">
        <f t="shared" si="42"/>
        <v>42126.587905092594</v>
      </c>
      <c r="T1389" s="10">
        <f t="shared" si="43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E1390/D1390*100</f>
        <v>134.8074</v>
      </c>
      <c r="P1390" s="7">
        <f>E1390/L1390</f>
        <v>60.181874999999998</v>
      </c>
      <c r="Q1390" t="str">
        <f>REPLACE(N1390,FIND("/",N1390),LEN(N1390)-FIND("/",N1390)+1,"")</f>
        <v>music</v>
      </c>
      <c r="R1390" t="str">
        <f>REPLACE(N1390,1,FIND("/",N1390),"")</f>
        <v>rock</v>
      </c>
      <c r="S1390" s="10">
        <f t="shared" si="42"/>
        <v>42634.281446759262</v>
      </c>
      <c r="T1390" s="10">
        <f t="shared" si="43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E1391/D1391*100</f>
        <v>145.4</v>
      </c>
      <c r="P1391" s="7">
        <f>E1391/L1391</f>
        <v>21.382352941176471</v>
      </c>
      <c r="Q1391" t="str">
        <f>REPLACE(N1391,FIND("/",N1391),LEN(N1391)-FIND("/",N1391)+1,"")</f>
        <v>music</v>
      </c>
      <c r="R1391" t="str">
        <f>REPLACE(N1391,1,FIND("/",N1391),"")</f>
        <v>rock</v>
      </c>
      <c r="S1391" s="10">
        <f t="shared" si="42"/>
        <v>42565.147650462961</v>
      </c>
      <c r="T1391" s="10">
        <f t="shared" si="43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E1392/D1392*100</f>
        <v>109.10714285714285</v>
      </c>
      <c r="P1392" s="7">
        <f>E1392/L1392</f>
        <v>160.78947368421052</v>
      </c>
      <c r="Q1392" t="str">
        <f>REPLACE(N1392,FIND("/",N1392),LEN(N1392)-FIND("/",N1392)+1,"")</f>
        <v>music</v>
      </c>
      <c r="R1392" t="str">
        <f>REPLACE(N1392,1,FIND("/",N1392),"")</f>
        <v>rock</v>
      </c>
      <c r="S1392" s="10">
        <f t="shared" si="42"/>
        <v>42087.469976851855</v>
      </c>
      <c r="T1392" s="10">
        <f t="shared" si="43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E1393/D1393*100</f>
        <v>110.2</v>
      </c>
      <c r="P1393" s="7">
        <f>E1393/L1393</f>
        <v>42.384615384615387</v>
      </c>
      <c r="Q1393" t="str">
        <f>REPLACE(N1393,FIND("/",N1393),LEN(N1393)-FIND("/",N1393)+1,"")</f>
        <v>music</v>
      </c>
      <c r="R1393" t="str">
        <f>REPLACE(N1393,1,FIND("/",N1393),"")</f>
        <v>rock</v>
      </c>
      <c r="S1393" s="10">
        <f t="shared" si="42"/>
        <v>42193.317337962959</v>
      </c>
      <c r="T1393" s="10">
        <f t="shared" si="43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E1394/D1394*100</f>
        <v>113.64000000000001</v>
      </c>
      <c r="P1394" s="7">
        <f>E1394/L1394</f>
        <v>27.317307692307693</v>
      </c>
      <c r="Q1394" t="str">
        <f>REPLACE(N1394,FIND("/",N1394),LEN(N1394)-FIND("/",N1394)+1,"")</f>
        <v>music</v>
      </c>
      <c r="R1394" t="str">
        <f>REPLACE(N1394,1,FIND("/",N1394),"")</f>
        <v>rock</v>
      </c>
      <c r="S1394" s="10">
        <f t="shared" si="42"/>
        <v>42400.821597222217</v>
      </c>
      <c r="T1394" s="10">
        <f t="shared" si="43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E1395/D1395*100</f>
        <v>102.35000000000001</v>
      </c>
      <c r="P1395" s="7">
        <f>E1395/L1395</f>
        <v>196.82692307692307</v>
      </c>
      <c r="Q1395" t="str">
        <f>REPLACE(N1395,FIND("/",N1395),LEN(N1395)-FIND("/",N1395)+1,"")</f>
        <v>music</v>
      </c>
      <c r="R1395" t="str">
        <f>REPLACE(N1395,1,FIND("/",N1395),"")</f>
        <v>rock</v>
      </c>
      <c r="S1395" s="10">
        <f t="shared" si="42"/>
        <v>42553.348645833328</v>
      </c>
      <c r="T1395" s="10">
        <f t="shared" si="43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E1396/D1396*100</f>
        <v>122.13333333333334</v>
      </c>
      <c r="P1396" s="7">
        <f>E1396/L1396</f>
        <v>53.882352941176471</v>
      </c>
      <c r="Q1396" t="str">
        <f>REPLACE(N1396,FIND("/",N1396),LEN(N1396)-FIND("/",N1396)+1,"")</f>
        <v>music</v>
      </c>
      <c r="R1396" t="str">
        <f>REPLACE(N1396,1,FIND("/",N1396),"")</f>
        <v>rock</v>
      </c>
      <c r="S1396" s="10">
        <f t="shared" si="42"/>
        <v>42751.811643518515</v>
      </c>
      <c r="T1396" s="10">
        <f t="shared" si="43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E1397/D1397*100</f>
        <v>111.88571428571427</v>
      </c>
      <c r="P1397" s="7">
        <f>E1397/L1397</f>
        <v>47.756097560975611</v>
      </c>
      <c r="Q1397" t="str">
        <f>REPLACE(N1397,FIND("/",N1397),LEN(N1397)-FIND("/",N1397)+1,"")</f>
        <v>music</v>
      </c>
      <c r="R1397" t="str">
        <f>REPLACE(N1397,1,FIND("/",N1397),"")</f>
        <v>rock</v>
      </c>
      <c r="S1397" s="10">
        <f t="shared" si="42"/>
        <v>42719.575011574074</v>
      </c>
      <c r="T1397" s="10">
        <f t="shared" si="43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E1398/D1398*100</f>
        <v>107.3</v>
      </c>
      <c r="P1398" s="7">
        <f>E1398/L1398</f>
        <v>88.191780821917803</v>
      </c>
      <c r="Q1398" t="str">
        <f>REPLACE(N1398,FIND("/",N1398),LEN(N1398)-FIND("/",N1398)+1,"")</f>
        <v>music</v>
      </c>
      <c r="R1398" t="str">
        <f>REPLACE(N1398,1,FIND("/",N1398),"")</f>
        <v>rock</v>
      </c>
      <c r="S1398" s="10">
        <f t="shared" si="42"/>
        <v>42018.665300925924</v>
      </c>
      <c r="T1398" s="10">
        <f t="shared" si="43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E1399/D1399*100</f>
        <v>113.85000000000001</v>
      </c>
      <c r="P1399" s="7">
        <f>E1399/L1399</f>
        <v>72.056962025316452</v>
      </c>
      <c r="Q1399" t="str">
        <f>REPLACE(N1399,FIND("/",N1399),LEN(N1399)-FIND("/",N1399)+1,"")</f>
        <v>music</v>
      </c>
      <c r="R1399" t="str">
        <f>REPLACE(N1399,1,FIND("/",N1399),"")</f>
        <v>rock</v>
      </c>
      <c r="S1399" s="10">
        <f t="shared" si="42"/>
        <v>42640.584606481476</v>
      </c>
      <c r="T1399" s="10">
        <f t="shared" si="43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E1400/D1400*100</f>
        <v>109.68181818181819</v>
      </c>
      <c r="P1400" s="7">
        <f>E1400/L1400</f>
        <v>74.246153846153845</v>
      </c>
      <c r="Q1400" t="str">
        <f>REPLACE(N1400,FIND("/",N1400),LEN(N1400)-FIND("/",N1400)+1,"")</f>
        <v>music</v>
      </c>
      <c r="R1400" t="str">
        <f>REPLACE(N1400,1,FIND("/",N1400),"")</f>
        <v>rock</v>
      </c>
      <c r="S1400" s="10">
        <f t="shared" si="42"/>
        <v>42526.540902777771</v>
      </c>
      <c r="T1400" s="10">
        <f t="shared" si="43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E1401/D1401*100</f>
        <v>126.14444444444443</v>
      </c>
      <c r="P1401" s="7">
        <f>E1401/L1401</f>
        <v>61.701086956521742</v>
      </c>
      <c r="Q1401" t="str">
        <f>REPLACE(N1401,FIND("/",N1401),LEN(N1401)-FIND("/",N1401)+1,"")</f>
        <v>music</v>
      </c>
      <c r="R1401" t="str">
        <f>REPLACE(N1401,1,FIND("/",N1401),"")</f>
        <v>rock</v>
      </c>
      <c r="S1401" s="10">
        <f t="shared" si="42"/>
        <v>41888.670983796292</v>
      </c>
      <c r="T1401" s="10">
        <f t="shared" si="43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E1402/D1402*100</f>
        <v>167.42857142857144</v>
      </c>
      <c r="P1402" s="7">
        <f>E1402/L1402</f>
        <v>17.235294117647058</v>
      </c>
      <c r="Q1402" t="str">
        <f>REPLACE(N1402,FIND("/",N1402),LEN(N1402)-FIND("/",N1402)+1,"")</f>
        <v>music</v>
      </c>
      <c r="R1402" t="str">
        <f>REPLACE(N1402,1,FIND("/",N1402),"")</f>
        <v>rock</v>
      </c>
      <c r="S1402" s="10">
        <f t="shared" si="42"/>
        <v>42498.007789351854</v>
      </c>
      <c r="T1402" s="10">
        <f t="shared" si="43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E1403/D1403*100</f>
        <v>496.52000000000004</v>
      </c>
      <c r="P1403" s="7">
        <f>E1403/L1403</f>
        <v>51.720833333333331</v>
      </c>
      <c r="Q1403" t="str">
        <f>REPLACE(N1403,FIND("/",N1403),LEN(N1403)-FIND("/",N1403)+1,"")</f>
        <v>music</v>
      </c>
      <c r="R1403" t="str">
        <f>REPLACE(N1403,1,FIND("/",N1403),"")</f>
        <v>rock</v>
      </c>
      <c r="S1403" s="10">
        <f t="shared" si="42"/>
        <v>41399.662893518514</v>
      </c>
      <c r="T1403" s="10">
        <f t="shared" si="43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E1404/D1404*100</f>
        <v>109.16</v>
      </c>
      <c r="P1404" s="7">
        <f>E1404/L1404</f>
        <v>24.150442477876105</v>
      </c>
      <c r="Q1404" t="str">
        <f>REPLACE(N1404,FIND("/",N1404),LEN(N1404)-FIND("/",N1404)+1,"")</f>
        <v>music</v>
      </c>
      <c r="R1404" t="str">
        <f>REPLACE(N1404,1,FIND("/",N1404),"")</f>
        <v>rock</v>
      </c>
      <c r="S1404" s="10">
        <f t="shared" si="42"/>
        <v>42064.720034722217</v>
      </c>
      <c r="T1404" s="10">
        <f t="shared" si="43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E1405/D1405*100</f>
        <v>102.57499999999999</v>
      </c>
      <c r="P1405" s="7">
        <f>E1405/L1405</f>
        <v>62.166666666666664</v>
      </c>
      <c r="Q1405" t="str">
        <f>REPLACE(N1405,FIND("/",N1405),LEN(N1405)-FIND("/",N1405)+1,"")</f>
        <v>music</v>
      </c>
      <c r="R1405" t="str">
        <f>REPLACE(N1405,1,FIND("/",N1405),"")</f>
        <v>rock</v>
      </c>
      <c r="S1405" s="10">
        <f t="shared" si="42"/>
        <v>41450.729571759257</v>
      </c>
      <c r="T1405" s="10">
        <f t="shared" si="43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E1406/D1406*100</f>
        <v>1.6620689655172414</v>
      </c>
      <c r="P1406" s="7">
        <f>E1406/L1406</f>
        <v>48.2</v>
      </c>
      <c r="Q1406" t="str">
        <f>REPLACE(N1406,FIND("/",N1406),LEN(N1406)-FIND("/",N1406)+1,"")</f>
        <v>publishing</v>
      </c>
      <c r="R1406" t="str">
        <f>REPLACE(N1406,1,FIND("/",N1406),"")</f>
        <v>translations</v>
      </c>
      <c r="S1406" s="10">
        <f t="shared" si="42"/>
        <v>42032.17690972222</v>
      </c>
      <c r="T1406" s="10">
        <f t="shared" si="43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E1407/D1407*100</f>
        <v>0.42</v>
      </c>
      <c r="P1407" s="7">
        <f>E1407/L1407</f>
        <v>6.1764705882352944</v>
      </c>
      <c r="Q1407" t="str">
        <f>REPLACE(N1407,FIND("/",N1407),LEN(N1407)-FIND("/",N1407)+1,"")</f>
        <v>publishing</v>
      </c>
      <c r="R1407" t="str">
        <f>REPLACE(N1407,1,FIND("/",N1407),"")</f>
        <v>translations</v>
      </c>
      <c r="S1407" s="10">
        <f t="shared" si="42"/>
        <v>41941.347233796296</v>
      </c>
      <c r="T1407" s="10">
        <f t="shared" si="43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E1408/D1408*100</f>
        <v>0.125</v>
      </c>
      <c r="P1408" s="7">
        <f>E1408/L1408</f>
        <v>5</v>
      </c>
      <c r="Q1408" t="str">
        <f>REPLACE(N1408,FIND("/",N1408),LEN(N1408)-FIND("/",N1408)+1,"")</f>
        <v>publishing</v>
      </c>
      <c r="R1408" t="str">
        <f>REPLACE(N1408,1,FIND("/",N1408),"")</f>
        <v>translations</v>
      </c>
      <c r="S1408" s="10">
        <f t="shared" si="42"/>
        <v>42297.099618055552</v>
      </c>
      <c r="T1408" s="10">
        <f t="shared" si="43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E1409/D1409*100</f>
        <v>0.5</v>
      </c>
      <c r="P1409" s="7">
        <f>E1409/L1409</f>
        <v>7.5</v>
      </c>
      <c r="Q1409" t="str">
        <f>REPLACE(N1409,FIND("/",N1409),LEN(N1409)-FIND("/",N1409)+1,"")</f>
        <v>publishing</v>
      </c>
      <c r="R1409" t="str">
        <f>REPLACE(N1409,1,FIND("/",N1409),"")</f>
        <v>translations</v>
      </c>
      <c r="S1409" s="10">
        <f t="shared" si="42"/>
        <v>41838.20344907407</v>
      </c>
      <c r="T1409" s="10">
        <f t="shared" si="43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E1410/D1410*100</f>
        <v>7.1999999999999993</v>
      </c>
      <c r="P1410" s="7">
        <f>E1410/L1410</f>
        <v>12</v>
      </c>
      <c r="Q1410" t="str">
        <f>REPLACE(N1410,FIND("/",N1410),LEN(N1410)-FIND("/",N1410)+1,"")</f>
        <v>publishing</v>
      </c>
      <c r="R1410" t="str">
        <f>REPLACE(N1410,1,FIND("/",N1410),"")</f>
        <v>translations</v>
      </c>
      <c r="S1410" s="10">
        <f t="shared" si="42"/>
        <v>42291.538842592585</v>
      </c>
      <c r="T1410" s="10">
        <f t="shared" si="43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E1411/D1411*100</f>
        <v>0</v>
      </c>
      <c r="P1411" s="7" t="e">
        <f>E1411/L1411</f>
        <v>#DIV/0!</v>
      </c>
      <c r="Q1411" t="str">
        <f>REPLACE(N1411,FIND("/",N1411),LEN(N1411)-FIND("/",N1411)+1,"")</f>
        <v>publishing</v>
      </c>
      <c r="R1411" t="str">
        <f>REPLACE(N1411,1,FIND("/",N1411),"")</f>
        <v>translations</v>
      </c>
      <c r="S1411" s="10">
        <f t="shared" ref="S1411:S1474" si="44">(J1411/86400)+25569+(-8/24)</f>
        <v>41944.800173611111</v>
      </c>
      <c r="T1411" s="10">
        <f t="shared" ref="T1411:T1474" si="45">(I1411/86400)+25569+(-8/24)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E1412/D1412*100</f>
        <v>1.6666666666666666E-2</v>
      </c>
      <c r="P1412" s="7">
        <f>E1412/L1412</f>
        <v>1</v>
      </c>
      <c r="Q1412" t="str">
        <f>REPLACE(N1412,FIND("/",N1412),LEN(N1412)-FIND("/",N1412)+1,"")</f>
        <v>publishing</v>
      </c>
      <c r="R1412" t="str">
        <f>REPLACE(N1412,1,FIND("/",N1412),"")</f>
        <v>translations</v>
      </c>
      <c r="S1412" s="10">
        <f t="shared" si="44"/>
        <v>42478.985185185178</v>
      </c>
      <c r="T1412" s="10">
        <f t="shared" si="45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E1413/D1413*100</f>
        <v>0.23333333333333336</v>
      </c>
      <c r="P1413" s="7">
        <f>E1413/L1413</f>
        <v>2.3333333333333335</v>
      </c>
      <c r="Q1413" t="str">
        <f>REPLACE(N1413,FIND("/",N1413),LEN(N1413)-FIND("/",N1413)+1,"")</f>
        <v>publishing</v>
      </c>
      <c r="R1413" t="str">
        <f>REPLACE(N1413,1,FIND("/",N1413),"")</f>
        <v>translations</v>
      </c>
      <c r="S1413" s="10">
        <f t="shared" si="44"/>
        <v>42012.725694444445</v>
      </c>
      <c r="T1413" s="10">
        <f t="shared" si="45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E1414/D1414*100</f>
        <v>4.5714285714285712</v>
      </c>
      <c r="P1414" s="7">
        <f>E1414/L1414</f>
        <v>24.615384615384617</v>
      </c>
      <c r="Q1414" t="str">
        <f>REPLACE(N1414,FIND("/",N1414),LEN(N1414)-FIND("/",N1414)+1,"")</f>
        <v>publishing</v>
      </c>
      <c r="R1414" t="str">
        <f>REPLACE(N1414,1,FIND("/",N1414),"")</f>
        <v>translations</v>
      </c>
      <c r="S1414" s="10">
        <f t="shared" si="44"/>
        <v>41946.730312499996</v>
      </c>
      <c r="T1414" s="10">
        <f t="shared" si="45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E1415/D1415*100</f>
        <v>5</v>
      </c>
      <c r="P1415" s="7">
        <f>E1415/L1415</f>
        <v>100</v>
      </c>
      <c r="Q1415" t="str">
        <f>REPLACE(N1415,FIND("/",N1415),LEN(N1415)-FIND("/",N1415)+1,"")</f>
        <v>publishing</v>
      </c>
      <c r="R1415" t="str">
        <f>REPLACE(N1415,1,FIND("/",N1415),"")</f>
        <v>translations</v>
      </c>
      <c r="S1415" s="10">
        <f t="shared" si="44"/>
        <v>42360.103819444441</v>
      </c>
      <c r="T1415" s="10">
        <f t="shared" si="45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E1416/D1416*100</f>
        <v>0.2</v>
      </c>
      <c r="P1416" s="7">
        <f>E1416/L1416</f>
        <v>1</v>
      </c>
      <c r="Q1416" t="str">
        <f>REPLACE(N1416,FIND("/",N1416),LEN(N1416)-FIND("/",N1416)+1,"")</f>
        <v>publishing</v>
      </c>
      <c r="R1416" t="str">
        <f>REPLACE(N1416,1,FIND("/",N1416),"")</f>
        <v>translations</v>
      </c>
      <c r="S1416" s="10">
        <f t="shared" si="44"/>
        <v>42707.919756944444</v>
      </c>
      <c r="T1416" s="10">
        <f t="shared" si="45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E1417/D1417*100</f>
        <v>18.181818181818183</v>
      </c>
      <c r="P1417" s="7">
        <f>E1417/L1417</f>
        <v>88.888888888888886</v>
      </c>
      <c r="Q1417" t="str">
        <f>REPLACE(N1417,FIND("/",N1417),LEN(N1417)-FIND("/",N1417)+1,"")</f>
        <v>publishing</v>
      </c>
      <c r="R1417" t="str">
        <f>REPLACE(N1417,1,FIND("/",N1417),"")</f>
        <v>translations</v>
      </c>
      <c r="S1417" s="10">
        <f t="shared" si="44"/>
        <v>42192.342488425922</v>
      </c>
      <c r="T1417" s="10">
        <f t="shared" si="45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E1418/D1418*100</f>
        <v>0</v>
      </c>
      <c r="P1418" s="7" t="e">
        <f>E1418/L1418</f>
        <v>#DIV/0!</v>
      </c>
      <c r="Q1418" t="str">
        <f>REPLACE(N1418,FIND("/",N1418),LEN(N1418)-FIND("/",N1418)+1,"")</f>
        <v>publishing</v>
      </c>
      <c r="R1418" t="str">
        <f>REPLACE(N1418,1,FIND("/",N1418),"")</f>
        <v>translations</v>
      </c>
      <c r="S1418" s="10">
        <f t="shared" si="44"/>
        <v>42299.592812499999</v>
      </c>
      <c r="T1418" s="10">
        <f t="shared" si="45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E1419/D1419*100</f>
        <v>1.2222222222222223</v>
      </c>
      <c r="P1419" s="7">
        <f>E1419/L1419</f>
        <v>27.5</v>
      </c>
      <c r="Q1419" t="str">
        <f>REPLACE(N1419,FIND("/",N1419),LEN(N1419)-FIND("/",N1419)+1,"")</f>
        <v>publishing</v>
      </c>
      <c r="R1419" t="str">
        <f>REPLACE(N1419,1,FIND("/",N1419),"")</f>
        <v>translations</v>
      </c>
      <c r="S1419" s="10">
        <f t="shared" si="44"/>
        <v>42231.816828703704</v>
      </c>
      <c r="T1419" s="10">
        <f t="shared" si="45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E1420/D1420*100</f>
        <v>0.2</v>
      </c>
      <c r="P1420" s="7">
        <f>E1420/L1420</f>
        <v>6</v>
      </c>
      <c r="Q1420" t="str">
        <f>REPLACE(N1420,FIND("/",N1420),LEN(N1420)-FIND("/",N1420)+1,"")</f>
        <v>publishing</v>
      </c>
      <c r="R1420" t="str">
        <f>REPLACE(N1420,1,FIND("/",N1420),"")</f>
        <v>translations</v>
      </c>
      <c r="S1420" s="10">
        <f t="shared" si="44"/>
        <v>42395.123078703698</v>
      </c>
      <c r="T1420" s="10">
        <f t="shared" si="45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E1421/D1421*100</f>
        <v>7.0634920634920633</v>
      </c>
      <c r="P1421" s="7">
        <f>E1421/L1421</f>
        <v>44.5</v>
      </c>
      <c r="Q1421" t="str">
        <f>REPLACE(N1421,FIND("/",N1421),LEN(N1421)-FIND("/",N1421)+1,"")</f>
        <v>publishing</v>
      </c>
      <c r="R1421" t="str">
        <f>REPLACE(N1421,1,FIND("/",N1421),"")</f>
        <v>translations</v>
      </c>
      <c r="S1421" s="10">
        <f t="shared" si="44"/>
        <v>42622.12290509259</v>
      </c>
      <c r="T1421" s="10">
        <f t="shared" si="45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E1422/D1422*100</f>
        <v>2.7272727272727271</v>
      </c>
      <c r="P1422" s="7">
        <f>E1422/L1422</f>
        <v>1</v>
      </c>
      <c r="Q1422" t="str">
        <f>REPLACE(N1422,FIND("/",N1422),LEN(N1422)-FIND("/",N1422)+1,"")</f>
        <v>publishing</v>
      </c>
      <c r="R1422" t="str">
        <f>REPLACE(N1422,1,FIND("/",N1422),"")</f>
        <v>translations</v>
      </c>
      <c r="S1422" s="10">
        <f t="shared" si="44"/>
        <v>42524.334328703706</v>
      </c>
      <c r="T1422" s="10">
        <f t="shared" si="45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E1423/D1423*100</f>
        <v>0.1</v>
      </c>
      <c r="P1423" s="7">
        <f>E1423/L1423</f>
        <v>100</v>
      </c>
      <c r="Q1423" t="str">
        <f>REPLACE(N1423,FIND("/",N1423),LEN(N1423)-FIND("/",N1423)+1,"")</f>
        <v>publishing</v>
      </c>
      <c r="R1423" t="str">
        <f>REPLACE(N1423,1,FIND("/",N1423),"")</f>
        <v>translations</v>
      </c>
      <c r="S1423" s="10">
        <f t="shared" si="44"/>
        <v>42013.582280092589</v>
      </c>
      <c r="T1423" s="10">
        <f t="shared" si="45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E1424/D1424*100</f>
        <v>0.104</v>
      </c>
      <c r="P1424" s="7">
        <f>E1424/L1424</f>
        <v>13</v>
      </c>
      <c r="Q1424" t="str">
        <f>REPLACE(N1424,FIND("/",N1424),LEN(N1424)-FIND("/",N1424)+1,"")</f>
        <v>publishing</v>
      </c>
      <c r="R1424" t="str">
        <f>REPLACE(N1424,1,FIND("/",N1424),"")</f>
        <v>translations</v>
      </c>
      <c r="S1424" s="10">
        <f t="shared" si="44"/>
        <v>42603.906296296293</v>
      </c>
      <c r="T1424" s="10">
        <f t="shared" si="45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E1425/D1425*100</f>
        <v>0.33333333333333337</v>
      </c>
      <c r="P1425" s="7">
        <f>E1425/L1425</f>
        <v>100</v>
      </c>
      <c r="Q1425" t="str">
        <f>REPLACE(N1425,FIND("/",N1425),LEN(N1425)-FIND("/",N1425)+1,"")</f>
        <v>publishing</v>
      </c>
      <c r="R1425" t="str">
        <f>REPLACE(N1425,1,FIND("/",N1425),"")</f>
        <v>translations</v>
      </c>
      <c r="S1425" s="10">
        <f t="shared" si="44"/>
        <v>42340.026979166665</v>
      </c>
      <c r="T1425" s="10">
        <f t="shared" si="45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E1426/D1426*100</f>
        <v>20.36</v>
      </c>
      <c r="P1426" s="7">
        <f>E1426/L1426</f>
        <v>109.07142857142857</v>
      </c>
      <c r="Q1426" t="str">
        <f>REPLACE(N1426,FIND("/",N1426),LEN(N1426)-FIND("/",N1426)+1,"")</f>
        <v>publishing</v>
      </c>
      <c r="R1426" t="str">
        <f>REPLACE(N1426,1,FIND("/",N1426),"")</f>
        <v>translations</v>
      </c>
      <c r="S1426" s="10">
        <f t="shared" si="44"/>
        <v>42676.384282407402</v>
      </c>
      <c r="T1426" s="10">
        <f t="shared" si="45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E1427/D1427*100</f>
        <v>0</v>
      </c>
      <c r="P1427" s="7" t="e">
        <f>E1427/L1427</f>
        <v>#DIV/0!</v>
      </c>
      <c r="Q1427" t="str">
        <f>REPLACE(N1427,FIND("/",N1427),LEN(N1427)-FIND("/",N1427)+1,"")</f>
        <v>publishing</v>
      </c>
      <c r="R1427" t="str">
        <f>REPLACE(N1427,1,FIND("/",N1427),"")</f>
        <v>translations</v>
      </c>
      <c r="S1427" s="10">
        <f t="shared" si="44"/>
        <v>42092.798136574071</v>
      </c>
      <c r="T1427" s="10">
        <f t="shared" si="45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E1428/D1428*100</f>
        <v>0</v>
      </c>
      <c r="P1428" s="7" t="e">
        <f>E1428/L1428</f>
        <v>#DIV/0!</v>
      </c>
      <c r="Q1428" t="str">
        <f>REPLACE(N1428,FIND("/",N1428),LEN(N1428)-FIND("/",N1428)+1,"")</f>
        <v>publishing</v>
      </c>
      <c r="R1428" t="str">
        <f>REPLACE(N1428,1,FIND("/",N1428),"")</f>
        <v>translations</v>
      </c>
      <c r="S1428" s="10">
        <f t="shared" si="44"/>
        <v>42180.056944444441</v>
      </c>
      <c r="T1428" s="10">
        <f t="shared" si="45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E1429/D1429*100</f>
        <v>8.3800000000000008</v>
      </c>
      <c r="P1429" s="7">
        <f>E1429/L1429</f>
        <v>104.75</v>
      </c>
      <c r="Q1429" t="str">
        <f>REPLACE(N1429,FIND("/",N1429),LEN(N1429)-FIND("/",N1429)+1,"")</f>
        <v>publishing</v>
      </c>
      <c r="R1429" t="str">
        <f>REPLACE(N1429,1,FIND("/",N1429),"")</f>
        <v>translations</v>
      </c>
      <c r="S1429" s="10">
        <f t="shared" si="44"/>
        <v>42601.518344907403</v>
      </c>
      <c r="T1429" s="10">
        <f t="shared" si="45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E1430/D1430*100</f>
        <v>4.5</v>
      </c>
      <c r="P1430" s="7">
        <f>E1430/L1430</f>
        <v>15</v>
      </c>
      <c r="Q1430" t="str">
        <f>REPLACE(N1430,FIND("/",N1430),LEN(N1430)-FIND("/",N1430)+1,"")</f>
        <v>publishing</v>
      </c>
      <c r="R1430" t="str">
        <f>REPLACE(N1430,1,FIND("/",N1430),"")</f>
        <v>translations</v>
      </c>
      <c r="S1430" s="10">
        <f t="shared" si="44"/>
        <v>42432.046493055554</v>
      </c>
      <c r="T1430" s="10">
        <f t="shared" si="45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E1431/D1431*100</f>
        <v>0</v>
      </c>
      <c r="P1431" s="7" t="e">
        <f>E1431/L1431</f>
        <v>#DIV/0!</v>
      </c>
      <c r="Q1431" t="str">
        <f>REPLACE(N1431,FIND("/",N1431),LEN(N1431)-FIND("/",N1431)+1,"")</f>
        <v>publishing</v>
      </c>
      <c r="R1431" t="str">
        <f>REPLACE(N1431,1,FIND("/",N1431),"")</f>
        <v>translations</v>
      </c>
      <c r="S1431" s="10">
        <f t="shared" si="44"/>
        <v>42073.727337962962</v>
      </c>
      <c r="T1431" s="10">
        <f t="shared" si="45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E1432/D1432*100</f>
        <v>8.06</v>
      </c>
      <c r="P1432" s="7">
        <f>E1432/L1432</f>
        <v>80.599999999999994</v>
      </c>
      <c r="Q1432" t="str">
        <f>REPLACE(N1432,FIND("/",N1432),LEN(N1432)-FIND("/",N1432)+1,"")</f>
        <v>publishing</v>
      </c>
      <c r="R1432" t="str">
        <f>REPLACE(N1432,1,FIND("/",N1432),"")</f>
        <v>translations</v>
      </c>
      <c r="S1432" s="10">
        <f t="shared" si="44"/>
        <v>41961.480185185188</v>
      </c>
      <c r="T1432" s="10">
        <f t="shared" si="45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E1433/D1433*100</f>
        <v>31.94705882352941</v>
      </c>
      <c r="P1433" s="7">
        <f>E1433/L1433</f>
        <v>115.55319148936171</v>
      </c>
      <c r="Q1433" t="str">
        <f>REPLACE(N1433,FIND("/",N1433),LEN(N1433)-FIND("/",N1433)+1,"")</f>
        <v>publishing</v>
      </c>
      <c r="R1433" t="str">
        <f>REPLACE(N1433,1,FIND("/",N1433),"")</f>
        <v>translations</v>
      </c>
      <c r="S1433" s="10">
        <f t="shared" si="44"/>
        <v>42303.877499999995</v>
      </c>
      <c r="T1433" s="10">
        <f t="shared" si="45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E1434/D1434*100</f>
        <v>0</v>
      </c>
      <c r="P1434" s="7" t="e">
        <f>E1434/L1434</f>
        <v>#DIV/0!</v>
      </c>
      <c r="Q1434" t="str">
        <f>REPLACE(N1434,FIND("/",N1434),LEN(N1434)-FIND("/",N1434)+1,"")</f>
        <v>publishing</v>
      </c>
      <c r="R1434" t="str">
        <f>REPLACE(N1434,1,FIND("/",N1434),"")</f>
        <v>translations</v>
      </c>
      <c r="S1434" s="10">
        <f t="shared" si="44"/>
        <v>42175.447083333333</v>
      </c>
      <c r="T1434" s="10">
        <f t="shared" si="45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E1435/D1435*100</f>
        <v>6.708333333333333</v>
      </c>
      <c r="P1435" s="7">
        <f>E1435/L1435</f>
        <v>80.5</v>
      </c>
      <c r="Q1435" t="str">
        <f>REPLACE(N1435,FIND("/",N1435),LEN(N1435)-FIND("/",N1435)+1,"")</f>
        <v>publishing</v>
      </c>
      <c r="R1435" t="str">
        <f>REPLACE(N1435,1,FIND("/",N1435),"")</f>
        <v>translations</v>
      </c>
      <c r="S1435" s="10">
        <f t="shared" si="44"/>
        <v>42673.292534722219</v>
      </c>
      <c r="T1435" s="10">
        <f t="shared" si="45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E1436/D1436*100</f>
        <v>9.9878048780487809</v>
      </c>
      <c r="P1436" s="7">
        <f>E1436/L1436</f>
        <v>744.5454545454545</v>
      </c>
      <c r="Q1436" t="str">
        <f>REPLACE(N1436,FIND("/",N1436),LEN(N1436)-FIND("/",N1436)+1,"")</f>
        <v>publishing</v>
      </c>
      <c r="R1436" t="str">
        <f>REPLACE(N1436,1,FIND("/",N1436),"")</f>
        <v>translations</v>
      </c>
      <c r="S1436" s="10">
        <f t="shared" si="44"/>
        <v>42142.433773148143</v>
      </c>
      <c r="T1436" s="10">
        <f t="shared" si="45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E1437/D1437*100</f>
        <v>0.1</v>
      </c>
      <c r="P1437" s="7">
        <f>E1437/L1437</f>
        <v>7.5</v>
      </c>
      <c r="Q1437" t="str">
        <f>REPLACE(N1437,FIND("/",N1437),LEN(N1437)-FIND("/",N1437)+1,"")</f>
        <v>publishing</v>
      </c>
      <c r="R1437" t="str">
        <f>REPLACE(N1437,1,FIND("/",N1437),"")</f>
        <v>translations</v>
      </c>
      <c r="S1437" s="10">
        <f t="shared" si="44"/>
        <v>42258.44699074074</v>
      </c>
      <c r="T1437" s="10">
        <f t="shared" si="45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E1438/D1438*100</f>
        <v>0.77</v>
      </c>
      <c r="P1438" s="7">
        <f>E1438/L1438</f>
        <v>38.5</v>
      </c>
      <c r="Q1438" t="str">
        <f>REPLACE(N1438,FIND("/",N1438),LEN(N1438)-FIND("/",N1438)+1,"")</f>
        <v>publishing</v>
      </c>
      <c r="R1438" t="str">
        <f>REPLACE(N1438,1,FIND("/",N1438),"")</f>
        <v>translations</v>
      </c>
      <c r="S1438" s="10">
        <f t="shared" si="44"/>
        <v>42391.016863425924</v>
      </c>
      <c r="T1438" s="10">
        <f t="shared" si="45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E1439/D1439*100</f>
        <v>26.900000000000002</v>
      </c>
      <c r="P1439" s="7">
        <f>E1439/L1439</f>
        <v>36.68181818181818</v>
      </c>
      <c r="Q1439" t="str">
        <f>REPLACE(N1439,FIND("/",N1439),LEN(N1439)-FIND("/",N1439)+1,"")</f>
        <v>publishing</v>
      </c>
      <c r="R1439" t="str">
        <f>REPLACE(N1439,1,FIND("/",N1439),"")</f>
        <v>translations</v>
      </c>
      <c r="S1439" s="10">
        <f t="shared" si="44"/>
        <v>41796.19836805555</v>
      </c>
      <c r="T1439" s="10">
        <f t="shared" si="45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E1440/D1440*100</f>
        <v>3</v>
      </c>
      <c r="P1440" s="7">
        <f>E1440/L1440</f>
        <v>75</v>
      </c>
      <c r="Q1440" t="str">
        <f>REPLACE(N1440,FIND("/",N1440),LEN(N1440)-FIND("/",N1440)+1,"")</f>
        <v>publishing</v>
      </c>
      <c r="R1440" t="str">
        <f>REPLACE(N1440,1,FIND("/",N1440),"")</f>
        <v>translations</v>
      </c>
      <c r="S1440" s="10">
        <f t="shared" si="44"/>
        <v>42457.538182870368</v>
      </c>
      <c r="T1440" s="10">
        <f t="shared" si="45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E1441/D1441*100</f>
        <v>6.6055045871559637</v>
      </c>
      <c r="P1441" s="7">
        <f>E1441/L1441</f>
        <v>30</v>
      </c>
      <c r="Q1441" t="str">
        <f>REPLACE(N1441,FIND("/",N1441),LEN(N1441)-FIND("/",N1441)+1,"")</f>
        <v>publishing</v>
      </c>
      <c r="R1441" t="str">
        <f>REPLACE(N1441,1,FIND("/",N1441),"")</f>
        <v>translations</v>
      </c>
      <c r="S1441" s="10">
        <f t="shared" si="44"/>
        <v>42040.496539351851</v>
      </c>
      <c r="T1441" s="10">
        <f t="shared" si="45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E1442/D1442*100</f>
        <v>7.6923076923076927E-3</v>
      </c>
      <c r="P1442" s="7">
        <f>E1442/L1442</f>
        <v>1</v>
      </c>
      <c r="Q1442" t="str">
        <f>REPLACE(N1442,FIND("/",N1442),LEN(N1442)-FIND("/",N1442)+1,"")</f>
        <v>publishing</v>
      </c>
      <c r="R1442" t="str">
        <f>REPLACE(N1442,1,FIND("/",N1442),"")</f>
        <v>translations</v>
      </c>
      <c r="S1442" s="10">
        <f t="shared" si="44"/>
        <v>42486.415081018517</v>
      </c>
      <c r="T1442" s="10">
        <f t="shared" si="45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E1443/D1443*100</f>
        <v>1.1222222222222222</v>
      </c>
      <c r="P1443" s="7">
        <f>E1443/L1443</f>
        <v>673.33333333333337</v>
      </c>
      <c r="Q1443" t="str">
        <f>REPLACE(N1443,FIND("/",N1443),LEN(N1443)-FIND("/",N1443)+1,"")</f>
        <v>publishing</v>
      </c>
      <c r="R1443" t="str">
        <f>REPLACE(N1443,1,FIND("/",N1443),"")</f>
        <v>translations</v>
      </c>
      <c r="S1443" s="10">
        <f t="shared" si="44"/>
        <v>42198.432511574072</v>
      </c>
      <c r="T1443" s="10">
        <f t="shared" si="45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E1444/D1444*100</f>
        <v>0</v>
      </c>
      <c r="P1444" s="7" t="e">
        <f>E1444/L1444</f>
        <v>#DIV/0!</v>
      </c>
      <c r="Q1444" t="str">
        <f>REPLACE(N1444,FIND("/",N1444),LEN(N1444)-FIND("/",N1444)+1,"")</f>
        <v>publishing</v>
      </c>
      <c r="R1444" t="str">
        <f>REPLACE(N1444,1,FIND("/",N1444),"")</f>
        <v>translations</v>
      </c>
      <c r="S1444" s="10">
        <f t="shared" si="44"/>
        <v>42485.312013888884</v>
      </c>
      <c r="T1444" s="10">
        <f t="shared" si="45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E1445/D1445*100</f>
        <v>0</v>
      </c>
      <c r="P1445" s="7" t="e">
        <f>E1445/L1445</f>
        <v>#DIV/0!</v>
      </c>
      <c r="Q1445" t="str">
        <f>REPLACE(N1445,FIND("/",N1445),LEN(N1445)-FIND("/",N1445)+1,"")</f>
        <v>publishing</v>
      </c>
      <c r="R1445" t="str">
        <f>REPLACE(N1445,1,FIND("/",N1445),"")</f>
        <v>translations</v>
      </c>
      <c r="S1445" s="10">
        <f t="shared" si="44"/>
        <v>42707.59269675926</v>
      </c>
      <c r="T1445" s="10">
        <f t="shared" si="45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E1446/D1446*100</f>
        <v>0</v>
      </c>
      <c r="P1446" s="7" t="e">
        <f>E1446/L1446</f>
        <v>#DIV/0!</v>
      </c>
      <c r="Q1446" t="str">
        <f>REPLACE(N1446,FIND("/",N1446),LEN(N1446)-FIND("/",N1446)+1,"")</f>
        <v>publishing</v>
      </c>
      <c r="R1446" t="str">
        <f>REPLACE(N1446,1,FIND("/",N1446),"")</f>
        <v>translations</v>
      </c>
      <c r="S1446" s="10">
        <f t="shared" si="44"/>
        <v>42199.540069444447</v>
      </c>
      <c r="T1446" s="10">
        <f t="shared" si="45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E1447/D1447*100</f>
        <v>0</v>
      </c>
      <c r="P1447" s="7" t="e">
        <f>E1447/L1447</f>
        <v>#DIV/0!</v>
      </c>
      <c r="Q1447" t="str">
        <f>REPLACE(N1447,FIND("/",N1447),LEN(N1447)-FIND("/",N1447)+1,"")</f>
        <v>publishing</v>
      </c>
      <c r="R1447" t="str">
        <f>REPLACE(N1447,1,FIND("/",N1447),"")</f>
        <v>translations</v>
      </c>
      <c r="S1447" s="10">
        <f t="shared" si="44"/>
        <v>42139.208969907406</v>
      </c>
      <c r="T1447" s="10">
        <f t="shared" si="45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E1448/D1448*100</f>
        <v>0</v>
      </c>
      <c r="P1448" s="7" t="e">
        <f>E1448/L1448</f>
        <v>#DIV/0!</v>
      </c>
      <c r="Q1448" t="str">
        <f>REPLACE(N1448,FIND("/",N1448),LEN(N1448)-FIND("/",N1448)+1,"")</f>
        <v>publishing</v>
      </c>
      <c r="R1448" t="str">
        <f>REPLACE(N1448,1,FIND("/",N1448),"")</f>
        <v>translations</v>
      </c>
      <c r="S1448" s="10">
        <f t="shared" si="44"/>
        <v>42461.114328703705</v>
      </c>
      <c r="T1448" s="10">
        <f t="shared" si="45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E1449/D1449*100</f>
        <v>1.4999999999999999E-2</v>
      </c>
      <c r="P1449" s="7">
        <f>E1449/L1449</f>
        <v>25</v>
      </c>
      <c r="Q1449" t="str">
        <f>REPLACE(N1449,FIND("/",N1449),LEN(N1449)-FIND("/",N1449)+1,"")</f>
        <v>publishing</v>
      </c>
      <c r="R1449" t="str">
        <f>REPLACE(N1449,1,FIND("/",N1449),"")</f>
        <v>translations</v>
      </c>
      <c r="S1449" s="10">
        <f t="shared" si="44"/>
        <v>42529.39738425926</v>
      </c>
      <c r="T1449" s="10">
        <f t="shared" si="45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E1450/D1450*100</f>
        <v>0</v>
      </c>
      <c r="P1450" s="7" t="e">
        <f>E1450/L1450</f>
        <v>#DIV/0!</v>
      </c>
      <c r="Q1450" t="str">
        <f>REPLACE(N1450,FIND("/",N1450),LEN(N1450)-FIND("/",N1450)+1,"")</f>
        <v>publishing</v>
      </c>
      <c r="R1450" t="str">
        <f>REPLACE(N1450,1,FIND("/",N1450),"")</f>
        <v>translations</v>
      </c>
      <c r="S1450" s="10">
        <f t="shared" si="44"/>
        <v>42115.603217592587</v>
      </c>
      <c r="T1450" s="10">
        <f t="shared" si="45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E1451/D1451*100</f>
        <v>0</v>
      </c>
      <c r="P1451" s="7" t="e">
        <f>E1451/L1451</f>
        <v>#DIV/0!</v>
      </c>
      <c r="Q1451" t="str">
        <f>REPLACE(N1451,FIND("/",N1451),LEN(N1451)-FIND("/",N1451)+1,"")</f>
        <v>publishing</v>
      </c>
      <c r="R1451" t="str">
        <f>REPLACE(N1451,1,FIND("/",N1451),"")</f>
        <v>translations</v>
      </c>
      <c r="S1451" s="10">
        <f t="shared" si="44"/>
        <v>42086.478067129625</v>
      </c>
      <c r="T1451" s="10">
        <f t="shared" si="45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E1452/D1452*100</f>
        <v>1E-3</v>
      </c>
      <c r="P1452" s="7">
        <f>E1452/L1452</f>
        <v>1</v>
      </c>
      <c r="Q1452" t="str">
        <f>REPLACE(N1452,FIND("/",N1452),LEN(N1452)-FIND("/",N1452)+1,"")</f>
        <v>publishing</v>
      </c>
      <c r="R1452" t="str">
        <f>REPLACE(N1452,1,FIND("/",N1452),"")</f>
        <v>translations</v>
      </c>
      <c r="S1452" s="10">
        <f t="shared" si="44"/>
        <v>42389.837928240733</v>
      </c>
      <c r="T1452" s="10">
        <f t="shared" si="45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E1453/D1453*100</f>
        <v>1.0554089709762533E-2</v>
      </c>
      <c r="P1453" s="7">
        <f>E1453/L1453</f>
        <v>1</v>
      </c>
      <c r="Q1453" t="str">
        <f>REPLACE(N1453,FIND("/",N1453),LEN(N1453)-FIND("/",N1453)+1,"")</f>
        <v>publishing</v>
      </c>
      <c r="R1453" t="str">
        <f>REPLACE(N1453,1,FIND("/",N1453),"")</f>
        <v>translations</v>
      </c>
      <c r="S1453" s="10">
        <f t="shared" si="44"/>
        <v>41931.62568287037</v>
      </c>
      <c r="T1453" s="10">
        <f t="shared" si="45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E1454/D1454*100</f>
        <v>0</v>
      </c>
      <c r="P1454" s="7" t="e">
        <f>E1454/L1454</f>
        <v>#DIV/0!</v>
      </c>
      <c r="Q1454" t="str">
        <f>REPLACE(N1454,FIND("/",N1454),LEN(N1454)-FIND("/",N1454)+1,"")</f>
        <v>publishing</v>
      </c>
      <c r="R1454" t="str">
        <f>REPLACE(N1454,1,FIND("/",N1454),"")</f>
        <v>translations</v>
      </c>
      <c r="S1454" s="10">
        <f t="shared" si="44"/>
        <v>41818.369942129626</v>
      </c>
      <c r="T1454" s="10">
        <f t="shared" si="45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E1455/D1455*100</f>
        <v>0</v>
      </c>
      <c r="P1455" s="7" t="e">
        <f>E1455/L1455</f>
        <v>#DIV/0!</v>
      </c>
      <c r="Q1455" t="str">
        <f>REPLACE(N1455,FIND("/",N1455),LEN(N1455)-FIND("/",N1455)+1,"")</f>
        <v>publishing</v>
      </c>
      <c r="R1455" t="str">
        <f>REPLACE(N1455,1,FIND("/",N1455),"")</f>
        <v>translations</v>
      </c>
      <c r="S1455" s="10">
        <f t="shared" si="44"/>
        <v>42795.362812499996</v>
      </c>
      <c r="T1455" s="10">
        <f t="shared" si="45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E1456/D1456*100</f>
        <v>0.85714285714285721</v>
      </c>
      <c r="P1456" s="7">
        <f>E1456/L1456</f>
        <v>15</v>
      </c>
      <c r="Q1456" t="str">
        <f>REPLACE(N1456,FIND("/",N1456),LEN(N1456)-FIND("/",N1456)+1,"")</f>
        <v>publishing</v>
      </c>
      <c r="R1456" t="str">
        <f>REPLACE(N1456,1,FIND("/",N1456),"")</f>
        <v>translations</v>
      </c>
      <c r="S1456" s="10">
        <f t="shared" si="44"/>
        <v>42463.533333333333</v>
      </c>
      <c r="T1456" s="10">
        <f t="shared" si="45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E1457/D1457*100</f>
        <v>10.5</v>
      </c>
      <c r="P1457" s="7">
        <f>E1457/L1457</f>
        <v>225</v>
      </c>
      <c r="Q1457" t="str">
        <f>REPLACE(N1457,FIND("/",N1457),LEN(N1457)-FIND("/",N1457)+1,"")</f>
        <v>publishing</v>
      </c>
      <c r="R1457" t="str">
        <f>REPLACE(N1457,1,FIND("/",N1457),"")</f>
        <v>translations</v>
      </c>
      <c r="S1457" s="10">
        <f t="shared" si="44"/>
        <v>41832.33935185185</v>
      </c>
      <c r="T1457" s="10">
        <f t="shared" si="45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E1458/D1458*100</f>
        <v>2.9000000000000004</v>
      </c>
      <c r="P1458" s="7">
        <f>E1458/L1458</f>
        <v>48.333333333333336</v>
      </c>
      <c r="Q1458" t="str">
        <f>REPLACE(N1458,FIND("/",N1458),LEN(N1458)-FIND("/",N1458)+1,"")</f>
        <v>publishing</v>
      </c>
      <c r="R1458" t="str">
        <f>REPLACE(N1458,1,FIND("/",N1458),"")</f>
        <v>translations</v>
      </c>
      <c r="S1458" s="10">
        <f t="shared" si="44"/>
        <v>42708.335243055553</v>
      </c>
      <c r="T1458" s="10">
        <f t="shared" si="45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E1459/D1459*100</f>
        <v>0</v>
      </c>
      <c r="P1459" s="7" t="e">
        <f>E1459/L1459</f>
        <v>#DIV/0!</v>
      </c>
      <c r="Q1459" t="str">
        <f>REPLACE(N1459,FIND("/",N1459),LEN(N1459)-FIND("/",N1459)+1,"")</f>
        <v>publishing</v>
      </c>
      <c r="R1459" t="str">
        <f>REPLACE(N1459,1,FIND("/",N1459),"")</f>
        <v>translations</v>
      </c>
      <c r="S1459" s="10">
        <f t="shared" si="44"/>
        <v>42289.563009259255</v>
      </c>
      <c r="T1459" s="10">
        <f t="shared" si="45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E1460/D1460*100</f>
        <v>0</v>
      </c>
      <c r="P1460" s="7" t="e">
        <f>E1460/L1460</f>
        <v>#DIV/0!</v>
      </c>
      <c r="Q1460" t="str">
        <f>REPLACE(N1460,FIND("/",N1460),LEN(N1460)-FIND("/",N1460)+1,"")</f>
        <v>publishing</v>
      </c>
      <c r="R1460" t="str">
        <f>REPLACE(N1460,1,FIND("/",N1460),"")</f>
        <v>translations</v>
      </c>
      <c r="S1460" s="10">
        <f t="shared" si="44"/>
        <v>41831.37222222222</v>
      </c>
      <c r="T1460" s="10">
        <f t="shared" si="45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E1461/D1461*100</f>
        <v>0</v>
      </c>
      <c r="P1461" s="7" t="e">
        <f>E1461/L1461</f>
        <v>#DIV/0!</v>
      </c>
      <c r="Q1461" t="str">
        <f>REPLACE(N1461,FIND("/",N1461),LEN(N1461)-FIND("/",N1461)+1,"")</f>
        <v>publishing</v>
      </c>
      <c r="R1461" t="str">
        <f>REPLACE(N1461,1,FIND("/",N1461),"")</f>
        <v>translations</v>
      </c>
      <c r="S1461" s="10">
        <f t="shared" si="44"/>
        <v>42311.871481481481</v>
      </c>
      <c r="T1461" s="10">
        <f t="shared" si="45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E1462/D1462*100</f>
        <v>0</v>
      </c>
      <c r="P1462" s="7" t="e">
        <f>E1462/L1462</f>
        <v>#DIV/0!</v>
      </c>
      <c r="Q1462" t="str">
        <f>REPLACE(N1462,FIND("/",N1462),LEN(N1462)-FIND("/",N1462)+1,"")</f>
        <v>publishing</v>
      </c>
      <c r="R1462" t="str">
        <f>REPLACE(N1462,1,FIND("/",N1462),"")</f>
        <v>translations</v>
      </c>
      <c r="S1462" s="10">
        <f t="shared" si="44"/>
        <v>41915.563634259255</v>
      </c>
      <c r="T1462" s="10">
        <f t="shared" si="45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E1463/D1463*100</f>
        <v>101.24459999999999</v>
      </c>
      <c r="P1463" s="7">
        <f>E1463/L1463</f>
        <v>44.66673529411765</v>
      </c>
      <c r="Q1463" t="str">
        <f>REPLACE(N1463,FIND("/",N1463),LEN(N1463)-FIND("/",N1463)+1,"")</f>
        <v>publishing</v>
      </c>
      <c r="R1463" t="str">
        <f>REPLACE(N1463,1,FIND("/",N1463),"")</f>
        <v>radio &amp; podcasts</v>
      </c>
      <c r="S1463" s="10">
        <f t="shared" si="44"/>
        <v>41899.311967592592</v>
      </c>
      <c r="T1463" s="10">
        <f t="shared" si="45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E1464/D1464*100</f>
        <v>108.5175</v>
      </c>
      <c r="P1464" s="7">
        <f>E1464/L1464</f>
        <v>28.937999999999999</v>
      </c>
      <c r="Q1464" t="str">
        <f>REPLACE(N1464,FIND("/",N1464),LEN(N1464)-FIND("/",N1464)+1,"")</f>
        <v>publishing</v>
      </c>
      <c r="R1464" t="str">
        <f>REPLACE(N1464,1,FIND("/",N1464),"")</f>
        <v>radio &amp; podcasts</v>
      </c>
      <c r="S1464" s="10">
        <f t="shared" si="44"/>
        <v>41344.329525462963</v>
      </c>
      <c r="T1464" s="10">
        <f t="shared" si="45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E1465/D1465*100</f>
        <v>147.66666666666666</v>
      </c>
      <c r="P1465" s="7">
        <f>E1465/L1465</f>
        <v>35.44</v>
      </c>
      <c r="Q1465" t="str">
        <f>REPLACE(N1465,FIND("/",N1465),LEN(N1465)-FIND("/",N1465)+1,"")</f>
        <v>publishing</v>
      </c>
      <c r="R1465" t="str">
        <f>REPLACE(N1465,1,FIND("/",N1465),"")</f>
        <v>radio &amp; podcasts</v>
      </c>
      <c r="S1465" s="10">
        <f t="shared" si="44"/>
        <v>41326.577986111108</v>
      </c>
      <c r="T1465" s="10">
        <f t="shared" si="45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E1466/D1466*100</f>
        <v>163.19999999999999</v>
      </c>
      <c r="P1466" s="7">
        <f>E1466/L1466</f>
        <v>34.871794871794869</v>
      </c>
      <c r="Q1466" t="str">
        <f>REPLACE(N1466,FIND("/",N1466),LEN(N1466)-FIND("/",N1466)+1,"")</f>
        <v>publishing</v>
      </c>
      <c r="R1466" t="str">
        <f>REPLACE(N1466,1,FIND("/",N1466),"")</f>
        <v>radio &amp; podcasts</v>
      </c>
      <c r="S1466" s="10">
        <f t="shared" si="44"/>
        <v>41291.328217592592</v>
      </c>
      <c r="T1466" s="10">
        <f t="shared" si="45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E1467/D1467*100</f>
        <v>456.41449999999998</v>
      </c>
      <c r="P1467" s="7">
        <f>E1467/L1467</f>
        <v>52.622732513451197</v>
      </c>
      <c r="Q1467" t="str">
        <f>REPLACE(N1467,FIND("/",N1467),LEN(N1467)-FIND("/",N1467)+1,"")</f>
        <v>publishing</v>
      </c>
      <c r="R1467" t="str">
        <f>REPLACE(N1467,1,FIND("/",N1467),"")</f>
        <v>radio &amp; podcasts</v>
      </c>
      <c r="S1467" s="10">
        <f t="shared" si="44"/>
        <v>40959.401064814811</v>
      </c>
      <c r="T1467" s="10">
        <f t="shared" si="45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E1468/D1468*100</f>
        <v>107.87731249999999</v>
      </c>
      <c r="P1468" s="7">
        <f>E1468/L1468</f>
        <v>69.598266129032254</v>
      </c>
      <c r="Q1468" t="str">
        <f>REPLACE(N1468,FIND("/",N1468),LEN(N1468)-FIND("/",N1468)+1,"")</f>
        <v>publishing</v>
      </c>
      <c r="R1468" t="str">
        <f>REPLACE(N1468,1,FIND("/",N1468),"")</f>
        <v>radio &amp; podcasts</v>
      </c>
      <c r="S1468" s="10">
        <f t="shared" si="44"/>
        <v>42339.838726851849</v>
      </c>
      <c r="T1468" s="10">
        <f t="shared" si="45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E1469/D1469*100</f>
        <v>115.08</v>
      </c>
      <c r="P1469" s="7">
        <f>E1469/L1469</f>
        <v>76.72</v>
      </c>
      <c r="Q1469" t="str">
        <f>REPLACE(N1469,FIND("/",N1469),LEN(N1469)-FIND("/",N1469)+1,"")</f>
        <v>publishing</v>
      </c>
      <c r="R1469" t="str">
        <f>REPLACE(N1469,1,FIND("/",N1469),"")</f>
        <v>radio &amp; podcasts</v>
      </c>
      <c r="S1469" s="10">
        <f t="shared" si="44"/>
        <v>40933.468576388885</v>
      </c>
      <c r="T1469" s="10">
        <f t="shared" si="45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E1470/D1470*100</f>
        <v>102.36842105263158</v>
      </c>
      <c r="P1470" s="7">
        <f>E1470/L1470</f>
        <v>33.191126279863482</v>
      </c>
      <c r="Q1470" t="str">
        <f>REPLACE(N1470,FIND("/",N1470),LEN(N1470)-FIND("/",N1470)+1,"")</f>
        <v>publishing</v>
      </c>
      <c r="R1470" t="str">
        <f>REPLACE(N1470,1,FIND("/",N1470),"")</f>
        <v>radio &amp; podcasts</v>
      </c>
      <c r="S1470" s="10">
        <f t="shared" si="44"/>
        <v>40645.681122685179</v>
      </c>
      <c r="T1470" s="10">
        <f t="shared" si="45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E1471/D1471*100</f>
        <v>108.42485875706214</v>
      </c>
      <c r="P1471" s="7">
        <f>E1471/L1471</f>
        <v>149.46417445482865</v>
      </c>
      <c r="Q1471" t="str">
        <f>REPLACE(N1471,FIND("/",N1471),LEN(N1471)-FIND("/",N1471)+1,"")</f>
        <v>publishing</v>
      </c>
      <c r="R1471" t="str">
        <f>REPLACE(N1471,1,FIND("/",N1471),"")</f>
        <v>radio &amp; podcasts</v>
      </c>
      <c r="S1471" s="10">
        <f t="shared" si="44"/>
        <v>41290.265150462961</v>
      </c>
      <c r="T1471" s="10">
        <f t="shared" si="45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E1472/D1472*100</f>
        <v>125.13333333333334</v>
      </c>
      <c r="P1472" s="7">
        <f>E1472/L1472</f>
        <v>23.172839506172838</v>
      </c>
      <c r="Q1472" t="str">
        <f>REPLACE(N1472,FIND("/",N1472),LEN(N1472)-FIND("/",N1472)+1,"")</f>
        <v>publishing</v>
      </c>
      <c r="R1472" t="str">
        <f>REPLACE(N1472,1,FIND("/",N1472),"")</f>
        <v>radio &amp; podcasts</v>
      </c>
      <c r="S1472" s="10">
        <f t="shared" si="44"/>
        <v>41250.493784722217</v>
      </c>
      <c r="T1472" s="10">
        <f t="shared" si="45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E1473/D1473*100</f>
        <v>103.840625</v>
      </c>
      <c r="P1473" s="7">
        <f>E1473/L1473</f>
        <v>96.877551020408163</v>
      </c>
      <c r="Q1473" t="str">
        <f>REPLACE(N1473,FIND("/",N1473),LEN(N1473)-FIND("/",N1473)+1,"")</f>
        <v>publishing</v>
      </c>
      <c r="R1473" t="str">
        <f>REPLACE(N1473,1,FIND("/",N1473),"")</f>
        <v>radio &amp; podcasts</v>
      </c>
      <c r="S1473" s="10">
        <f t="shared" si="44"/>
        <v>42073.624236111107</v>
      </c>
      <c r="T1473" s="10">
        <f t="shared" si="45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E1474/D1474*100</f>
        <v>138.70400000000001</v>
      </c>
      <c r="P1474" s="7">
        <f>E1474/L1474</f>
        <v>103.20238095238095</v>
      </c>
      <c r="Q1474" t="str">
        <f>REPLACE(N1474,FIND("/",N1474),LEN(N1474)-FIND("/",N1474)+1,"")</f>
        <v>publishing</v>
      </c>
      <c r="R1474" t="str">
        <f>REPLACE(N1474,1,FIND("/",N1474),"")</f>
        <v>radio &amp; podcasts</v>
      </c>
      <c r="S1474" s="10">
        <f t="shared" si="44"/>
        <v>41533.20952546296</v>
      </c>
      <c r="T1474" s="10">
        <f t="shared" si="45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E1475/D1475*100</f>
        <v>120.51600000000001</v>
      </c>
      <c r="P1475" s="7">
        <f>E1475/L1475</f>
        <v>38.462553191489363</v>
      </c>
      <c r="Q1475" t="str">
        <f>REPLACE(N1475,FIND("/",N1475),LEN(N1475)-FIND("/",N1475)+1,"")</f>
        <v>publishing</v>
      </c>
      <c r="R1475" t="str">
        <f>REPLACE(N1475,1,FIND("/",N1475),"")</f>
        <v>radio &amp; podcasts</v>
      </c>
      <c r="S1475" s="10">
        <f t="shared" ref="S1475:S1538" si="46">(J1475/86400)+25569+(-8/24)</f>
        <v>40939.646284722221</v>
      </c>
      <c r="T1475" s="10">
        <f t="shared" ref="T1475:T1538" si="47">(I1475/86400)+25569+(-8/24)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E1476/D1476*100</f>
        <v>112.26666666666667</v>
      </c>
      <c r="P1476" s="7">
        <f>E1476/L1476</f>
        <v>44.315789473684212</v>
      </c>
      <c r="Q1476" t="str">
        <f>REPLACE(N1476,FIND("/",N1476),LEN(N1476)-FIND("/",N1476)+1,"")</f>
        <v>publishing</v>
      </c>
      <c r="R1476" t="str">
        <f>REPLACE(N1476,1,FIND("/",N1476),"")</f>
        <v>radio &amp; podcasts</v>
      </c>
      <c r="S1476" s="10">
        <f t="shared" si="46"/>
        <v>41500.394583333335</v>
      </c>
      <c r="T1476" s="10">
        <f t="shared" si="47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E1477/D1477*100</f>
        <v>188.66966666666667</v>
      </c>
      <c r="P1477" s="7">
        <f>E1477/L1477</f>
        <v>64.173356009070289</v>
      </c>
      <c r="Q1477" t="str">
        <f>REPLACE(N1477,FIND("/",N1477),LEN(N1477)-FIND("/",N1477)+1,"")</f>
        <v>publishing</v>
      </c>
      <c r="R1477" t="str">
        <f>REPLACE(N1477,1,FIND("/",N1477),"")</f>
        <v>radio &amp; podcasts</v>
      </c>
      <c r="S1477" s="10">
        <f t="shared" si="46"/>
        <v>41960.389618055553</v>
      </c>
      <c r="T1477" s="10">
        <f t="shared" si="47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E1478/D1478*100</f>
        <v>661.55466666666666</v>
      </c>
      <c r="P1478" s="7">
        <f>E1478/L1478</f>
        <v>43.333275109170302</v>
      </c>
      <c r="Q1478" t="str">
        <f>REPLACE(N1478,FIND("/",N1478),LEN(N1478)-FIND("/",N1478)+1,"")</f>
        <v>publishing</v>
      </c>
      <c r="R1478" t="str">
        <f>REPLACE(N1478,1,FIND("/",N1478),"")</f>
        <v>radio &amp; podcasts</v>
      </c>
      <c r="S1478" s="10">
        <f t="shared" si="46"/>
        <v>40765.708587962959</v>
      </c>
      <c r="T1478" s="10">
        <f t="shared" si="47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E1479/D1479*100</f>
        <v>111.31</v>
      </c>
      <c r="P1479" s="7">
        <f>E1479/L1479</f>
        <v>90.495934959349597</v>
      </c>
      <c r="Q1479" t="str">
        <f>REPLACE(N1479,FIND("/",N1479),LEN(N1479)-FIND("/",N1479)+1,"")</f>
        <v>publishing</v>
      </c>
      <c r="R1479" t="str">
        <f>REPLACE(N1479,1,FIND("/",N1479),"")</f>
        <v>radio &amp; podcasts</v>
      </c>
      <c r="S1479" s="10">
        <f t="shared" si="46"/>
        <v>40840.282453703701</v>
      </c>
      <c r="T1479" s="10">
        <f t="shared" si="47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E1480/D1480*100</f>
        <v>1181.6142199999999</v>
      </c>
      <c r="P1480" s="7">
        <f>E1480/L1480</f>
        <v>29.187190495010373</v>
      </c>
      <c r="Q1480" t="str">
        <f>REPLACE(N1480,FIND("/",N1480),LEN(N1480)-FIND("/",N1480)+1,"")</f>
        <v>publishing</v>
      </c>
      <c r="R1480" t="str">
        <f>REPLACE(N1480,1,FIND("/",N1480),"")</f>
        <v>radio &amp; podcasts</v>
      </c>
      <c r="S1480" s="10">
        <f t="shared" si="46"/>
        <v>41394.538344907407</v>
      </c>
      <c r="T1480" s="10">
        <f t="shared" si="47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E1481/D1481*100</f>
        <v>137.375</v>
      </c>
      <c r="P1481" s="7">
        <f>E1481/L1481</f>
        <v>30.95774647887324</v>
      </c>
      <c r="Q1481" t="str">
        <f>REPLACE(N1481,FIND("/",N1481),LEN(N1481)-FIND("/",N1481)+1,"")</f>
        <v>publishing</v>
      </c>
      <c r="R1481" t="str">
        <f>REPLACE(N1481,1,FIND("/",N1481),"")</f>
        <v>radio &amp; podcasts</v>
      </c>
      <c r="S1481" s="10">
        <f t="shared" si="46"/>
        <v>41754.411909722221</v>
      </c>
      <c r="T1481" s="10">
        <f t="shared" si="47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E1482/D1482*100</f>
        <v>117.04040000000001</v>
      </c>
      <c r="P1482" s="7">
        <f>E1482/L1482</f>
        <v>92.157795275590544</v>
      </c>
      <c r="Q1482" t="str">
        <f>REPLACE(N1482,FIND("/",N1482),LEN(N1482)-FIND("/",N1482)+1,"")</f>
        <v>publishing</v>
      </c>
      <c r="R1482" t="str">
        <f>REPLACE(N1482,1,FIND("/",N1482),"")</f>
        <v>radio &amp; podcasts</v>
      </c>
      <c r="S1482" s="10">
        <f t="shared" si="46"/>
        <v>41464.600682870368</v>
      </c>
      <c r="T1482" s="10">
        <f t="shared" si="47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E1483/D1483*100</f>
        <v>2.1</v>
      </c>
      <c r="P1483" s="7">
        <f>E1483/L1483</f>
        <v>17.5</v>
      </c>
      <c r="Q1483" t="str">
        <f>REPLACE(N1483,FIND("/",N1483),LEN(N1483)-FIND("/",N1483)+1,"")</f>
        <v>publishing</v>
      </c>
      <c r="R1483" t="str">
        <f>REPLACE(N1483,1,FIND("/",N1483),"")</f>
        <v>fiction</v>
      </c>
      <c r="S1483" s="10">
        <f t="shared" si="46"/>
        <v>41550.589641203704</v>
      </c>
      <c r="T1483" s="10">
        <f t="shared" si="47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E1484/D1484*100</f>
        <v>0.1</v>
      </c>
      <c r="P1484" s="7">
        <f>E1484/L1484</f>
        <v>5</v>
      </c>
      <c r="Q1484" t="str">
        <f>REPLACE(N1484,FIND("/",N1484),LEN(N1484)-FIND("/",N1484)+1,"")</f>
        <v>publishing</v>
      </c>
      <c r="R1484" t="str">
        <f>REPLACE(N1484,1,FIND("/",N1484),"")</f>
        <v>fiction</v>
      </c>
      <c r="S1484" s="10">
        <f t="shared" si="46"/>
        <v>41136.524722222217</v>
      </c>
      <c r="T1484" s="10">
        <f t="shared" si="47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E1485/D1485*100</f>
        <v>0.7142857142857143</v>
      </c>
      <c r="P1485" s="7">
        <f>E1485/L1485</f>
        <v>25</v>
      </c>
      <c r="Q1485" t="str">
        <f>REPLACE(N1485,FIND("/",N1485),LEN(N1485)-FIND("/",N1485)+1,"")</f>
        <v>publishing</v>
      </c>
      <c r="R1485" t="str">
        <f>REPLACE(N1485,1,FIND("/",N1485),"")</f>
        <v>fiction</v>
      </c>
      <c r="S1485" s="10">
        <f t="shared" si="46"/>
        <v>42547.859664351847</v>
      </c>
      <c r="T1485" s="10">
        <f t="shared" si="47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E1486/D1486*100</f>
        <v>0</v>
      </c>
      <c r="P1486" s="7" t="e">
        <f>E1486/L1486</f>
        <v>#DIV/0!</v>
      </c>
      <c r="Q1486" t="str">
        <f>REPLACE(N1486,FIND("/",N1486),LEN(N1486)-FIND("/",N1486)+1,"")</f>
        <v>publishing</v>
      </c>
      <c r="R1486" t="str">
        <f>REPLACE(N1486,1,FIND("/",N1486),"")</f>
        <v>fiction</v>
      </c>
      <c r="S1486" s="10">
        <f t="shared" si="46"/>
        <v>41052.867627314808</v>
      </c>
      <c r="T1486" s="10">
        <f t="shared" si="47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E1487/D1487*100</f>
        <v>2.2388059701492535</v>
      </c>
      <c r="P1487" s="7">
        <f>E1487/L1487</f>
        <v>50</v>
      </c>
      <c r="Q1487" t="str">
        <f>REPLACE(N1487,FIND("/",N1487),LEN(N1487)-FIND("/",N1487)+1,"")</f>
        <v>publishing</v>
      </c>
      <c r="R1487" t="str">
        <f>REPLACE(N1487,1,FIND("/",N1487),"")</f>
        <v>fiction</v>
      </c>
      <c r="S1487" s="10">
        <f t="shared" si="46"/>
        <v>42130.462650462963</v>
      </c>
      <c r="T1487" s="10">
        <f t="shared" si="47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E1488/D1488*100</f>
        <v>0.24</v>
      </c>
      <c r="P1488" s="7">
        <f>E1488/L1488</f>
        <v>16</v>
      </c>
      <c r="Q1488" t="str">
        <f>REPLACE(N1488,FIND("/",N1488),LEN(N1488)-FIND("/",N1488)+1,"")</f>
        <v>publishing</v>
      </c>
      <c r="R1488" t="str">
        <f>REPLACE(N1488,1,FIND("/",N1488),"")</f>
        <v>fiction</v>
      </c>
      <c r="S1488" s="10">
        <f t="shared" si="46"/>
        <v>42031.835196759253</v>
      </c>
      <c r="T1488" s="10">
        <f t="shared" si="47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E1489/D1489*100</f>
        <v>0</v>
      </c>
      <c r="P1489" s="7" t="e">
        <f>E1489/L1489</f>
        <v>#DIV/0!</v>
      </c>
      <c r="Q1489" t="str">
        <f>REPLACE(N1489,FIND("/",N1489),LEN(N1489)-FIND("/",N1489)+1,"")</f>
        <v>publishing</v>
      </c>
      <c r="R1489" t="str">
        <f>REPLACE(N1489,1,FIND("/",N1489),"")</f>
        <v>fiction</v>
      </c>
      <c r="S1489" s="10">
        <f t="shared" si="46"/>
        <v>42554.584155092591</v>
      </c>
      <c r="T1489" s="10">
        <f t="shared" si="47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E1490/D1490*100</f>
        <v>2.4</v>
      </c>
      <c r="P1490" s="7">
        <f>E1490/L1490</f>
        <v>60</v>
      </c>
      <c r="Q1490" t="str">
        <f>REPLACE(N1490,FIND("/",N1490),LEN(N1490)-FIND("/",N1490)+1,"")</f>
        <v>publishing</v>
      </c>
      <c r="R1490" t="str">
        <f>REPLACE(N1490,1,FIND("/",N1490),"")</f>
        <v>fiction</v>
      </c>
      <c r="S1490" s="10">
        <f t="shared" si="46"/>
        <v>41614.229861111111</v>
      </c>
      <c r="T1490" s="10">
        <f t="shared" si="47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E1491/D1491*100</f>
        <v>0</v>
      </c>
      <c r="P1491" s="7" t="e">
        <f>E1491/L1491</f>
        <v>#DIV/0!</v>
      </c>
      <c r="Q1491" t="str">
        <f>REPLACE(N1491,FIND("/",N1491),LEN(N1491)-FIND("/",N1491)+1,"")</f>
        <v>publishing</v>
      </c>
      <c r="R1491" t="str">
        <f>REPLACE(N1491,1,FIND("/",N1491),"")</f>
        <v>fiction</v>
      </c>
      <c r="S1491" s="10">
        <f t="shared" si="46"/>
        <v>41198.278379629628</v>
      </c>
      <c r="T1491" s="10">
        <f t="shared" si="47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E1492/D1492*100</f>
        <v>30.862068965517242</v>
      </c>
      <c r="P1492" s="7">
        <f>E1492/L1492</f>
        <v>47.10526315789474</v>
      </c>
      <c r="Q1492" t="str">
        <f>REPLACE(N1492,FIND("/",N1492),LEN(N1492)-FIND("/",N1492)+1,"")</f>
        <v>publishing</v>
      </c>
      <c r="R1492" t="str">
        <f>REPLACE(N1492,1,FIND("/",N1492),"")</f>
        <v>fiction</v>
      </c>
      <c r="S1492" s="10">
        <f t="shared" si="46"/>
        <v>41520.227708333332</v>
      </c>
      <c r="T1492" s="10">
        <f t="shared" si="47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E1493/D1493*100</f>
        <v>8.3333333333333321</v>
      </c>
      <c r="P1493" s="7">
        <f>E1493/L1493</f>
        <v>100</v>
      </c>
      <c r="Q1493" t="str">
        <f>REPLACE(N1493,FIND("/",N1493),LEN(N1493)-FIND("/",N1493)+1,"")</f>
        <v>publishing</v>
      </c>
      <c r="R1493" t="str">
        <f>REPLACE(N1493,1,FIND("/",N1493),"")</f>
        <v>fiction</v>
      </c>
      <c r="S1493" s="10">
        <f t="shared" si="46"/>
        <v>41991.380127314813</v>
      </c>
      <c r="T1493" s="10">
        <f t="shared" si="47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E1494/D1494*100</f>
        <v>0.75</v>
      </c>
      <c r="P1494" s="7">
        <f>E1494/L1494</f>
        <v>15</v>
      </c>
      <c r="Q1494" t="str">
        <f>REPLACE(N1494,FIND("/",N1494),LEN(N1494)-FIND("/",N1494)+1,"")</f>
        <v>publishing</v>
      </c>
      <c r="R1494" t="str">
        <f>REPLACE(N1494,1,FIND("/",N1494),"")</f>
        <v>fiction</v>
      </c>
      <c r="S1494" s="10">
        <f t="shared" si="46"/>
        <v>40682.551458333335</v>
      </c>
      <c r="T1494" s="10">
        <f t="shared" si="47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E1495/D1495*100</f>
        <v>0</v>
      </c>
      <c r="P1495" s="7" t="e">
        <f>E1495/L1495</f>
        <v>#DIV/0!</v>
      </c>
      <c r="Q1495" t="str">
        <f>REPLACE(N1495,FIND("/",N1495),LEN(N1495)-FIND("/",N1495)+1,"")</f>
        <v>publishing</v>
      </c>
      <c r="R1495" t="str">
        <f>REPLACE(N1495,1,FIND("/",N1495),"")</f>
        <v>fiction</v>
      </c>
      <c r="S1495" s="10">
        <f t="shared" si="46"/>
        <v>41411.533275462956</v>
      </c>
      <c r="T1495" s="10">
        <f t="shared" si="47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E1496/D1496*100</f>
        <v>8.9</v>
      </c>
      <c r="P1496" s="7">
        <f>E1496/L1496</f>
        <v>40.454545454545453</v>
      </c>
      <c r="Q1496" t="str">
        <f>REPLACE(N1496,FIND("/",N1496),LEN(N1496)-FIND("/",N1496)+1,"")</f>
        <v>publishing</v>
      </c>
      <c r="R1496" t="str">
        <f>REPLACE(N1496,1,FIND("/",N1496),"")</f>
        <v>fiction</v>
      </c>
      <c r="S1496" s="10">
        <f t="shared" si="46"/>
        <v>42067.389039351845</v>
      </c>
      <c r="T1496" s="10">
        <f t="shared" si="47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E1497/D1497*100</f>
        <v>0</v>
      </c>
      <c r="P1497" s="7" t="e">
        <f>E1497/L1497</f>
        <v>#DIV/0!</v>
      </c>
      <c r="Q1497" t="str">
        <f>REPLACE(N1497,FIND("/",N1497),LEN(N1497)-FIND("/",N1497)+1,"")</f>
        <v>publishing</v>
      </c>
      <c r="R1497" t="str">
        <f>REPLACE(N1497,1,FIND("/",N1497),"")</f>
        <v>fiction</v>
      </c>
      <c r="S1497" s="10">
        <f t="shared" si="46"/>
        <v>40752.456377314811</v>
      </c>
      <c r="T1497" s="10">
        <f t="shared" si="47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E1498/D1498*100</f>
        <v>0</v>
      </c>
      <c r="P1498" s="7" t="e">
        <f>E1498/L1498</f>
        <v>#DIV/0!</v>
      </c>
      <c r="Q1498" t="str">
        <f>REPLACE(N1498,FIND("/",N1498),LEN(N1498)-FIND("/",N1498)+1,"")</f>
        <v>publishing</v>
      </c>
      <c r="R1498" t="str">
        <f>REPLACE(N1498,1,FIND("/",N1498),"")</f>
        <v>fiction</v>
      </c>
      <c r="S1498" s="10">
        <f t="shared" si="46"/>
        <v>41838.141886574071</v>
      </c>
      <c r="T1498" s="10">
        <f t="shared" si="47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E1499/D1499*100</f>
        <v>6.6666666666666671E-3</v>
      </c>
      <c r="P1499" s="7">
        <f>E1499/L1499</f>
        <v>1</v>
      </c>
      <c r="Q1499" t="str">
        <f>REPLACE(N1499,FIND("/",N1499),LEN(N1499)-FIND("/",N1499)+1,"")</f>
        <v>publishing</v>
      </c>
      <c r="R1499" t="str">
        <f>REPLACE(N1499,1,FIND("/",N1499),"")</f>
        <v>fiction</v>
      </c>
      <c r="S1499" s="10">
        <f t="shared" si="46"/>
        <v>41444.309282407405</v>
      </c>
      <c r="T1499" s="10">
        <f t="shared" si="47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E1500/D1500*100</f>
        <v>1.9</v>
      </c>
      <c r="P1500" s="7">
        <f>E1500/L1500</f>
        <v>19</v>
      </c>
      <c r="Q1500" t="str">
        <f>REPLACE(N1500,FIND("/",N1500),LEN(N1500)-FIND("/",N1500)+1,"")</f>
        <v>publishing</v>
      </c>
      <c r="R1500" t="str">
        <f>REPLACE(N1500,1,FIND("/",N1500),"")</f>
        <v>fiction</v>
      </c>
      <c r="S1500" s="10">
        <f t="shared" si="46"/>
        <v>41840.650208333333</v>
      </c>
      <c r="T1500" s="10">
        <f t="shared" si="47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E1501/D1501*100</f>
        <v>0.25</v>
      </c>
      <c r="P1501" s="7">
        <f>E1501/L1501</f>
        <v>5</v>
      </c>
      <c r="Q1501" t="str">
        <f>REPLACE(N1501,FIND("/",N1501),LEN(N1501)-FIND("/",N1501)+1,"")</f>
        <v>publishing</v>
      </c>
      <c r="R1501" t="str">
        <f>REPLACE(N1501,1,FIND("/",N1501),"")</f>
        <v>fiction</v>
      </c>
      <c r="S1501" s="10">
        <f t="shared" si="46"/>
        <v>42526.673993055556</v>
      </c>
      <c r="T1501" s="10">
        <f t="shared" si="47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E1502/D1502*100</f>
        <v>25.035714285714285</v>
      </c>
      <c r="P1502" s="7">
        <f>E1502/L1502</f>
        <v>46.733333333333334</v>
      </c>
      <c r="Q1502" t="str">
        <f>REPLACE(N1502,FIND("/",N1502),LEN(N1502)-FIND("/",N1502)+1,"")</f>
        <v>publishing</v>
      </c>
      <c r="R1502" t="str">
        <f>REPLACE(N1502,1,FIND("/",N1502),"")</f>
        <v>fiction</v>
      </c>
      <c r="S1502" s="10">
        <f t="shared" si="46"/>
        <v>41365.57126157407</v>
      </c>
      <c r="T1502" s="10">
        <f t="shared" si="47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E1503/D1503*100</f>
        <v>166.33076923076925</v>
      </c>
      <c r="P1503" s="7">
        <f>E1503/L1503</f>
        <v>97.731073446327684</v>
      </c>
      <c r="Q1503" t="str">
        <f>REPLACE(N1503,FIND("/",N1503),LEN(N1503)-FIND("/",N1503)+1,"")</f>
        <v>photography</v>
      </c>
      <c r="R1503" t="str">
        <f>REPLACE(N1503,1,FIND("/",N1503),"")</f>
        <v>photobooks</v>
      </c>
      <c r="S1503" s="10">
        <f t="shared" si="46"/>
        <v>42163.2502662037</v>
      </c>
      <c r="T1503" s="10">
        <f t="shared" si="47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E1504/D1504*100</f>
        <v>101.44545454545455</v>
      </c>
      <c r="P1504" s="7">
        <f>E1504/L1504</f>
        <v>67.835866261398181</v>
      </c>
      <c r="Q1504" t="str">
        <f>REPLACE(N1504,FIND("/",N1504),LEN(N1504)-FIND("/",N1504)+1,"")</f>
        <v>photography</v>
      </c>
      <c r="R1504" t="str">
        <f>REPLACE(N1504,1,FIND("/",N1504),"")</f>
        <v>photobooks</v>
      </c>
      <c r="S1504" s="10">
        <f t="shared" si="46"/>
        <v>42426.20925925926</v>
      </c>
      <c r="T1504" s="10">
        <f t="shared" si="47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E1505/D1505*100</f>
        <v>107.89146666666667</v>
      </c>
      <c r="P1505" s="7">
        <f>E1505/L1505</f>
        <v>56.98492957746479</v>
      </c>
      <c r="Q1505" t="str">
        <f>REPLACE(N1505,FIND("/",N1505),LEN(N1505)-FIND("/",N1505)+1,"")</f>
        <v>photography</v>
      </c>
      <c r="R1505" t="str">
        <f>REPLACE(N1505,1,FIND("/",N1505),"")</f>
        <v>photobooks</v>
      </c>
      <c r="S1505" s="10">
        <f t="shared" si="46"/>
        <v>42606.01390046296</v>
      </c>
      <c r="T1505" s="10">
        <f t="shared" si="47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E1506/D1506*100</f>
        <v>277.93846153846158</v>
      </c>
      <c r="P1506" s="7">
        <f>E1506/L1506</f>
        <v>67.159851301115239</v>
      </c>
      <c r="Q1506" t="str">
        <f>REPLACE(N1506,FIND("/",N1506),LEN(N1506)-FIND("/",N1506)+1,"")</f>
        <v>photography</v>
      </c>
      <c r="R1506" t="str">
        <f>REPLACE(N1506,1,FIND("/",N1506),"")</f>
        <v>photobooks</v>
      </c>
      <c r="S1506" s="10">
        <f t="shared" si="46"/>
        <v>41772.32435185185</v>
      </c>
      <c r="T1506" s="10">
        <f t="shared" si="47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E1507/D1507*100</f>
        <v>103.58125</v>
      </c>
      <c r="P1507" s="7">
        <f>E1507/L1507</f>
        <v>48.037681159420288</v>
      </c>
      <c r="Q1507" t="str">
        <f>REPLACE(N1507,FIND("/",N1507),LEN(N1507)-FIND("/",N1507)+1,"")</f>
        <v>photography</v>
      </c>
      <c r="R1507" t="str">
        <f>REPLACE(N1507,1,FIND("/",N1507),"")</f>
        <v>photobooks</v>
      </c>
      <c r="S1507" s="10">
        <f t="shared" si="46"/>
        <v>42414.109988425924</v>
      </c>
      <c r="T1507" s="10">
        <f t="shared" si="47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E1508/D1508*100</f>
        <v>111.4</v>
      </c>
      <c r="P1508" s="7">
        <f>E1508/L1508</f>
        <v>38.860465116279073</v>
      </c>
      <c r="Q1508" t="str">
        <f>REPLACE(N1508,FIND("/",N1508),LEN(N1508)-FIND("/",N1508)+1,"")</f>
        <v>photography</v>
      </c>
      <c r="R1508" t="str">
        <f>REPLACE(N1508,1,FIND("/",N1508),"")</f>
        <v>photobooks</v>
      </c>
      <c r="S1508" s="10">
        <f t="shared" si="46"/>
        <v>41814.452592592592</v>
      </c>
      <c r="T1508" s="10">
        <f t="shared" si="47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E1509/D1509*100</f>
        <v>215</v>
      </c>
      <c r="P1509" s="7">
        <f>E1509/L1509</f>
        <v>78.181818181818187</v>
      </c>
      <c r="Q1509" t="str">
        <f>REPLACE(N1509,FIND("/",N1509),LEN(N1509)-FIND("/",N1509)+1,"")</f>
        <v>photography</v>
      </c>
      <c r="R1509" t="str">
        <f>REPLACE(N1509,1,FIND("/",N1509),"")</f>
        <v>photobooks</v>
      </c>
      <c r="S1509" s="10">
        <f t="shared" si="46"/>
        <v>40254.117002314808</v>
      </c>
      <c r="T1509" s="10">
        <f t="shared" si="47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E1510/D1510*100</f>
        <v>110.76216216216217</v>
      </c>
      <c r="P1510" s="7">
        <f>E1510/L1510</f>
        <v>97.113744075829388</v>
      </c>
      <c r="Q1510" t="str">
        <f>REPLACE(N1510,FIND("/",N1510),LEN(N1510)-FIND("/",N1510)+1,"")</f>
        <v>photography</v>
      </c>
      <c r="R1510" t="str">
        <f>REPLACE(N1510,1,FIND("/",N1510),"")</f>
        <v>photobooks</v>
      </c>
      <c r="S1510" s="10">
        <f t="shared" si="46"/>
        <v>41786.281030092592</v>
      </c>
      <c r="T1510" s="10">
        <f t="shared" si="47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E1511/D1511*100</f>
        <v>123.64125714285714</v>
      </c>
      <c r="P1511" s="7">
        <f>E1511/L1511</f>
        <v>110.39397959183674</v>
      </c>
      <c r="Q1511" t="str">
        <f>REPLACE(N1511,FIND("/",N1511),LEN(N1511)-FIND("/",N1511)+1,"")</f>
        <v>photography</v>
      </c>
      <c r="R1511" t="str">
        <f>REPLACE(N1511,1,FIND("/",N1511),"")</f>
        <v>photobooks</v>
      </c>
      <c r="S1511" s="10">
        <f t="shared" si="46"/>
        <v>42751.200057870366</v>
      </c>
      <c r="T1511" s="10">
        <f t="shared" si="47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E1512/D1512*100</f>
        <v>101.03500000000001</v>
      </c>
      <c r="P1512" s="7">
        <f>E1512/L1512</f>
        <v>39.91506172839506</v>
      </c>
      <c r="Q1512" t="str">
        <f>REPLACE(N1512,FIND("/",N1512),LEN(N1512)-FIND("/",N1512)+1,"")</f>
        <v>photography</v>
      </c>
      <c r="R1512" t="str">
        <f>REPLACE(N1512,1,FIND("/",N1512),"")</f>
        <v>photobooks</v>
      </c>
      <c r="S1512" s="10">
        <f t="shared" si="46"/>
        <v>41809.051828703705</v>
      </c>
      <c r="T1512" s="10">
        <f t="shared" si="47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E1513/D1513*100</f>
        <v>111.79285714285714</v>
      </c>
      <c r="P1513" s="7">
        <f>E1513/L1513</f>
        <v>75.975728155339809</v>
      </c>
      <c r="Q1513" t="str">
        <f>REPLACE(N1513,FIND("/",N1513),LEN(N1513)-FIND("/",N1513)+1,"")</f>
        <v>photography</v>
      </c>
      <c r="R1513" t="str">
        <f>REPLACE(N1513,1,FIND("/",N1513),"")</f>
        <v>photobooks</v>
      </c>
      <c r="S1513" s="10">
        <f t="shared" si="46"/>
        <v>42296.250046296293</v>
      </c>
      <c r="T1513" s="10">
        <f t="shared" si="47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E1514/D1514*100</f>
        <v>558.7714285714286</v>
      </c>
      <c r="P1514" s="7">
        <f>E1514/L1514</f>
        <v>58.379104477611939</v>
      </c>
      <c r="Q1514" t="str">
        <f>REPLACE(N1514,FIND("/",N1514),LEN(N1514)-FIND("/",N1514)+1,"")</f>
        <v>photography</v>
      </c>
      <c r="R1514" t="str">
        <f>REPLACE(N1514,1,FIND("/",N1514),"")</f>
        <v>photobooks</v>
      </c>
      <c r="S1514" s="10">
        <f t="shared" si="46"/>
        <v>42741.351145833331</v>
      </c>
      <c r="T1514" s="10">
        <f t="shared" si="47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E1515/D1515*100</f>
        <v>150.01875000000001</v>
      </c>
      <c r="P1515" s="7">
        <f>E1515/L1515</f>
        <v>55.82093023255814</v>
      </c>
      <c r="Q1515" t="str">
        <f>REPLACE(N1515,FIND("/",N1515),LEN(N1515)-FIND("/",N1515)+1,"")</f>
        <v>photography</v>
      </c>
      <c r="R1515" t="str">
        <f>REPLACE(N1515,1,FIND("/",N1515),"")</f>
        <v>photobooks</v>
      </c>
      <c r="S1515" s="10">
        <f t="shared" si="46"/>
        <v>41806.30400462963</v>
      </c>
      <c r="T1515" s="10">
        <f t="shared" si="47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E1516/D1516*100</f>
        <v>106.476</v>
      </c>
      <c r="P1516" s="7">
        <f>E1516/L1516</f>
        <v>151.24431818181819</v>
      </c>
      <c r="Q1516" t="str">
        <f>REPLACE(N1516,FIND("/",N1516),LEN(N1516)-FIND("/",N1516)+1,"")</f>
        <v>photography</v>
      </c>
      <c r="R1516" t="str">
        <f>REPLACE(N1516,1,FIND("/",N1516),"")</f>
        <v>photobooks</v>
      </c>
      <c r="S1516" s="10">
        <f t="shared" si="46"/>
        <v>42234.264351851853</v>
      </c>
      <c r="T1516" s="10">
        <f t="shared" si="47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E1517/D1517*100</f>
        <v>157.18899999999999</v>
      </c>
      <c r="P1517" s="7">
        <f>E1517/L1517</f>
        <v>849.67027027027029</v>
      </c>
      <c r="Q1517" t="str">
        <f>REPLACE(N1517,FIND("/",N1517),LEN(N1517)-FIND("/",N1517)+1,"")</f>
        <v>photography</v>
      </c>
      <c r="R1517" t="str">
        <f>REPLACE(N1517,1,FIND("/",N1517),"")</f>
        <v>photobooks</v>
      </c>
      <c r="S1517" s="10">
        <f t="shared" si="46"/>
        <v>42414.92010416666</v>
      </c>
      <c r="T1517" s="10">
        <f t="shared" si="47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E1518/D1518*100</f>
        <v>108.65882352941176</v>
      </c>
      <c r="P1518" s="7">
        <f>E1518/L1518</f>
        <v>159.24137931034483</v>
      </c>
      <c r="Q1518" t="str">
        <f>REPLACE(N1518,FIND("/",N1518),LEN(N1518)-FIND("/",N1518)+1,"")</f>
        <v>photography</v>
      </c>
      <c r="R1518" t="str">
        <f>REPLACE(N1518,1,FIND("/",N1518),"")</f>
        <v>photobooks</v>
      </c>
      <c r="S1518" s="10">
        <f t="shared" si="46"/>
        <v>42619.133009259262</v>
      </c>
      <c r="T1518" s="10">
        <f t="shared" si="47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E1519/D1519*100</f>
        <v>161.97999999999999</v>
      </c>
      <c r="P1519" s="7">
        <f>E1519/L1519</f>
        <v>39.507317073170732</v>
      </c>
      <c r="Q1519" t="str">
        <f>REPLACE(N1519,FIND("/",N1519),LEN(N1519)-FIND("/",N1519)+1,"")</f>
        <v>photography</v>
      </c>
      <c r="R1519" t="str">
        <f>REPLACE(N1519,1,FIND("/",N1519),"")</f>
        <v>photobooks</v>
      </c>
      <c r="S1519" s="10">
        <f t="shared" si="46"/>
        <v>41948.233252314814</v>
      </c>
      <c r="T1519" s="10">
        <f t="shared" si="47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E1520/D1520*100</f>
        <v>205.36666666666665</v>
      </c>
      <c r="P1520" s="7">
        <f>E1520/L1520</f>
        <v>130.52966101694915</v>
      </c>
      <c r="Q1520" t="str">
        <f>REPLACE(N1520,FIND("/",N1520),LEN(N1520)-FIND("/",N1520)+1,"")</f>
        <v>photography</v>
      </c>
      <c r="R1520" t="str">
        <f>REPLACE(N1520,1,FIND("/",N1520),"")</f>
        <v>photobooks</v>
      </c>
      <c r="S1520" s="10">
        <f t="shared" si="46"/>
        <v>41760.486712962964</v>
      </c>
      <c r="T1520" s="10">
        <f t="shared" si="47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E1521/D1521*100</f>
        <v>103.36388888888889</v>
      </c>
      <c r="P1521" s="7">
        <f>E1521/L1521</f>
        <v>64.156896551724131</v>
      </c>
      <c r="Q1521" t="str">
        <f>REPLACE(N1521,FIND("/",N1521),LEN(N1521)-FIND("/",N1521)+1,"")</f>
        <v>photography</v>
      </c>
      <c r="R1521" t="str">
        <f>REPLACE(N1521,1,FIND("/",N1521),"")</f>
        <v>photobooks</v>
      </c>
      <c r="S1521" s="10">
        <f t="shared" si="46"/>
        <v>41782.408368055556</v>
      </c>
      <c r="T1521" s="10">
        <f t="shared" si="47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E1522/D1522*100</f>
        <v>103.47222222222223</v>
      </c>
      <c r="P1522" s="7">
        <f>E1522/L1522</f>
        <v>111.52694610778443</v>
      </c>
      <c r="Q1522" t="str">
        <f>REPLACE(N1522,FIND("/",N1522),LEN(N1522)-FIND("/",N1522)+1,"")</f>
        <v>photography</v>
      </c>
      <c r="R1522" t="str">
        <f>REPLACE(N1522,1,FIND("/",N1522),"")</f>
        <v>photobooks</v>
      </c>
      <c r="S1522" s="10">
        <f t="shared" si="46"/>
        <v>41955.524456018517</v>
      </c>
      <c r="T1522" s="10">
        <f t="shared" si="47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E1523/D1523*100</f>
        <v>106.81333333333333</v>
      </c>
      <c r="P1523" s="7">
        <f>E1523/L1523</f>
        <v>170.44680851063831</v>
      </c>
      <c r="Q1523" t="str">
        <f>REPLACE(N1523,FIND("/",N1523),LEN(N1523)-FIND("/",N1523)+1,"")</f>
        <v>photography</v>
      </c>
      <c r="R1523" t="str">
        <f>REPLACE(N1523,1,FIND("/",N1523),"")</f>
        <v>photobooks</v>
      </c>
      <c r="S1523" s="10">
        <f t="shared" si="46"/>
        <v>42492.834386574068</v>
      </c>
      <c r="T1523" s="10">
        <f t="shared" si="47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E1524/D1524*100</f>
        <v>138.96574712643678</v>
      </c>
      <c r="P1524" s="7">
        <f>E1524/L1524</f>
        <v>133.7391592920354</v>
      </c>
      <c r="Q1524" t="str">
        <f>REPLACE(N1524,FIND("/",N1524),LEN(N1524)-FIND("/",N1524)+1,"")</f>
        <v>photography</v>
      </c>
      <c r="R1524" t="str">
        <f>REPLACE(N1524,1,FIND("/",N1524),"")</f>
        <v>photobooks</v>
      </c>
      <c r="S1524" s="10">
        <f t="shared" si="46"/>
        <v>41899.496979166666</v>
      </c>
      <c r="T1524" s="10">
        <f t="shared" si="47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E1525/D1525*100</f>
        <v>124.84324324324325</v>
      </c>
      <c r="P1525" s="7">
        <f>E1525/L1525</f>
        <v>95.834024896265561</v>
      </c>
      <c r="Q1525" t="str">
        <f>REPLACE(N1525,FIND("/",N1525),LEN(N1525)-FIND("/",N1525)+1,"")</f>
        <v>photography</v>
      </c>
      <c r="R1525" t="str">
        <f>REPLACE(N1525,1,FIND("/",N1525),"")</f>
        <v>photobooks</v>
      </c>
      <c r="S1525" s="10">
        <f t="shared" si="46"/>
        <v>41964.418009259258</v>
      </c>
      <c r="T1525" s="10">
        <f t="shared" si="47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E1526/D1526*100</f>
        <v>206.99999999999997</v>
      </c>
      <c r="P1526" s="7">
        <f>E1526/L1526</f>
        <v>221.78571428571428</v>
      </c>
      <c r="Q1526" t="str">
        <f>REPLACE(N1526,FIND("/",N1526),LEN(N1526)-FIND("/",N1526)+1,"")</f>
        <v>photography</v>
      </c>
      <c r="R1526" t="str">
        <f>REPLACE(N1526,1,FIND("/",N1526),"")</f>
        <v>photobooks</v>
      </c>
      <c r="S1526" s="10">
        <f t="shared" si="46"/>
        <v>42756.167708333327</v>
      </c>
      <c r="T1526" s="10">
        <f t="shared" si="47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E1527/D1527*100</f>
        <v>174.00576923076923</v>
      </c>
      <c r="P1527" s="7">
        <f>E1527/L1527</f>
        <v>32.315357142857138</v>
      </c>
      <c r="Q1527" t="str">
        <f>REPLACE(N1527,FIND("/",N1527),LEN(N1527)-FIND("/",N1527)+1,"")</f>
        <v>photography</v>
      </c>
      <c r="R1527" t="str">
        <f>REPLACE(N1527,1,FIND("/",N1527),"")</f>
        <v>photobooks</v>
      </c>
      <c r="S1527" s="10">
        <f t="shared" si="46"/>
        <v>42570.369652777772</v>
      </c>
      <c r="T1527" s="10">
        <f t="shared" si="47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E1528/D1528*100</f>
        <v>120.32608695652173</v>
      </c>
      <c r="P1528" s="7">
        <f>E1528/L1528</f>
        <v>98.839285714285708</v>
      </c>
      <c r="Q1528" t="str">
        <f>REPLACE(N1528,FIND("/",N1528),LEN(N1528)-FIND("/",N1528)+1,"")</f>
        <v>photography</v>
      </c>
      <c r="R1528" t="str">
        <f>REPLACE(N1528,1,FIND("/",N1528),"")</f>
        <v>photobooks</v>
      </c>
      <c r="S1528" s="10">
        <f t="shared" si="46"/>
        <v>42338.942673611113</v>
      </c>
      <c r="T1528" s="10">
        <f t="shared" si="47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E1529/D1529*100</f>
        <v>110.44428571428573</v>
      </c>
      <c r="P1529" s="7">
        <f>E1529/L1529</f>
        <v>55.222142857142863</v>
      </c>
      <c r="Q1529" t="str">
        <f>REPLACE(N1529,FIND("/",N1529),LEN(N1529)-FIND("/",N1529)+1,"")</f>
        <v>photography</v>
      </c>
      <c r="R1529" t="str">
        <f>REPLACE(N1529,1,FIND("/",N1529),"")</f>
        <v>photobooks</v>
      </c>
      <c r="S1529" s="10">
        <f t="shared" si="46"/>
        <v>42780.267199074071</v>
      </c>
      <c r="T1529" s="10">
        <f t="shared" si="47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E1530/D1530*100</f>
        <v>281.56666666666666</v>
      </c>
      <c r="P1530" s="7">
        <f>E1530/L1530</f>
        <v>52.793750000000003</v>
      </c>
      <c r="Q1530" t="str">
        <f>REPLACE(N1530,FIND("/",N1530),LEN(N1530)-FIND("/",N1530)+1,"")</f>
        <v>photography</v>
      </c>
      <c r="R1530" t="str">
        <f>REPLACE(N1530,1,FIND("/",N1530),"")</f>
        <v>photobooks</v>
      </c>
      <c r="S1530" s="10">
        <f t="shared" si="46"/>
        <v>42736.399560185186</v>
      </c>
      <c r="T1530" s="10">
        <f t="shared" si="47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E1531/D1531*100</f>
        <v>100.67894736842105</v>
      </c>
      <c r="P1531" s="7">
        <f>E1531/L1531</f>
        <v>135.66666666666666</v>
      </c>
      <c r="Q1531" t="str">
        <f>REPLACE(N1531,FIND("/",N1531),LEN(N1531)-FIND("/",N1531)+1,"")</f>
        <v>photography</v>
      </c>
      <c r="R1531" t="str">
        <f>REPLACE(N1531,1,FIND("/",N1531),"")</f>
        <v>photobooks</v>
      </c>
      <c r="S1531" s="10">
        <f t="shared" si="46"/>
        <v>42052.295370370368</v>
      </c>
      <c r="T1531" s="10">
        <f t="shared" si="47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E1532/D1532*100</f>
        <v>134.82571428571427</v>
      </c>
      <c r="P1532" s="7">
        <f>E1532/L1532</f>
        <v>53.991990846681922</v>
      </c>
      <c r="Q1532" t="str">
        <f>REPLACE(N1532,FIND("/",N1532),LEN(N1532)-FIND("/",N1532)+1,"")</f>
        <v>photography</v>
      </c>
      <c r="R1532" t="str">
        <f>REPLACE(N1532,1,FIND("/",N1532),"")</f>
        <v>photobooks</v>
      </c>
      <c r="S1532" s="10">
        <f t="shared" si="46"/>
        <v>42275.433969907404</v>
      </c>
      <c r="T1532" s="10">
        <f t="shared" si="47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E1533/D1533*100</f>
        <v>175.95744680851064</v>
      </c>
      <c r="P1533" s="7">
        <f>E1533/L1533</f>
        <v>56.643835616438359</v>
      </c>
      <c r="Q1533" t="str">
        <f>REPLACE(N1533,FIND("/",N1533),LEN(N1533)-FIND("/",N1533)+1,"")</f>
        <v>photography</v>
      </c>
      <c r="R1533" t="str">
        <f>REPLACE(N1533,1,FIND("/",N1533),"")</f>
        <v>photobooks</v>
      </c>
      <c r="S1533" s="10">
        <f t="shared" si="46"/>
        <v>41941.469050925924</v>
      </c>
      <c r="T1533" s="10">
        <f t="shared" si="47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E1534/D1534*100</f>
        <v>484.02000000000004</v>
      </c>
      <c r="P1534" s="7">
        <f>E1534/L1534</f>
        <v>82.316326530612244</v>
      </c>
      <c r="Q1534" t="str">
        <f>REPLACE(N1534,FIND("/",N1534),LEN(N1534)-FIND("/",N1534)+1,"")</f>
        <v>photography</v>
      </c>
      <c r="R1534" t="str">
        <f>REPLACE(N1534,1,FIND("/",N1534),"")</f>
        <v>photobooks</v>
      </c>
      <c r="S1534" s="10">
        <f t="shared" si="46"/>
        <v>42391.141956018517</v>
      </c>
      <c r="T1534" s="10">
        <f t="shared" si="47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E1535/D1535*100</f>
        <v>145.14000000000001</v>
      </c>
      <c r="P1535" s="7">
        <f>E1535/L1535</f>
        <v>88.26081081081081</v>
      </c>
      <c r="Q1535" t="str">
        <f>REPLACE(N1535,FIND("/",N1535),LEN(N1535)-FIND("/",N1535)+1,"")</f>
        <v>photography</v>
      </c>
      <c r="R1535" t="str">
        <f>REPLACE(N1535,1,FIND("/",N1535),"")</f>
        <v>photobooks</v>
      </c>
      <c r="S1535" s="10">
        <f t="shared" si="46"/>
        <v>42442.668715277774</v>
      </c>
      <c r="T1535" s="10">
        <f t="shared" si="47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E1536/D1536*100</f>
        <v>417.73333333333335</v>
      </c>
      <c r="P1536" s="7">
        <f>E1536/L1536</f>
        <v>84.905149051490511</v>
      </c>
      <c r="Q1536" t="str">
        <f>REPLACE(N1536,FIND("/",N1536),LEN(N1536)-FIND("/",N1536)+1,"")</f>
        <v>photography</v>
      </c>
      <c r="R1536" t="str">
        <f>REPLACE(N1536,1,FIND("/",N1536),"")</f>
        <v>photobooks</v>
      </c>
      <c r="S1536" s="10">
        <f t="shared" si="46"/>
        <v>42221.340995370367</v>
      </c>
      <c r="T1536" s="10">
        <f t="shared" si="47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E1537/D1537*100</f>
        <v>132.42499999999998</v>
      </c>
      <c r="P1537" s="7">
        <f>E1537/L1537</f>
        <v>48.154545454545456</v>
      </c>
      <c r="Q1537" t="str">
        <f>REPLACE(N1537,FIND("/",N1537),LEN(N1537)-FIND("/",N1537)+1,"")</f>
        <v>photography</v>
      </c>
      <c r="R1537" t="str">
        <f>REPLACE(N1537,1,FIND("/",N1537),"")</f>
        <v>photobooks</v>
      </c>
      <c r="S1537" s="10">
        <f t="shared" si="46"/>
        <v>42484.495729166665</v>
      </c>
      <c r="T1537" s="10">
        <f t="shared" si="47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E1538/D1538*100</f>
        <v>250.30841666666666</v>
      </c>
      <c r="P1538" s="7">
        <f>E1538/L1538</f>
        <v>66.015406593406595</v>
      </c>
      <c r="Q1538" t="str">
        <f>REPLACE(N1538,FIND("/",N1538),LEN(N1538)-FIND("/",N1538)+1,"")</f>
        <v>photography</v>
      </c>
      <c r="R1538" t="str">
        <f>REPLACE(N1538,1,FIND("/",N1538),"")</f>
        <v>photobooks</v>
      </c>
      <c r="S1538" s="10">
        <f t="shared" si="46"/>
        <v>42213.468865740739</v>
      </c>
      <c r="T1538" s="10">
        <f t="shared" si="47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E1539/D1539*100</f>
        <v>179.9</v>
      </c>
      <c r="P1539" s="7">
        <f>E1539/L1539</f>
        <v>96.375</v>
      </c>
      <c r="Q1539" t="str">
        <f>REPLACE(N1539,FIND("/",N1539),LEN(N1539)-FIND("/",N1539)+1,"")</f>
        <v>photography</v>
      </c>
      <c r="R1539" t="str">
        <f>REPLACE(N1539,1,FIND("/",N1539),"")</f>
        <v>photobooks</v>
      </c>
      <c r="S1539" s="10">
        <f t="shared" ref="S1539:S1602" si="48">(J1539/86400)+25569+(-8/24)</f>
        <v>42551.981793981475</v>
      </c>
      <c r="T1539" s="10">
        <f t="shared" ref="T1539:T1602" si="49">(I1539/86400)+25569+(-8/24)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E1540/D1540*100</f>
        <v>102.62857142857142</v>
      </c>
      <c r="P1540" s="7">
        <f>E1540/L1540</f>
        <v>156.17391304347825</v>
      </c>
      <c r="Q1540" t="str">
        <f>REPLACE(N1540,FIND("/",N1540),LEN(N1540)-FIND("/",N1540)+1,"")</f>
        <v>photography</v>
      </c>
      <c r="R1540" t="str">
        <f>REPLACE(N1540,1,FIND("/",N1540),"")</f>
        <v>photobooks</v>
      </c>
      <c r="S1540" s="10">
        <f t="shared" si="48"/>
        <v>41981.44872685185</v>
      </c>
      <c r="T1540" s="10">
        <f t="shared" si="4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E1541/D1541*100</f>
        <v>135.98609999999999</v>
      </c>
      <c r="P1541" s="7">
        <f>E1541/L1541</f>
        <v>95.764859154929582</v>
      </c>
      <c r="Q1541" t="str">
        <f>REPLACE(N1541,FIND("/",N1541),LEN(N1541)-FIND("/",N1541)+1,"")</f>
        <v>photography</v>
      </c>
      <c r="R1541" t="str">
        <f>REPLACE(N1541,1,FIND("/",N1541),"")</f>
        <v>photobooks</v>
      </c>
      <c r="S1541" s="10">
        <f t="shared" si="48"/>
        <v>42705.585868055554</v>
      </c>
      <c r="T1541" s="10">
        <f t="shared" si="4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E1542/D1542*100</f>
        <v>117.86666666666667</v>
      </c>
      <c r="P1542" s="7">
        <f>E1542/L1542</f>
        <v>180.40816326530611</v>
      </c>
      <c r="Q1542" t="str">
        <f>REPLACE(N1542,FIND("/",N1542),LEN(N1542)-FIND("/",N1542)+1,"")</f>
        <v>photography</v>
      </c>
      <c r="R1542" t="str">
        <f>REPLACE(N1542,1,FIND("/",N1542),"")</f>
        <v>photobooks</v>
      </c>
      <c r="S1542" s="10">
        <f t="shared" si="48"/>
        <v>41938.673796296294</v>
      </c>
      <c r="T1542" s="10">
        <f t="shared" si="4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E1543/D1543*100</f>
        <v>3.3333333333333333E-2</v>
      </c>
      <c r="P1543" s="7">
        <f>E1543/L1543</f>
        <v>3</v>
      </c>
      <c r="Q1543" t="str">
        <f>REPLACE(N1543,FIND("/",N1543),LEN(N1543)-FIND("/",N1543)+1,"")</f>
        <v>photography</v>
      </c>
      <c r="R1543" t="str">
        <f>REPLACE(N1543,1,FIND("/",N1543),"")</f>
        <v>nature</v>
      </c>
      <c r="S1543" s="10">
        <f t="shared" si="48"/>
        <v>41974.378912037035</v>
      </c>
      <c r="T1543" s="10">
        <f t="shared" si="4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E1544/D1544*100</f>
        <v>4</v>
      </c>
      <c r="P1544" s="7">
        <f>E1544/L1544</f>
        <v>20</v>
      </c>
      <c r="Q1544" t="str">
        <f>REPLACE(N1544,FIND("/",N1544),LEN(N1544)-FIND("/",N1544)+1,"")</f>
        <v>photography</v>
      </c>
      <c r="R1544" t="str">
        <f>REPLACE(N1544,1,FIND("/",N1544),"")</f>
        <v>nature</v>
      </c>
      <c r="S1544" s="10">
        <f t="shared" si="48"/>
        <v>42170.663194444445</v>
      </c>
      <c r="T1544" s="10">
        <f t="shared" si="4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E1545/D1545*100</f>
        <v>0.44444444444444442</v>
      </c>
      <c r="P1545" s="7">
        <f>E1545/L1545</f>
        <v>10</v>
      </c>
      <c r="Q1545" t="str">
        <f>REPLACE(N1545,FIND("/",N1545),LEN(N1545)-FIND("/",N1545)+1,"")</f>
        <v>photography</v>
      </c>
      <c r="R1545" t="str">
        <f>REPLACE(N1545,1,FIND("/",N1545),"")</f>
        <v>nature</v>
      </c>
      <c r="S1545" s="10">
        <f t="shared" si="48"/>
        <v>41935.176319444443</v>
      </c>
      <c r="T1545" s="10">
        <f t="shared" si="4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E1546/D1546*100</f>
        <v>0</v>
      </c>
      <c r="P1546" s="7" t="e">
        <f>E1546/L1546</f>
        <v>#DIV/0!</v>
      </c>
      <c r="Q1546" t="str">
        <f>REPLACE(N1546,FIND("/",N1546),LEN(N1546)-FIND("/",N1546)+1,"")</f>
        <v>photography</v>
      </c>
      <c r="R1546" t="str">
        <f>REPLACE(N1546,1,FIND("/",N1546),"")</f>
        <v>nature</v>
      </c>
      <c r="S1546" s="10">
        <f t="shared" si="48"/>
        <v>42052.717870370368</v>
      </c>
      <c r="T1546" s="10">
        <f t="shared" si="4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E1547/D1547*100</f>
        <v>3.3333333333333333E-2</v>
      </c>
      <c r="P1547" s="7">
        <f>E1547/L1547</f>
        <v>1</v>
      </c>
      <c r="Q1547" t="str">
        <f>REPLACE(N1547,FIND("/",N1547),LEN(N1547)-FIND("/",N1547)+1,"")</f>
        <v>photography</v>
      </c>
      <c r="R1547" t="str">
        <f>REPLACE(N1547,1,FIND("/",N1547),"")</f>
        <v>nature</v>
      </c>
      <c r="S1547" s="10">
        <f t="shared" si="48"/>
        <v>42031.551319444443</v>
      </c>
      <c r="T1547" s="10">
        <f t="shared" si="4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E1548/D1548*100</f>
        <v>28.9</v>
      </c>
      <c r="P1548" s="7">
        <f>E1548/L1548</f>
        <v>26.272727272727273</v>
      </c>
      <c r="Q1548" t="str">
        <f>REPLACE(N1548,FIND("/",N1548),LEN(N1548)-FIND("/",N1548)+1,"")</f>
        <v>photography</v>
      </c>
      <c r="R1548" t="str">
        <f>REPLACE(N1548,1,FIND("/",N1548),"")</f>
        <v>nature</v>
      </c>
      <c r="S1548" s="10">
        <f t="shared" si="48"/>
        <v>41838.879618055551</v>
      </c>
      <c r="T1548" s="10">
        <f t="shared" si="4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E1549/D1549*100</f>
        <v>0</v>
      </c>
      <c r="P1549" s="7" t="e">
        <f>E1549/L1549</f>
        <v>#DIV/0!</v>
      </c>
      <c r="Q1549" t="str">
        <f>REPLACE(N1549,FIND("/",N1549),LEN(N1549)-FIND("/",N1549)+1,"")</f>
        <v>photography</v>
      </c>
      <c r="R1549" t="str">
        <f>REPLACE(N1549,1,FIND("/",N1549),"")</f>
        <v>nature</v>
      </c>
      <c r="S1549" s="10">
        <f t="shared" si="48"/>
        <v>42782.093541666669</v>
      </c>
      <c r="T1549" s="10">
        <f t="shared" si="4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E1550/D1550*100</f>
        <v>8.5714285714285712</v>
      </c>
      <c r="P1550" s="7">
        <f>E1550/L1550</f>
        <v>60</v>
      </c>
      <c r="Q1550" t="str">
        <f>REPLACE(N1550,FIND("/",N1550),LEN(N1550)-FIND("/",N1550)+1,"")</f>
        <v>photography</v>
      </c>
      <c r="R1550" t="str">
        <f>REPLACE(N1550,1,FIND("/",N1550),"")</f>
        <v>nature</v>
      </c>
      <c r="S1550" s="10">
        <f t="shared" si="48"/>
        <v>42286.548842592594</v>
      </c>
      <c r="T1550" s="10">
        <f t="shared" si="4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E1551/D1551*100</f>
        <v>34</v>
      </c>
      <c r="P1551" s="7">
        <f>E1551/L1551</f>
        <v>28.333333333333332</v>
      </c>
      <c r="Q1551" t="str">
        <f>REPLACE(N1551,FIND("/",N1551),LEN(N1551)-FIND("/",N1551)+1,"")</f>
        <v>photography</v>
      </c>
      <c r="R1551" t="str">
        <f>REPLACE(N1551,1,FIND("/",N1551),"")</f>
        <v>nature</v>
      </c>
      <c r="S1551" s="10">
        <f t="shared" si="48"/>
        <v>42280.802766203698</v>
      </c>
      <c r="T1551" s="10">
        <f t="shared" si="4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E1552/D1552*100</f>
        <v>13.466666666666665</v>
      </c>
      <c r="P1552" s="7">
        <f>E1552/L1552</f>
        <v>14.428571428571429</v>
      </c>
      <c r="Q1552" t="str">
        <f>REPLACE(N1552,FIND("/",N1552),LEN(N1552)-FIND("/",N1552)+1,"")</f>
        <v>photography</v>
      </c>
      <c r="R1552" t="str">
        <f>REPLACE(N1552,1,FIND("/",N1552),"")</f>
        <v>nature</v>
      </c>
      <c r="S1552" s="10">
        <f t="shared" si="48"/>
        <v>42472.11613425926</v>
      </c>
      <c r="T1552" s="10">
        <f t="shared" si="4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E1553/D1553*100</f>
        <v>0</v>
      </c>
      <c r="P1553" s="7" t="e">
        <f>E1553/L1553</f>
        <v>#DIV/0!</v>
      </c>
      <c r="Q1553" t="str">
        <f>REPLACE(N1553,FIND("/",N1553),LEN(N1553)-FIND("/",N1553)+1,"")</f>
        <v>photography</v>
      </c>
      <c r="R1553" t="str">
        <f>REPLACE(N1553,1,FIND("/",N1553),"")</f>
        <v>nature</v>
      </c>
      <c r="S1553" s="10">
        <f t="shared" si="48"/>
        <v>42121.491192129623</v>
      </c>
      <c r="T1553" s="10">
        <f t="shared" si="4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E1554/D1554*100</f>
        <v>49.186046511627907</v>
      </c>
      <c r="P1554" s="7">
        <f>E1554/L1554</f>
        <v>132.1875</v>
      </c>
      <c r="Q1554" t="str">
        <f>REPLACE(N1554,FIND("/",N1554),LEN(N1554)-FIND("/",N1554)+1,"")</f>
        <v>photography</v>
      </c>
      <c r="R1554" t="str">
        <f>REPLACE(N1554,1,FIND("/",N1554),"")</f>
        <v>nature</v>
      </c>
      <c r="S1554" s="10">
        <f t="shared" si="48"/>
        <v>41892.355416666665</v>
      </c>
      <c r="T1554" s="10">
        <f t="shared" si="4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E1555/D1555*100</f>
        <v>0</v>
      </c>
      <c r="P1555" s="7" t="e">
        <f>E1555/L1555</f>
        <v>#DIV/0!</v>
      </c>
      <c r="Q1555" t="str">
        <f>REPLACE(N1555,FIND("/",N1555),LEN(N1555)-FIND("/",N1555)+1,"")</f>
        <v>photography</v>
      </c>
      <c r="R1555" t="str">
        <f>REPLACE(N1555,1,FIND("/",N1555),"")</f>
        <v>nature</v>
      </c>
      <c r="S1555" s="10">
        <f t="shared" si="48"/>
        <v>42218.949618055551</v>
      </c>
      <c r="T1555" s="10">
        <f t="shared" si="4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E1556/D1556*100</f>
        <v>0</v>
      </c>
      <c r="P1556" s="7" t="e">
        <f>E1556/L1556</f>
        <v>#DIV/0!</v>
      </c>
      <c r="Q1556" t="str">
        <f>REPLACE(N1556,FIND("/",N1556),LEN(N1556)-FIND("/",N1556)+1,"")</f>
        <v>photography</v>
      </c>
      <c r="R1556" t="str">
        <f>REPLACE(N1556,1,FIND("/",N1556),"")</f>
        <v>nature</v>
      </c>
      <c r="S1556" s="10">
        <f t="shared" si="48"/>
        <v>42187.918865740743</v>
      </c>
      <c r="T1556" s="10">
        <f t="shared" si="4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E1557/D1557*100</f>
        <v>0</v>
      </c>
      <c r="P1557" s="7" t="e">
        <f>E1557/L1557</f>
        <v>#DIV/0!</v>
      </c>
      <c r="Q1557" t="str">
        <f>REPLACE(N1557,FIND("/",N1557),LEN(N1557)-FIND("/",N1557)+1,"")</f>
        <v>photography</v>
      </c>
      <c r="R1557" t="str">
        <f>REPLACE(N1557,1,FIND("/",N1557),"")</f>
        <v>nature</v>
      </c>
      <c r="S1557" s="10">
        <f t="shared" si="48"/>
        <v>42241.280462962961</v>
      </c>
      <c r="T1557" s="10">
        <f t="shared" si="4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E1558/D1558*100</f>
        <v>45.133333333333333</v>
      </c>
      <c r="P1558" s="7">
        <f>E1558/L1558</f>
        <v>56.416666666666664</v>
      </c>
      <c r="Q1558" t="str">
        <f>REPLACE(N1558,FIND("/",N1558),LEN(N1558)-FIND("/",N1558)+1,"")</f>
        <v>photography</v>
      </c>
      <c r="R1558" t="str">
        <f>REPLACE(N1558,1,FIND("/",N1558),"")</f>
        <v>nature</v>
      </c>
      <c r="S1558" s="10">
        <f t="shared" si="48"/>
        <v>42524.819722222215</v>
      </c>
      <c r="T1558" s="10">
        <f t="shared" si="4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E1559/D1559*100</f>
        <v>4</v>
      </c>
      <c r="P1559" s="7">
        <f>E1559/L1559</f>
        <v>100</v>
      </c>
      <c r="Q1559" t="str">
        <f>REPLACE(N1559,FIND("/",N1559),LEN(N1559)-FIND("/",N1559)+1,"")</f>
        <v>photography</v>
      </c>
      <c r="R1559" t="str">
        <f>REPLACE(N1559,1,FIND("/",N1559),"")</f>
        <v>nature</v>
      </c>
      <c r="S1559" s="10">
        <f t="shared" si="48"/>
        <v>41871.319826388884</v>
      </c>
      <c r="T1559" s="10">
        <f t="shared" si="4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E1560/D1560*100</f>
        <v>4.666666666666667</v>
      </c>
      <c r="P1560" s="7">
        <f>E1560/L1560</f>
        <v>11.666666666666666</v>
      </c>
      <c r="Q1560" t="str">
        <f>REPLACE(N1560,FIND("/",N1560),LEN(N1560)-FIND("/",N1560)+1,"")</f>
        <v>photography</v>
      </c>
      <c r="R1560" t="str">
        <f>REPLACE(N1560,1,FIND("/",N1560),"")</f>
        <v>nature</v>
      </c>
      <c r="S1560" s="10">
        <f t="shared" si="48"/>
        <v>42185.064340277771</v>
      </c>
      <c r="T1560" s="10">
        <f t="shared" si="4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E1561/D1561*100</f>
        <v>0.33333333333333337</v>
      </c>
      <c r="P1561" s="7">
        <f>E1561/L1561</f>
        <v>50</v>
      </c>
      <c r="Q1561" t="str">
        <f>REPLACE(N1561,FIND("/",N1561),LEN(N1561)-FIND("/",N1561)+1,"")</f>
        <v>photography</v>
      </c>
      <c r="R1561" t="str">
        <f>REPLACE(N1561,1,FIND("/",N1561),"")</f>
        <v>nature</v>
      </c>
      <c r="S1561" s="10">
        <f t="shared" si="48"/>
        <v>42107.719895833332</v>
      </c>
      <c r="T1561" s="10">
        <f t="shared" si="4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E1562/D1562*100</f>
        <v>3.7600000000000002</v>
      </c>
      <c r="P1562" s="7">
        <f>E1562/L1562</f>
        <v>23.5</v>
      </c>
      <c r="Q1562" t="str">
        <f>REPLACE(N1562,FIND("/",N1562),LEN(N1562)-FIND("/",N1562)+1,"")</f>
        <v>photography</v>
      </c>
      <c r="R1562" t="str">
        <f>REPLACE(N1562,1,FIND("/",N1562),"")</f>
        <v>nature</v>
      </c>
      <c r="S1562" s="10">
        <f t="shared" si="48"/>
        <v>41935.687418981477</v>
      </c>
      <c r="T1562" s="10">
        <f t="shared" si="4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E1563/D1563*100</f>
        <v>0.67</v>
      </c>
      <c r="P1563" s="7">
        <f>E1563/L1563</f>
        <v>67</v>
      </c>
      <c r="Q1563" t="str">
        <f>REPLACE(N1563,FIND("/",N1563),LEN(N1563)-FIND("/",N1563)+1,"")</f>
        <v>publishing</v>
      </c>
      <c r="R1563" t="str">
        <f>REPLACE(N1563,1,FIND("/",N1563),"")</f>
        <v>art books</v>
      </c>
      <c r="S1563" s="10">
        <f t="shared" si="48"/>
        <v>41554.708368055552</v>
      </c>
      <c r="T1563" s="10">
        <f t="shared" si="4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E1564/D1564*100</f>
        <v>0</v>
      </c>
      <c r="P1564" s="7" t="e">
        <f>E1564/L1564</f>
        <v>#DIV/0!</v>
      </c>
      <c r="Q1564" t="str">
        <f>REPLACE(N1564,FIND("/",N1564),LEN(N1564)-FIND("/",N1564)+1,"")</f>
        <v>publishing</v>
      </c>
      <c r="R1564" t="str">
        <f>REPLACE(N1564,1,FIND("/",N1564),"")</f>
        <v>art books</v>
      </c>
      <c r="S1564" s="10">
        <f t="shared" si="48"/>
        <v>40079.232824074068</v>
      </c>
      <c r="T1564" s="10">
        <f t="shared" si="4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E1565/D1565*100</f>
        <v>1.4166666666666665</v>
      </c>
      <c r="P1565" s="7">
        <f>E1565/L1565</f>
        <v>42.5</v>
      </c>
      <c r="Q1565" t="str">
        <f>REPLACE(N1565,FIND("/",N1565),LEN(N1565)-FIND("/",N1565)+1,"")</f>
        <v>publishing</v>
      </c>
      <c r="R1565" t="str">
        <f>REPLACE(N1565,1,FIND("/",N1565),"")</f>
        <v>art books</v>
      </c>
      <c r="S1565" s="10">
        <f t="shared" si="48"/>
        <v>41652.409155092588</v>
      </c>
      <c r="T1565" s="10">
        <f t="shared" si="4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E1566/D1566*100</f>
        <v>0.1</v>
      </c>
      <c r="P1566" s="7">
        <f>E1566/L1566</f>
        <v>10</v>
      </c>
      <c r="Q1566" t="str">
        <f>REPLACE(N1566,FIND("/",N1566),LEN(N1566)-FIND("/",N1566)+1,"")</f>
        <v>publishing</v>
      </c>
      <c r="R1566" t="str">
        <f>REPLACE(N1566,1,FIND("/",N1566),"")</f>
        <v>art books</v>
      </c>
      <c r="S1566" s="10">
        <f t="shared" si="48"/>
        <v>42121.033668981479</v>
      </c>
      <c r="T1566" s="10">
        <f t="shared" si="4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E1567/D1567*100</f>
        <v>2.5</v>
      </c>
      <c r="P1567" s="7">
        <f>E1567/L1567</f>
        <v>100</v>
      </c>
      <c r="Q1567" t="str">
        <f>REPLACE(N1567,FIND("/",N1567),LEN(N1567)-FIND("/",N1567)+1,"")</f>
        <v>publishing</v>
      </c>
      <c r="R1567" t="str">
        <f>REPLACE(N1567,1,FIND("/",N1567),"")</f>
        <v>art books</v>
      </c>
      <c r="S1567" s="10">
        <f t="shared" si="48"/>
        <v>40672.396539351852</v>
      </c>
      <c r="T1567" s="10">
        <f t="shared" si="4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E1568/D1568*100</f>
        <v>21.25</v>
      </c>
      <c r="P1568" s="7">
        <f>E1568/L1568</f>
        <v>108.05084745762711</v>
      </c>
      <c r="Q1568" t="str">
        <f>REPLACE(N1568,FIND("/",N1568),LEN(N1568)-FIND("/",N1568)+1,"")</f>
        <v>publishing</v>
      </c>
      <c r="R1568" t="str">
        <f>REPLACE(N1568,1,FIND("/",N1568),"")</f>
        <v>art books</v>
      </c>
      <c r="S1568" s="10">
        <f t="shared" si="48"/>
        <v>42549.583379629628</v>
      </c>
      <c r="T1568" s="10">
        <f t="shared" si="4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E1569/D1569*100</f>
        <v>4.117647058823529</v>
      </c>
      <c r="P1569" s="7">
        <f>E1569/L1569</f>
        <v>26.923076923076923</v>
      </c>
      <c r="Q1569" t="str">
        <f>REPLACE(N1569,FIND("/",N1569),LEN(N1569)-FIND("/",N1569)+1,"")</f>
        <v>publishing</v>
      </c>
      <c r="R1569" t="str">
        <f>REPLACE(N1569,1,FIND("/",N1569),"")</f>
        <v>art books</v>
      </c>
      <c r="S1569" s="10">
        <f t="shared" si="48"/>
        <v>41671.603530092594</v>
      </c>
      <c r="T1569" s="10">
        <f t="shared" si="4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E1570/D1570*100</f>
        <v>13.639999999999999</v>
      </c>
      <c r="P1570" s="7">
        <f>E1570/L1570</f>
        <v>155</v>
      </c>
      <c r="Q1570" t="str">
        <f>REPLACE(N1570,FIND("/",N1570),LEN(N1570)-FIND("/",N1570)+1,"")</f>
        <v>publishing</v>
      </c>
      <c r="R1570" t="str">
        <f>REPLACE(N1570,1,FIND("/",N1570),"")</f>
        <v>art books</v>
      </c>
      <c r="S1570" s="10">
        <f t="shared" si="48"/>
        <v>41961.728993055549</v>
      </c>
      <c r="T1570" s="10">
        <f t="shared" si="4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E1571/D1571*100</f>
        <v>0</v>
      </c>
      <c r="P1571" s="7" t="e">
        <f>E1571/L1571</f>
        <v>#DIV/0!</v>
      </c>
      <c r="Q1571" t="str">
        <f>REPLACE(N1571,FIND("/",N1571),LEN(N1571)-FIND("/",N1571)+1,"")</f>
        <v>publishing</v>
      </c>
      <c r="R1571" t="str">
        <f>REPLACE(N1571,1,FIND("/",N1571),"")</f>
        <v>art books</v>
      </c>
      <c r="S1571" s="10">
        <f t="shared" si="48"/>
        <v>41389.346226851849</v>
      </c>
      <c r="T1571" s="10">
        <f t="shared" si="4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E1572/D1572*100</f>
        <v>41.4</v>
      </c>
      <c r="P1572" s="7">
        <f>E1572/L1572</f>
        <v>47.769230769230766</v>
      </c>
      <c r="Q1572" t="str">
        <f>REPLACE(N1572,FIND("/",N1572),LEN(N1572)-FIND("/",N1572)+1,"")</f>
        <v>publishing</v>
      </c>
      <c r="R1572" t="str">
        <f>REPLACE(N1572,1,FIND("/",N1572),"")</f>
        <v>art books</v>
      </c>
      <c r="S1572" s="10">
        <f t="shared" si="48"/>
        <v>42438.480115740742</v>
      </c>
      <c r="T1572" s="10">
        <f t="shared" si="4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E1573/D1573*100</f>
        <v>0.66115702479338845</v>
      </c>
      <c r="P1573" s="7">
        <f>E1573/L1573</f>
        <v>20</v>
      </c>
      <c r="Q1573" t="str">
        <f>REPLACE(N1573,FIND("/",N1573),LEN(N1573)-FIND("/",N1573)+1,"")</f>
        <v>publishing</v>
      </c>
      <c r="R1573" t="str">
        <f>REPLACE(N1573,1,FIND("/",N1573),"")</f>
        <v>art books</v>
      </c>
      <c r="S1573" s="10">
        <f t="shared" si="48"/>
        <v>42144.43614583333</v>
      </c>
      <c r="T1573" s="10">
        <f t="shared" si="4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E1574/D1574*100</f>
        <v>5</v>
      </c>
      <c r="P1574" s="7">
        <f>E1574/L1574</f>
        <v>41.666666666666664</v>
      </c>
      <c r="Q1574" t="str">
        <f>REPLACE(N1574,FIND("/",N1574),LEN(N1574)-FIND("/",N1574)+1,"")</f>
        <v>publishing</v>
      </c>
      <c r="R1574" t="str">
        <f>REPLACE(N1574,1,FIND("/",N1574),"")</f>
        <v>art books</v>
      </c>
      <c r="S1574" s="10">
        <f t="shared" si="48"/>
        <v>42403.699756944443</v>
      </c>
      <c r="T1574" s="10">
        <f t="shared" si="4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E1575/D1575*100</f>
        <v>2.4777777777777779</v>
      </c>
      <c r="P1575" s="7">
        <f>E1575/L1575</f>
        <v>74.333333333333329</v>
      </c>
      <c r="Q1575" t="str">
        <f>REPLACE(N1575,FIND("/",N1575),LEN(N1575)-FIND("/",N1575)+1,"")</f>
        <v>publishing</v>
      </c>
      <c r="R1575" t="str">
        <f>REPLACE(N1575,1,FIND("/",N1575),"")</f>
        <v>art books</v>
      </c>
      <c r="S1575" s="10">
        <f t="shared" si="48"/>
        <v>42785.666689814818</v>
      </c>
      <c r="T1575" s="10">
        <f t="shared" si="4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E1576/D1576*100</f>
        <v>5.0599999999999996</v>
      </c>
      <c r="P1576" s="7">
        <f>E1576/L1576</f>
        <v>84.333333333333329</v>
      </c>
      <c r="Q1576" t="str">
        <f>REPLACE(N1576,FIND("/",N1576),LEN(N1576)-FIND("/",N1576)+1,"")</f>
        <v>publishing</v>
      </c>
      <c r="R1576" t="str">
        <f>REPLACE(N1576,1,FIND("/",N1576),"")</f>
        <v>art books</v>
      </c>
      <c r="S1576" s="10">
        <f t="shared" si="48"/>
        <v>42017.594085648147</v>
      </c>
      <c r="T1576" s="10">
        <f t="shared" si="4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E1577/D1577*100</f>
        <v>22.91</v>
      </c>
      <c r="P1577" s="7">
        <f>E1577/L1577</f>
        <v>65.457142857142856</v>
      </c>
      <c r="Q1577" t="str">
        <f>REPLACE(N1577,FIND("/",N1577),LEN(N1577)-FIND("/",N1577)+1,"")</f>
        <v>publishing</v>
      </c>
      <c r="R1577" t="str">
        <f>REPLACE(N1577,1,FIND("/",N1577),"")</f>
        <v>art books</v>
      </c>
      <c r="S1577" s="10">
        <f t="shared" si="48"/>
        <v>41799.190925925919</v>
      </c>
      <c r="T1577" s="10">
        <f t="shared" si="4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E1578/D1578*100</f>
        <v>13</v>
      </c>
      <c r="P1578" s="7">
        <f>E1578/L1578</f>
        <v>65</v>
      </c>
      <c r="Q1578" t="str">
        <f>REPLACE(N1578,FIND("/",N1578),LEN(N1578)-FIND("/",N1578)+1,"")</f>
        <v>publishing</v>
      </c>
      <c r="R1578" t="str">
        <f>REPLACE(N1578,1,FIND("/",N1578),"")</f>
        <v>art books</v>
      </c>
      <c r="S1578" s="10">
        <f t="shared" si="48"/>
        <v>42140.545925925922</v>
      </c>
      <c r="T1578" s="10">
        <f t="shared" si="4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E1579/D1579*100</f>
        <v>0.54999999999999993</v>
      </c>
      <c r="P1579" s="7">
        <f>E1579/L1579</f>
        <v>27.5</v>
      </c>
      <c r="Q1579" t="str">
        <f>REPLACE(N1579,FIND("/",N1579),LEN(N1579)-FIND("/",N1579)+1,"")</f>
        <v>publishing</v>
      </c>
      <c r="R1579" t="str">
        <f>REPLACE(N1579,1,FIND("/",N1579),"")</f>
        <v>art books</v>
      </c>
      <c r="S1579" s="10">
        <f t="shared" si="48"/>
        <v>41054.514444444438</v>
      </c>
      <c r="T1579" s="10">
        <f t="shared" si="4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E1580/D1580*100</f>
        <v>10.806536636794938</v>
      </c>
      <c r="P1580" s="7">
        <f>E1580/L1580</f>
        <v>51.25</v>
      </c>
      <c r="Q1580" t="str">
        <f>REPLACE(N1580,FIND("/",N1580),LEN(N1580)-FIND("/",N1580)+1,"")</f>
        <v>publishing</v>
      </c>
      <c r="R1580" t="str">
        <f>REPLACE(N1580,1,FIND("/",N1580),"")</f>
        <v>art books</v>
      </c>
      <c r="S1580" s="10">
        <f t="shared" si="48"/>
        <v>40398.732534722221</v>
      </c>
      <c r="T1580" s="10">
        <f t="shared" si="4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E1581/D1581*100</f>
        <v>0.84008400840084008</v>
      </c>
      <c r="P1581" s="7">
        <f>E1581/L1581</f>
        <v>14</v>
      </c>
      <c r="Q1581" t="str">
        <f>REPLACE(N1581,FIND("/",N1581),LEN(N1581)-FIND("/",N1581)+1,"")</f>
        <v>publishing</v>
      </c>
      <c r="R1581" t="str">
        <f>REPLACE(N1581,1,FIND("/",N1581),"")</f>
        <v>art books</v>
      </c>
      <c r="S1581" s="10">
        <f t="shared" si="48"/>
        <v>41481.663090277776</v>
      </c>
      <c r="T1581" s="10">
        <f t="shared" si="4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E1582/D1582*100</f>
        <v>0</v>
      </c>
      <c r="P1582" s="7" t="e">
        <f>E1582/L1582</f>
        <v>#DIV/0!</v>
      </c>
      <c r="Q1582" t="str">
        <f>REPLACE(N1582,FIND("/",N1582),LEN(N1582)-FIND("/",N1582)+1,"")</f>
        <v>publishing</v>
      </c>
      <c r="R1582" t="str">
        <f>REPLACE(N1582,1,FIND("/",N1582),"")</f>
        <v>art books</v>
      </c>
      <c r="S1582" s="10">
        <f t="shared" si="48"/>
        <v>40989.716736111106</v>
      </c>
      <c r="T1582" s="10">
        <f t="shared" si="4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E1583/D1583*100</f>
        <v>0.5</v>
      </c>
      <c r="P1583" s="7">
        <f>E1583/L1583</f>
        <v>5</v>
      </c>
      <c r="Q1583" t="str">
        <f>REPLACE(N1583,FIND("/",N1583),LEN(N1583)-FIND("/",N1583)+1,"")</f>
        <v>photography</v>
      </c>
      <c r="R1583" t="str">
        <f>REPLACE(N1583,1,FIND("/",N1583),"")</f>
        <v>places</v>
      </c>
      <c r="S1583" s="10">
        <f t="shared" si="48"/>
        <v>42325.115624999999</v>
      </c>
      <c r="T1583" s="10">
        <f t="shared" si="4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E1584/D1584*100</f>
        <v>9.3000000000000007</v>
      </c>
      <c r="P1584" s="7">
        <f>E1584/L1584</f>
        <v>31</v>
      </c>
      <c r="Q1584" t="str">
        <f>REPLACE(N1584,FIND("/",N1584),LEN(N1584)-FIND("/",N1584)+1,"")</f>
        <v>photography</v>
      </c>
      <c r="R1584" t="str">
        <f>REPLACE(N1584,1,FIND("/",N1584),"")</f>
        <v>places</v>
      </c>
      <c r="S1584" s="10">
        <f t="shared" si="48"/>
        <v>42246.456631944442</v>
      </c>
      <c r="T1584" s="10">
        <f t="shared" si="4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E1585/D1585*100</f>
        <v>7.4999999999999997E-2</v>
      </c>
      <c r="P1585" s="7">
        <f>E1585/L1585</f>
        <v>15</v>
      </c>
      <c r="Q1585" t="str">
        <f>REPLACE(N1585,FIND("/",N1585),LEN(N1585)-FIND("/",N1585)+1,"")</f>
        <v>photography</v>
      </c>
      <c r="R1585" t="str">
        <f>REPLACE(N1585,1,FIND("/",N1585),"")</f>
        <v>places</v>
      </c>
      <c r="S1585" s="10">
        <f t="shared" si="48"/>
        <v>41877.571655092594</v>
      </c>
      <c r="T1585" s="10">
        <f t="shared" si="4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E1586/D1586*100</f>
        <v>0</v>
      </c>
      <c r="P1586" s="7" t="e">
        <f>E1586/L1586</f>
        <v>#DIV/0!</v>
      </c>
      <c r="Q1586" t="str">
        <f>REPLACE(N1586,FIND("/",N1586),LEN(N1586)-FIND("/",N1586)+1,"")</f>
        <v>photography</v>
      </c>
      <c r="R1586" t="str">
        <f>REPLACE(N1586,1,FIND("/",N1586),"")</f>
        <v>places</v>
      </c>
      <c r="S1586" s="10">
        <f t="shared" si="48"/>
        <v>41779.315983796296</v>
      </c>
      <c r="T1586" s="10">
        <f t="shared" si="4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E1587/D1587*100</f>
        <v>79</v>
      </c>
      <c r="P1587" s="7">
        <f>E1587/L1587</f>
        <v>131.66666666666666</v>
      </c>
      <c r="Q1587" t="str">
        <f>REPLACE(N1587,FIND("/",N1587),LEN(N1587)-FIND("/",N1587)+1,"")</f>
        <v>photography</v>
      </c>
      <c r="R1587" t="str">
        <f>REPLACE(N1587,1,FIND("/",N1587),"")</f>
        <v>places</v>
      </c>
      <c r="S1587" s="10">
        <f t="shared" si="48"/>
        <v>42707.562129629623</v>
      </c>
      <c r="T1587" s="10">
        <f t="shared" si="4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E1588/D1588*100</f>
        <v>0</v>
      </c>
      <c r="P1588" s="7" t="e">
        <f>E1588/L1588</f>
        <v>#DIV/0!</v>
      </c>
      <c r="Q1588" t="str">
        <f>REPLACE(N1588,FIND("/",N1588),LEN(N1588)-FIND("/",N1588)+1,"")</f>
        <v>photography</v>
      </c>
      <c r="R1588" t="str">
        <f>REPLACE(N1588,1,FIND("/",N1588),"")</f>
        <v>places</v>
      </c>
      <c r="S1588" s="10">
        <f t="shared" si="48"/>
        <v>42068.771087962959</v>
      </c>
      <c r="T1588" s="10">
        <f t="shared" si="4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E1589/D1589*100</f>
        <v>1.3333333333333334E-2</v>
      </c>
      <c r="P1589" s="7">
        <f>E1589/L1589</f>
        <v>1</v>
      </c>
      <c r="Q1589" t="str">
        <f>REPLACE(N1589,FIND("/",N1589),LEN(N1589)-FIND("/",N1589)+1,"")</f>
        <v>photography</v>
      </c>
      <c r="R1589" t="str">
        <f>REPLACE(N1589,1,FIND("/",N1589),"")</f>
        <v>places</v>
      </c>
      <c r="S1589" s="10">
        <f t="shared" si="48"/>
        <v>41956.617650462962</v>
      </c>
      <c r="T1589" s="10">
        <f t="shared" si="4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E1590/D1590*100</f>
        <v>0</v>
      </c>
      <c r="P1590" s="7" t="e">
        <f>E1590/L1590</f>
        <v>#DIV/0!</v>
      </c>
      <c r="Q1590" t="str">
        <f>REPLACE(N1590,FIND("/",N1590),LEN(N1590)-FIND("/",N1590)+1,"")</f>
        <v>photography</v>
      </c>
      <c r="R1590" t="str">
        <f>REPLACE(N1590,1,FIND("/",N1590),"")</f>
        <v>places</v>
      </c>
      <c r="S1590" s="10">
        <f t="shared" si="48"/>
        <v>42004.916655092595</v>
      </c>
      <c r="T1590" s="10">
        <f t="shared" si="4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E1591/D1591*100</f>
        <v>0</v>
      </c>
      <c r="P1591" s="7" t="e">
        <f>E1591/L1591</f>
        <v>#DIV/0!</v>
      </c>
      <c r="Q1591" t="str">
        <f>REPLACE(N1591,FIND("/",N1591),LEN(N1591)-FIND("/",N1591)+1,"")</f>
        <v>photography</v>
      </c>
      <c r="R1591" t="str">
        <f>REPLACE(N1591,1,FIND("/",N1591),"")</f>
        <v>places</v>
      </c>
      <c r="S1591" s="10">
        <f t="shared" si="48"/>
        <v>42256.651458333326</v>
      </c>
      <c r="T1591" s="10">
        <f t="shared" si="4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E1592/D1592*100</f>
        <v>1.7000000000000002</v>
      </c>
      <c r="P1592" s="7">
        <f>E1592/L1592</f>
        <v>510</v>
      </c>
      <c r="Q1592" t="str">
        <f>REPLACE(N1592,FIND("/",N1592),LEN(N1592)-FIND("/",N1592)+1,"")</f>
        <v>photography</v>
      </c>
      <c r="R1592" t="str">
        <f>REPLACE(N1592,1,FIND("/",N1592),"")</f>
        <v>places</v>
      </c>
      <c r="S1592" s="10">
        <f t="shared" si="48"/>
        <v>42240.523888888885</v>
      </c>
      <c r="T1592" s="10">
        <f t="shared" si="4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E1593/D1593*100</f>
        <v>29.228571428571428</v>
      </c>
      <c r="P1593" s="7">
        <f>E1593/L1593</f>
        <v>44.478260869565219</v>
      </c>
      <c r="Q1593" t="str">
        <f>REPLACE(N1593,FIND("/",N1593),LEN(N1593)-FIND("/",N1593)+1,"")</f>
        <v>photography</v>
      </c>
      <c r="R1593" t="str">
        <f>REPLACE(N1593,1,FIND("/",N1593),"")</f>
        <v>places</v>
      </c>
      <c r="S1593" s="10">
        <f t="shared" si="48"/>
        <v>42433.392835648141</v>
      </c>
      <c r="T1593" s="10">
        <f t="shared" si="4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E1594/D1594*100</f>
        <v>0</v>
      </c>
      <c r="P1594" s="7" t="e">
        <f>E1594/L1594</f>
        <v>#DIV/0!</v>
      </c>
      <c r="Q1594" t="str">
        <f>REPLACE(N1594,FIND("/",N1594),LEN(N1594)-FIND("/",N1594)+1,"")</f>
        <v>photography</v>
      </c>
      <c r="R1594" t="str">
        <f>REPLACE(N1594,1,FIND("/",N1594),"")</f>
        <v>places</v>
      </c>
      <c r="S1594" s="10">
        <f t="shared" si="48"/>
        <v>42045.73940972222</v>
      </c>
      <c r="T1594" s="10">
        <f t="shared" si="4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E1595/D1595*100</f>
        <v>1.3636363636363637E-2</v>
      </c>
      <c r="P1595" s="7">
        <f>E1595/L1595</f>
        <v>1</v>
      </c>
      <c r="Q1595" t="str">
        <f>REPLACE(N1595,FIND("/",N1595),LEN(N1595)-FIND("/",N1595)+1,"")</f>
        <v>photography</v>
      </c>
      <c r="R1595" t="str">
        <f>REPLACE(N1595,1,FIND("/",N1595),"")</f>
        <v>places</v>
      </c>
      <c r="S1595" s="10">
        <f t="shared" si="48"/>
        <v>42033.51221064815</v>
      </c>
      <c r="T1595" s="10">
        <f t="shared" si="4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E1596/D1596*100</f>
        <v>20.5</v>
      </c>
      <c r="P1596" s="7">
        <f>E1596/L1596</f>
        <v>20.5</v>
      </c>
      <c r="Q1596" t="str">
        <f>REPLACE(N1596,FIND("/",N1596),LEN(N1596)-FIND("/",N1596)+1,"")</f>
        <v>photography</v>
      </c>
      <c r="R1596" t="str">
        <f>REPLACE(N1596,1,FIND("/",N1596),"")</f>
        <v>places</v>
      </c>
      <c r="S1596" s="10">
        <f t="shared" si="48"/>
        <v>42445.379421296289</v>
      </c>
      <c r="T1596" s="10">
        <f t="shared" si="4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E1597/D1597*100</f>
        <v>0.27999999999999997</v>
      </c>
      <c r="P1597" s="7">
        <f>E1597/L1597</f>
        <v>40</v>
      </c>
      <c r="Q1597" t="str">
        <f>REPLACE(N1597,FIND("/",N1597),LEN(N1597)-FIND("/",N1597)+1,"")</f>
        <v>photography</v>
      </c>
      <c r="R1597" t="str">
        <f>REPLACE(N1597,1,FIND("/",N1597),"")</f>
        <v>places</v>
      </c>
      <c r="S1597" s="10">
        <f t="shared" si="48"/>
        <v>41779.71675925926</v>
      </c>
      <c r="T1597" s="10">
        <f t="shared" si="4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E1598/D1598*100</f>
        <v>2.3076923076923079</v>
      </c>
      <c r="P1598" s="7">
        <f>E1598/L1598</f>
        <v>25</v>
      </c>
      <c r="Q1598" t="str">
        <f>REPLACE(N1598,FIND("/",N1598),LEN(N1598)-FIND("/",N1598)+1,"")</f>
        <v>photography</v>
      </c>
      <c r="R1598" t="str">
        <f>REPLACE(N1598,1,FIND("/",N1598),"")</f>
        <v>places</v>
      </c>
      <c r="S1598" s="10">
        <f t="shared" si="48"/>
        <v>41941.096863425926</v>
      </c>
      <c r="T1598" s="10">
        <f t="shared" si="4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E1599/D1599*100</f>
        <v>0</v>
      </c>
      <c r="P1599" s="7" t="e">
        <f>E1599/L1599</f>
        <v>#DIV/0!</v>
      </c>
      <c r="Q1599" t="str">
        <f>REPLACE(N1599,FIND("/",N1599),LEN(N1599)-FIND("/",N1599)+1,"")</f>
        <v>photography</v>
      </c>
      <c r="R1599" t="str">
        <f>REPLACE(N1599,1,FIND("/",N1599),"")</f>
        <v>places</v>
      </c>
      <c r="S1599" s="10">
        <f t="shared" si="48"/>
        <v>42603.020798611113</v>
      </c>
      <c r="T1599" s="10">
        <f t="shared" si="4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E1600/D1600*100</f>
        <v>0.125</v>
      </c>
      <c r="P1600" s="7">
        <f>E1600/L1600</f>
        <v>1</v>
      </c>
      <c r="Q1600" t="str">
        <f>REPLACE(N1600,FIND("/",N1600),LEN(N1600)-FIND("/",N1600)+1,"")</f>
        <v>photography</v>
      </c>
      <c r="R1600" t="str">
        <f>REPLACE(N1600,1,FIND("/",N1600),"")</f>
        <v>places</v>
      </c>
      <c r="S1600" s="10">
        <f t="shared" si="48"/>
        <v>42151.334004629629</v>
      </c>
      <c r="T1600" s="10">
        <f t="shared" si="4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E1601/D1601*100</f>
        <v>0</v>
      </c>
      <c r="P1601" s="7" t="e">
        <f>E1601/L1601</f>
        <v>#DIV/0!</v>
      </c>
      <c r="Q1601" t="str">
        <f>REPLACE(N1601,FIND("/",N1601),LEN(N1601)-FIND("/",N1601)+1,"")</f>
        <v>photography</v>
      </c>
      <c r="R1601" t="str">
        <f>REPLACE(N1601,1,FIND("/",N1601),"")</f>
        <v>places</v>
      </c>
      <c r="S1601" s="10">
        <f t="shared" si="48"/>
        <v>42438.205740740734</v>
      </c>
      <c r="T1601" s="10">
        <f t="shared" si="4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E1602/D1602*100</f>
        <v>7.3400000000000007</v>
      </c>
      <c r="P1602" s="7">
        <f>E1602/L1602</f>
        <v>40.777777777777779</v>
      </c>
      <c r="Q1602" t="str">
        <f>REPLACE(N1602,FIND("/",N1602),LEN(N1602)-FIND("/",N1602)+1,"")</f>
        <v>photography</v>
      </c>
      <c r="R1602" t="str">
        <f>REPLACE(N1602,1,FIND("/",N1602),"")</f>
        <v>places</v>
      </c>
      <c r="S1602" s="10">
        <f t="shared" si="48"/>
        <v>41790.723981481475</v>
      </c>
      <c r="T1602" s="10">
        <f t="shared" si="4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E1603/D1603*100</f>
        <v>108.2492</v>
      </c>
      <c r="P1603" s="7">
        <f>E1603/L1603</f>
        <v>48.325535714285714</v>
      </c>
      <c r="Q1603" t="str">
        <f>REPLACE(N1603,FIND("/",N1603),LEN(N1603)-FIND("/",N1603)+1,"")</f>
        <v>music</v>
      </c>
      <c r="R1603" t="str">
        <f>REPLACE(N1603,1,FIND("/",N1603),"")</f>
        <v>rock</v>
      </c>
      <c r="S1603" s="10">
        <f t="shared" ref="S1603:S1666" si="50">(J1603/86400)+25569+(-8/24)</f>
        <v>40637.759641203702</v>
      </c>
      <c r="T1603" s="10">
        <f t="shared" ref="T1603:T1666" si="51">(I1603/86400)+25569+(-8/24)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E1604/D1604*100</f>
        <v>100.16666666666667</v>
      </c>
      <c r="P1604" s="7">
        <f>E1604/L1604</f>
        <v>46.953125</v>
      </c>
      <c r="Q1604" t="str">
        <f>REPLACE(N1604,FIND("/",N1604),LEN(N1604)-FIND("/",N1604)+1,"")</f>
        <v>music</v>
      </c>
      <c r="R1604" t="str">
        <f>REPLACE(N1604,1,FIND("/",N1604),"")</f>
        <v>rock</v>
      </c>
      <c r="S1604" s="10">
        <f t="shared" si="50"/>
        <v>40787.964317129627</v>
      </c>
      <c r="T1604" s="10">
        <f t="shared" si="51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E1605/D1605*100</f>
        <v>100.03299999999999</v>
      </c>
      <c r="P1605" s="7">
        <f>E1605/L1605</f>
        <v>66.688666666666663</v>
      </c>
      <c r="Q1605" t="str">
        <f>REPLACE(N1605,FIND("/",N1605),LEN(N1605)-FIND("/",N1605)+1,"")</f>
        <v>music</v>
      </c>
      <c r="R1605" t="str">
        <f>REPLACE(N1605,1,FIND("/",N1605),"")</f>
        <v>rock</v>
      </c>
      <c r="S1605" s="10">
        <f t="shared" si="50"/>
        <v>40875.836331018516</v>
      </c>
      <c r="T1605" s="10">
        <f t="shared" si="51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E1606/D1606*100</f>
        <v>122.10714285714286</v>
      </c>
      <c r="P1606" s="7">
        <f>E1606/L1606</f>
        <v>48.842857142857142</v>
      </c>
      <c r="Q1606" t="str">
        <f>REPLACE(N1606,FIND("/",N1606),LEN(N1606)-FIND("/",N1606)+1,"")</f>
        <v>music</v>
      </c>
      <c r="R1606" t="str">
        <f>REPLACE(N1606,1,FIND("/",N1606),"")</f>
        <v>rock</v>
      </c>
      <c r="S1606" s="10">
        <f t="shared" si="50"/>
        <v>40945.511979166666</v>
      </c>
      <c r="T1606" s="10">
        <f t="shared" si="51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E1607/D1607*100</f>
        <v>100.69333333333334</v>
      </c>
      <c r="P1607" s="7">
        <f>E1607/L1607</f>
        <v>137.30909090909091</v>
      </c>
      <c r="Q1607" t="str">
        <f>REPLACE(N1607,FIND("/",N1607),LEN(N1607)-FIND("/",N1607)+1,"")</f>
        <v>music</v>
      </c>
      <c r="R1607" t="str">
        <f>REPLACE(N1607,1,FIND("/",N1607),"")</f>
        <v>rock</v>
      </c>
      <c r="S1607" s="10">
        <f t="shared" si="50"/>
        <v>40746.679548611108</v>
      </c>
      <c r="T1607" s="10">
        <f t="shared" si="51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E1608/D1608*100</f>
        <v>101.004125</v>
      </c>
      <c r="P1608" s="7">
        <f>E1608/L1608</f>
        <v>87.829673913043479</v>
      </c>
      <c r="Q1608" t="str">
        <f>REPLACE(N1608,FIND("/",N1608),LEN(N1608)-FIND("/",N1608)+1,"")</f>
        <v>music</v>
      </c>
      <c r="R1608" t="str">
        <f>REPLACE(N1608,1,FIND("/",N1608),"")</f>
        <v>rock</v>
      </c>
      <c r="S1608" s="10">
        <f t="shared" si="50"/>
        <v>40535.778217592589</v>
      </c>
      <c r="T1608" s="10">
        <f t="shared" si="51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E1609/D1609*100</f>
        <v>145.11000000000001</v>
      </c>
      <c r="P1609" s="7">
        <f>E1609/L1609</f>
        <v>70.785365853658533</v>
      </c>
      <c r="Q1609" t="str">
        <f>REPLACE(N1609,FIND("/",N1609),LEN(N1609)-FIND("/",N1609)+1,"")</f>
        <v>music</v>
      </c>
      <c r="R1609" t="str">
        <f>REPLACE(N1609,1,FIND("/",N1609),"")</f>
        <v>rock</v>
      </c>
      <c r="S1609" s="10">
        <f t="shared" si="50"/>
        <v>41053.475127314814</v>
      </c>
      <c r="T1609" s="10">
        <f t="shared" si="51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E1610/D1610*100</f>
        <v>101.25</v>
      </c>
      <c r="P1610" s="7">
        <f>E1610/L1610</f>
        <v>52.826086956521742</v>
      </c>
      <c r="Q1610" t="str">
        <f>REPLACE(N1610,FIND("/",N1610),LEN(N1610)-FIND("/",N1610)+1,"")</f>
        <v>music</v>
      </c>
      <c r="R1610" t="str">
        <f>REPLACE(N1610,1,FIND("/",N1610),"")</f>
        <v>rock</v>
      </c>
      <c r="S1610" s="10">
        <f t="shared" si="50"/>
        <v>41607.497523148144</v>
      </c>
      <c r="T1610" s="10">
        <f t="shared" si="51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E1611/D1611*100</f>
        <v>118.33333333333333</v>
      </c>
      <c r="P1611" s="7">
        <f>E1611/L1611</f>
        <v>443.75</v>
      </c>
      <c r="Q1611" t="str">
        <f>REPLACE(N1611,FIND("/",N1611),LEN(N1611)-FIND("/",N1611)+1,"")</f>
        <v>music</v>
      </c>
      <c r="R1611" t="str">
        <f>REPLACE(N1611,1,FIND("/",N1611),"")</f>
        <v>rock</v>
      </c>
      <c r="S1611" s="10">
        <f t="shared" si="50"/>
        <v>40795.667928240735</v>
      </c>
      <c r="T1611" s="10">
        <f t="shared" si="51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E1612/D1612*100</f>
        <v>271.85000000000002</v>
      </c>
      <c r="P1612" s="7">
        <f>E1612/L1612</f>
        <v>48.544642857142854</v>
      </c>
      <c r="Q1612" t="str">
        <f>REPLACE(N1612,FIND("/",N1612),LEN(N1612)-FIND("/",N1612)+1,"")</f>
        <v>music</v>
      </c>
      <c r="R1612" t="str">
        <f>REPLACE(N1612,1,FIND("/",N1612),"")</f>
        <v>rock</v>
      </c>
      <c r="S1612" s="10">
        <f t="shared" si="50"/>
        <v>41228.591550925921</v>
      </c>
      <c r="T1612" s="10">
        <f t="shared" si="51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E1613/D1613*100</f>
        <v>125.125</v>
      </c>
      <c r="P1613" s="7">
        <f>E1613/L1613</f>
        <v>37.074074074074076</v>
      </c>
      <c r="Q1613" t="str">
        <f>REPLACE(N1613,FIND("/",N1613),LEN(N1613)-FIND("/",N1613)+1,"")</f>
        <v>music</v>
      </c>
      <c r="R1613" t="str">
        <f>REPLACE(N1613,1,FIND("/",N1613),"")</f>
        <v>rock</v>
      </c>
      <c r="S1613" s="10">
        <f t="shared" si="50"/>
        <v>41408.667037037034</v>
      </c>
      <c r="T1613" s="10">
        <f t="shared" si="51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E1614/D1614*100</f>
        <v>110.00000000000001</v>
      </c>
      <c r="P1614" s="7">
        <f>E1614/L1614</f>
        <v>50</v>
      </c>
      <c r="Q1614" t="str">
        <f>REPLACE(N1614,FIND("/",N1614),LEN(N1614)-FIND("/",N1614)+1,"")</f>
        <v>music</v>
      </c>
      <c r="R1614" t="str">
        <f>REPLACE(N1614,1,FIND("/",N1614),"")</f>
        <v>rock</v>
      </c>
      <c r="S1614" s="10">
        <f t="shared" si="50"/>
        <v>41246.541481481479</v>
      </c>
      <c r="T1614" s="10">
        <f t="shared" si="51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E1615/D1615*100</f>
        <v>101.49999999999999</v>
      </c>
      <c r="P1615" s="7">
        <f>E1615/L1615</f>
        <v>39.03846153846154</v>
      </c>
      <c r="Q1615" t="str">
        <f>REPLACE(N1615,FIND("/",N1615),LEN(N1615)-FIND("/",N1615)+1,"")</f>
        <v>music</v>
      </c>
      <c r="R1615" t="str">
        <f>REPLACE(N1615,1,FIND("/",N1615),"")</f>
        <v>rock</v>
      </c>
      <c r="S1615" s="10">
        <f t="shared" si="50"/>
        <v>41081.736134259256</v>
      </c>
      <c r="T1615" s="10">
        <f t="shared" si="51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E1616/D1616*100</f>
        <v>102.69999999999999</v>
      </c>
      <c r="P1616" s="7">
        <f>E1616/L1616</f>
        <v>66.688311688311686</v>
      </c>
      <c r="Q1616" t="str">
        <f>REPLACE(N1616,FIND("/",N1616),LEN(N1616)-FIND("/",N1616)+1,"")</f>
        <v>music</v>
      </c>
      <c r="R1616" t="str">
        <f>REPLACE(N1616,1,FIND("/",N1616),"")</f>
        <v>rock</v>
      </c>
      <c r="S1616" s="10">
        <f t="shared" si="50"/>
        <v>41794.647789351853</v>
      </c>
      <c r="T1616" s="10">
        <f t="shared" si="51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E1617/D1617*100</f>
        <v>114.12500000000001</v>
      </c>
      <c r="P1617" s="7">
        <f>E1617/L1617</f>
        <v>67.132352941176464</v>
      </c>
      <c r="Q1617" t="str">
        <f>REPLACE(N1617,FIND("/",N1617),LEN(N1617)-FIND("/",N1617)+1,"")</f>
        <v>music</v>
      </c>
      <c r="R1617" t="str">
        <f>REPLACE(N1617,1,FIND("/",N1617),"")</f>
        <v>rock</v>
      </c>
      <c r="S1617" s="10">
        <f t="shared" si="50"/>
        <v>40844.717546296291</v>
      </c>
      <c r="T1617" s="10">
        <f t="shared" si="51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E1618/D1618*100</f>
        <v>104.2</v>
      </c>
      <c r="P1618" s="7">
        <f>E1618/L1618</f>
        <v>66.369426751592357</v>
      </c>
      <c r="Q1618" t="str">
        <f>REPLACE(N1618,FIND("/",N1618),LEN(N1618)-FIND("/",N1618)+1,"")</f>
        <v>music</v>
      </c>
      <c r="R1618" t="str">
        <f>REPLACE(N1618,1,FIND("/",N1618),"")</f>
        <v>rock</v>
      </c>
      <c r="S1618" s="10">
        <f t="shared" si="50"/>
        <v>41194.382187499999</v>
      </c>
      <c r="T1618" s="10">
        <f t="shared" si="51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E1619/D1619*100</f>
        <v>145.85714285714286</v>
      </c>
      <c r="P1619" s="7">
        <f>E1619/L1619</f>
        <v>64.620253164556956</v>
      </c>
      <c r="Q1619" t="str">
        <f>REPLACE(N1619,FIND("/",N1619),LEN(N1619)-FIND("/",N1619)+1,"")</f>
        <v>music</v>
      </c>
      <c r="R1619" t="str">
        <f>REPLACE(N1619,1,FIND("/",N1619),"")</f>
        <v>rock</v>
      </c>
      <c r="S1619" s="10">
        <f t="shared" si="50"/>
        <v>41546.330879629626</v>
      </c>
      <c r="T1619" s="10">
        <f t="shared" si="51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E1620/D1620*100</f>
        <v>105.06666666666666</v>
      </c>
      <c r="P1620" s="7">
        <f>E1620/L1620</f>
        <v>58.370370370370374</v>
      </c>
      <c r="Q1620" t="str">
        <f>REPLACE(N1620,FIND("/",N1620),LEN(N1620)-FIND("/",N1620)+1,"")</f>
        <v>music</v>
      </c>
      <c r="R1620" t="str">
        <f>REPLACE(N1620,1,FIND("/",N1620),"")</f>
        <v>rock</v>
      </c>
      <c r="S1620" s="10">
        <f t="shared" si="50"/>
        <v>41301.321006944439</v>
      </c>
      <c r="T1620" s="10">
        <f t="shared" si="51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E1621/D1621*100</f>
        <v>133.33333333333331</v>
      </c>
      <c r="P1621" s="7">
        <f>E1621/L1621</f>
        <v>86.956521739130437</v>
      </c>
      <c r="Q1621" t="str">
        <f>REPLACE(N1621,FIND("/",N1621),LEN(N1621)-FIND("/",N1621)+1,"")</f>
        <v>music</v>
      </c>
      <c r="R1621" t="str">
        <f>REPLACE(N1621,1,FIND("/",N1621),"")</f>
        <v>rock</v>
      </c>
      <c r="S1621" s="10">
        <f t="shared" si="50"/>
        <v>41875.852847222217</v>
      </c>
      <c r="T1621" s="10">
        <f t="shared" si="51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E1622/D1622*100</f>
        <v>112.99999999999999</v>
      </c>
      <c r="P1622" s="7">
        <f>E1622/L1622</f>
        <v>66.470588235294116</v>
      </c>
      <c r="Q1622" t="str">
        <f>REPLACE(N1622,FIND("/",N1622),LEN(N1622)-FIND("/",N1622)+1,"")</f>
        <v>music</v>
      </c>
      <c r="R1622" t="str">
        <f>REPLACE(N1622,1,FIND("/",N1622),"")</f>
        <v>rock</v>
      </c>
      <c r="S1622" s="10">
        <f t="shared" si="50"/>
        <v>41321.006249999999</v>
      </c>
      <c r="T1622" s="10">
        <f t="shared" si="51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E1623/D1623*100</f>
        <v>121.2</v>
      </c>
      <c r="P1623" s="7">
        <f>E1623/L1623</f>
        <v>163.78378378378378</v>
      </c>
      <c r="Q1623" t="str">
        <f>REPLACE(N1623,FIND("/",N1623),LEN(N1623)-FIND("/",N1623)+1,"")</f>
        <v>music</v>
      </c>
      <c r="R1623" t="str">
        <f>REPLACE(N1623,1,FIND("/",N1623),"")</f>
        <v>rock</v>
      </c>
      <c r="S1623" s="10">
        <f t="shared" si="50"/>
        <v>41003.273321759254</v>
      </c>
      <c r="T1623" s="10">
        <f t="shared" si="51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E1624/D1624*100</f>
        <v>101.72463768115942</v>
      </c>
      <c r="P1624" s="7">
        <f>E1624/L1624</f>
        <v>107.98461538461538</v>
      </c>
      <c r="Q1624" t="str">
        <f>REPLACE(N1624,FIND("/",N1624),LEN(N1624)-FIND("/",N1624)+1,"")</f>
        <v>music</v>
      </c>
      <c r="R1624" t="str">
        <f>REPLACE(N1624,1,FIND("/",N1624),"")</f>
        <v>rock</v>
      </c>
      <c r="S1624" s="10">
        <f t="shared" si="50"/>
        <v>41949.961504629631</v>
      </c>
      <c r="T1624" s="10">
        <f t="shared" si="51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E1625/D1625*100</f>
        <v>101.06666666666666</v>
      </c>
      <c r="P1625" s="7">
        <f>E1625/L1625</f>
        <v>42.111111111111114</v>
      </c>
      <c r="Q1625" t="str">
        <f>REPLACE(N1625,FIND("/",N1625),LEN(N1625)-FIND("/",N1625)+1,"")</f>
        <v>music</v>
      </c>
      <c r="R1625" t="str">
        <f>REPLACE(N1625,1,FIND("/",N1625),"")</f>
        <v>rock</v>
      </c>
      <c r="S1625" s="10">
        <f t="shared" si="50"/>
        <v>41453.355196759258</v>
      </c>
      <c r="T1625" s="10">
        <f t="shared" si="51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E1626/D1626*100</f>
        <v>118</v>
      </c>
      <c r="P1626" s="7">
        <f>E1626/L1626</f>
        <v>47.2</v>
      </c>
      <c r="Q1626" t="str">
        <f>REPLACE(N1626,FIND("/",N1626),LEN(N1626)-FIND("/",N1626)+1,"")</f>
        <v>music</v>
      </c>
      <c r="R1626" t="str">
        <f>REPLACE(N1626,1,FIND("/",N1626),"")</f>
        <v>rock</v>
      </c>
      <c r="S1626" s="10">
        <f t="shared" si="50"/>
        <v>41243.033969907403</v>
      </c>
      <c r="T1626" s="10">
        <f t="shared" si="51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E1627/D1627*100</f>
        <v>155.33333333333331</v>
      </c>
      <c r="P1627" s="7">
        <f>E1627/L1627</f>
        <v>112.01923076923077</v>
      </c>
      <c r="Q1627" t="str">
        <f>REPLACE(N1627,FIND("/",N1627),LEN(N1627)-FIND("/",N1627)+1,"")</f>
        <v>music</v>
      </c>
      <c r="R1627" t="str">
        <f>REPLACE(N1627,1,FIND("/",N1627),"")</f>
        <v>rock</v>
      </c>
      <c r="S1627" s="10">
        <f t="shared" si="50"/>
        <v>41135.366354166668</v>
      </c>
      <c r="T1627" s="10">
        <f t="shared" si="51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E1628/D1628*100</f>
        <v>101.18750000000001</v>
      </c>
      <c r="P1628" s="7">
        <f>E1628/L1628</f>
        <v>74.953703703703709</v>
      </c>
      <c r="Q1628" t="str">
        <f>REPLACE(N1628,FIND("/",N1628),LEN(N1628)-FIND("/",N1628)+1,"")</f>
        <v>music</v>
      </c>
      <c r="R1628" t="str">
        <f>REPLACE(N1628,1,FIND("/",N1628),"")</f>
        <v>rock</v>
      </c>
      <c r="S1628" s="10">
        <f t="shared" si="50"/>
        <v>41579.514664351846</v>
      </c>
      <c r="T1628" s="10">
        <f t="shared" si="51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E1629/D1629*100</f>
        <v>117</v>
      </c>
      <c r="P1629" s="7">
        <f>E1629/L1629</f>
        <v>61.578947368421055</v>
      </c>
      <c r="Q1629" t="str">
        <f>REPLACE(N1629,FIND("/",N1629),LEN(N1629)-FIND("/",N1629)+1,"")</f>
        <v>music</v>
      </c>
      <c r="R1629" t="str">
        <f>REPLACE(N1629,1,FIND("/",N1629),"")</f>
        <v>rock</v>
      </c>
      <c r="S1629" s="10">
        <f t="shared" si="50"/>
        <v>41205.373715277776</v>
      </c>
      <c r="T1629" s="10">
        <f t="shared" si="51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E1630/D1630*100</f>
        <v>100.925</v>
      </c>
      <c r="P1630" s="7">
        <f>E1630/L1630</f>
        <v>45.875</v>
      </c>
      <c r="Q1630" t="str">
        <f>REPLACE(N1630,FIND("/",N1630),LEN(N1630)-FIND("/",N1630)+1,"")</f>
        <v>music</v>
      </c>
      <c r="R1630" t="str">
        <f>REPLACE(N1630,1,FIND("/",N1630),"")</f>
        <v>rock</v>
      </c>
      <c r="S1630" s="10">
        <f t="shared" si="50"/>
        <v>41774.403726851851</v>
      </c>
      <c r="T1630" s="10">
        <f t="shared" si="51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E1631/D1631*100</f>
        <v>103.66666666666666</v>
      </c>
      <c r="P1631" s="7">
        <f>E1631/L1631</f>
        <v>75.853658536585371</v>
      </c>
      <c r="Q1631" t="str">
        <f>REPLACE(N1631,FIND("/",N1631),LEN(N1631)-FIND("/",N1631)+1,"")</f>
        <v>music</v>
      </c>
      <c r="R1631" t="str">
        <f>REPLACE(N1631,1,FIND("/",N1631),"")</f>
        <v>rock</v>
      </c>
      <c r="S1631" s="10">
        <f t="shared" si="50"/>
        <v>41645.533946759257</v>
      </c>
      <c r="T1631" s="10">
        <f t="shared" si="51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E1632/D1632*100</f>
        <v>265.25</v>
      </c>
      <c r="P1632" s="7">
        <f>E1632/L1632</f>
        <v>84.206349206349202</v>
      </c>
      <c r="Q1632" t="str">
        <f>REPLACE(N1632,FIND("/",N1632),LEN(N1632)-FIND("/",N1632)+1,"")</f>
        <v>music</v>
      </c>
      <c r="R1632" t="str">
        <f>REPLACE(N1632,1,FIND("/",N1632),"")</f>
        <v>rock</v>
      </c>
      <c r="S1632" s="10">
        <f t="shared" si="50"/>
        <v>40939.504340277774</v>
      </c>
      <c r="T1632" s="10">
        <f t="shared" si="51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E1633/D1633*100</f>
        <v>155.91</v>
      </c>
      <c r="P1633" s="7">
        <f>E1633/L1633</f>
        <v>117.22556390977444</v>
      </c>
      <c r="Q1633" t="str">
        <f>REPLACE(N1633,FIND("/",N1633),LEN(N1633)-FIND("/",N1633)+1,"")</f>
        <v>music</v>
      </c>
      <c r="R1633" t="str">
        <f>REPLACE(N1633,1,FIND("/",N1633),"")</f>
        <v>rock</v>
      </c>
      <c r="S1633" s="10">
        <f t="shared" si="50"/>
        <v>41164.52616898148</v>
      </c>
      <c r="T1633" s="10">
        <f t="shared" si="51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E1634/D1634*100</f>
        <v>101.62500000000001</v>
      </c>
      <c r="P1634" s="7">
        <f>E1634/L1634</f>
        <v>86.489361702127653</v>
      </c>
      <c r="Q1634" t="str">
        <f>REPLACE(N1634,FIND("/",N1634),LEN(N1634)-FIND("/",N1634)+1,"")</f>
        <v>music</v>
      </c>
      <c r="R1634" t="str">
        <f>REPLACE(N1634,1,FIND("/",N1634),"")</f>
        <v>rock</v>
      </c>
      <c r="S1634" s="10">
        <f t="shared" si="50"/>
        <v>40750.007569444446</v>
      </c>
      <c r="T1634" s="10">
        <f t="shared" si="51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E1635/D1635*100</f>
        <v>100</v>
      </c>
      <c r="P1635" s="7">
        <f>E1635/L1635</f>
        <v>172.41379310344828</v>
      </c>
      <c r="Q1635" t="str">
        <f>REPLACE(N1635,FIND("/",N1635),LEN(N1635)-FIND("/",N1635)+1,"")</f>
        <v>music</v>
      </c>
      <c r="R1635" t="str">
        <f>REPLACE(N1635,1,FIND("/",N1635),"")</f>
        <v>rock</v>
      </c>
      <c r="S1635" s="10">
        <f t="shared" si="50"/>
        <v>40896.550416666665</v>
      </c>
      <c r="T1635" s="10">
        <f t="shared" si="51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E1636/D1636*100</f>
        <v>100.49999999999999</v>
      </c>
      <c r="P1636" s="7">
        <f>E1636/L1636</f>
        <v>62.8125</v>
      </c>
      <c r="Q1636" t="str">
        <f>REPLACE(N1636,FIND("/",N1636),LEN(N1636)-FIND("/",N1636)+1,"")</f>
        <v>music</v>
      </c>
      <c r="R1636" t="str">
        <f>REPLACE(N1636,1,FIND("/",N1636),"")</f>
        <v>rock</v>
      </c>
      <c r="S1636" s="10">
        <f t="shared" si="50"/>
        <v>40657.856493055551</v>
      </c>
      <c r="T1636" s="10">
        <f t="shared" si="51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E1637/D1637*100</f>
        <v>125.29999999999998</v>
      </c>
      <c r="P1637" s="7">
        <f>E1637/L1637</f>
        <v>67.729729729729726</v>
      </c>
      <c r="Q1637" t="str">
        <f>REPLACE(N1637,FIND("/",N1637),LEN(N1637)-FIND("/",N1637)+1,"")</f>
        <v>music</v>
      </c>
      <c r="R1637" t="str">
        <f>REPLACE(N1637,1,FIND("/",N1637),"")</f>
        <v>rock</v>
      </c>
      <c r="S1637" s="10">
        <f t="shared" si="50"/>
        <v>42502.535428240742</v>
      </c>
      <c r="T1637" s="10">
        <f t="shared" si="51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E1638/D1638*100</f>
        <v>103.55555555555556</v>
      </c>
      <c r="P1638" s="7">
        <f>E1638/L1638</f>
        <v>53.5632183908046</v>
      </c>
      <c r="Q1638" t="str">
        <f>REPLACE(N1638,FIND("/",N1638),LEN(N1638)-FIND("/",N1638)+1,"")</f>
        <v>music</v>
      </c>
      <c r="R1638" t="str">
        <f>REPLACE(N1638,1,FIND("/",N1638),"")</f>
        <v>rock</v>
      </c>
      <c r="S1638" s="10">
        <f t="shared" si="50"/>
        <v>40662.753333333334</v>
      </c>
      <c r="T1638" s="10">
        <f t="shared" si="51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E1639/D1639*100</f>
        <v>103.8</v>
      </c>
      <c r="P1639" s="7">
        <f>E1639/L1639</f>
        <v>34.6</v>
      </c>
      <c r="Q1639" t="str">
        <f>REPLACE(N1639,FIND("/",N1639),LEN(N1639)-FIND("/",N1639)+1,"")</f>
        <v>music</v>
      </c>
      <c r="R1639" t="str">
        <f>REPLACE(N1639,1,FIND("/",N1639),"")</f>
        <v>rock</v>
      </c>
      <c r="S1639" s="10">
        <f t="shared" si="50"/>
        <v>40122.418287037035</v>
      </c>
      <c r="T1639" s="10">
        <f t="shared" si="51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E1640/D1640*100</f>
        <v>105</v>
      </c>
      <c r="P1640" s="7">
        <f>E1640/L1640</f>
        <v>38.888888888888886</v>
      </c>
      <c r="Q1640" t="str">
        <f>REPLACE(N1640,FIND("/",N1640),LEN(N1640)-FIND("/",N1640)+1,"")</f>
        <v>music</v>
      </c>
      <c r="R1640" t="str">
        <f>REPLACE(N1640,1,FIND("/",N1640),"")</f>
        <v>rock</v>
      </c>
      <c r="S1640" s="10">
        <f t="shared" si="50"/>
        <v>41288.353796296295</v>
      </c>
      <c r="T1640" s="10">
        <f t="shared" si="51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E1641/D1641*100</f>
        <v>100</v>
      </c>
      <c r="P1641" s="7">
        <f>E1641/L1641</f>
        <v>94.736842105263165</v>
      </c>
      <c r="Q1641" t="str">
        <f>REPLACE(N1641,FIND("/",N1641),LEN(N1641)-FIND("/",N1641)+1,"")</f>
        <v>music</v>
      </c>
      <c r="R1641" t="str">
        <f>REPLACE(N1641,1,FIND("/",N1641),"")</f>
        <v>rock</v>
      </c>
      <c r="S1641" s="10">
        <f t="shared" si="50"/>
        <v>40941.319039351853</v>
      </c>
      <c r="T1641" s="10">
        <f t="shared" si="51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E1642/D1642*100</f>
        <v>169.86</v>
      </c>
      <c r="P1642" s="7">
        <f>E1642/L1642</f>
        <v>39.967058823529413</v>
      </c>
      <c r="Q1642" t="str">
        <f>REPLACE(N1642,FIND("/",N1642),LEN(N1642)-FIND("/",N1642)+1,"")</f>
        <v>music</v>
      </c>
      <c r="R1642" t="str">
        <f>REPLACE(N1642,1,FIND("/",N1642),"")</f>
        <v>rock</v>
      </c>
      <c r="S1642" s="10">
        <f t="shared" si="50"/>
        <v>40378.897627314815</v>
      </c>
      <c r="T1642" s="10">
        <f t="shared" si="51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E1643/D1643*100</f>
        <v>101.4</v>
      </c>
      <c r="P1643" s="7">
        <f>E1643/L1643</f>
        <v>97.5</v>
      </c>
      <c r="Q1643" t="str">
        <f>REPLACE(N1643,FIND("/",N1643),LEN(N1643)-FIND("/",N1643)+1,"")</f>
        <v>music</v>
      </c>
      <c r="R1643" t="str">
        <f>REPLACE(N1643,1,FIND("/",N1643),"")</f>
        <v>pop</v>
      </c>
      <c r="S1643" s="10">
        <f t="shared" si="50"/>
        <v>41962.263240740744</v>
      </c>
      <c r="T1643" s="10">
        <f t="shared" si="51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E1644/D1644*100</f>
        <v>100</v>
      </c>
      <c r="P1644" s="7">
        <f>E1644/L1644</f>
        <v>42.857142857142854</v>
      </c>
      <c r="Q1644" t="str">
        <f>REPLACE(N1644,FIND("/",N1644),LEN(N1644)-FIND("/",N1644)+1,"")</f>
        <v>music</v>
      </c>
      <c r="R1644" t="str">
        <f>REPLACE(N1644,1,FIND("/",N1644),"")</f>
        <v>pop</v>
      </c>
      <c r="S1644" s="10">
        <f t="shared" si="50"/>
        <v>40687.691284722219</v>
      </c>
      <c r="T1644" s="10">
        <f t="shared" si="51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E1645/D1645*100</f>
        <v>124.70000000000002</v>
      </c>
      <c r="P1645" s="7">
        <f>E1645/L1645</f>
        <v>168.51351351351352</v>
      </c>
      <c r="Q1645" t="str">
        <f>REPLACE(N1645,FIND("/",N1645),LEN(N1645)-FIND("/",N1645)+1,"")</f>
        <v>music</v>
      </c>
      <c r="R1645" t="str">
        <f>REPLACE(N1645,1,FIND("/",N1645),"")</f>
        <v>pop</v>
      </c>
      <c r="S1645" s="10">
        <f t="shared" si="50"/>
        <v>41146.490879629629</v>
      </c>
      <c r="T1645" s="10">
        <f t="shared" si="51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E1646/D1646*100</f>
        <v>109.5</v>
      </c>
      <c r="P1646" s="7">
        <f>E1646/L1646</f>
        <v>85.546875</v>
      </c>
      <c r="Q1646" t="str">
        <f>REPLACE(N1646,FIND("/",N1646),LEN(N1646)-FIND("/",N1646)+1,"")</f>
        <v>music</v>
      </c>
      <c r="R1646" t="str">
        <f>REPLACE(N1646,1,FIND("/",N1646),"")</f>
        <v>pop</v>
      </c>
      <c r="S1646" s="10">
        <f t="shared" si="50"/>
        <v>41174.726388888885</v>
      </c>
      <c r="T1646" s="10">
        <f t="shared" si="51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E1647/D1647*100</f>
        <v>110.80000000000001</v>
      </c>
      <c r="P1647" s="7">
        <f>E1647/L1647</f>
        <v>554</v>
      </c>
      <c r="Q1647" t="str">
        <f>REPLACE(N1647,FIND("/",N1647),LEN(N1647)-FIND("/",N1647)+1,"")</f>
        <v>music</v>
      </c>
      <c r="R1647" t="str">
        <f>REPLACE(N1647,1,FIND("/",N1647),"")</f>
        <v>pop</v>
      </c>
      <c r="S1647" s="10">
        <f t="shared" si="50"/>
        <v>41521.28402777778</v>
      </c>
      <c r="T1647" s="10">
        <f t="shared" si="51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E1648/D1648*100</f>
        <v>110.2</v>
      </c>
      <c r="P1648" s="7">
        <f>E1648/L1648</f>
        <v>26.554216867469879</v>
      </c>
      <c r="Q1648" t="str">
        <f>REPLACE(N1648,FIND("/",N1648),LEN(N1648)-FIND("/",N1648)+1,"")</f>
        <v>music</v>
      </c>
      <c r="R1648" t="str">
        <f>REPLACE(N1648,1,FIND("/",N1648),"")</f>
        <v>pop</v>
      </c>
      <c r="S1648" s="10">
        <f t="shared" si="50"/>
        <v>41833.116932870369</v>
      </c>
      <c r="T1648" s="10">
        <f t="shared" si="51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E1649/D1649*100</f>
        <v>104.71999999999998</v>
      </c>
      <c r="P1649" s="7">
        <f>E1649/L1649</f>
        <v>113.82608695652173</v>
      </c>
      <c r="Q1649" t="str">
        <f>REPLACE(N1649,FIND("/",N1649),LEN(N1649)-FIND("/",N1649)+1,"")</f>
        <v>music</v>
      </c>
      <c r="R1649" t="str">
        <f>REPLACE(N1649,1,FIND("/",N1649),"")</f>
        <v>pop</v>
      </c>
      <c r="S1649" s="10">
        <f t="shared" si="50"/>
        <v>41039.076122685183</v>
      </c>
      <c r="T1649" s="10">
        <f t="shared" si="51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E1650/D1650*100</f>
        <v>125.26086956521738</v>
      </c>
      <c r="P1650" s="7">
        <f>E1650/L1650</f>
        <v>32.011111111111113</v>
      </c>
      <c r="Q1650" t="str">
        <f>REPLACE(N1650,FIND("/",N1650),LEN(N1650)-FIND("/",N1650)+1,"")</f>
        <v>music</v>
      </c>
      <c r="R1650" t="str">
        <f>REPLACE(N1650,1,FIND("/",N1650),"")</f>
        <v>pop</v>
      </c>
      <c r="S1650" s="10">
        <f t="shared" si="50"/>
        <v>40592.371319444443</v>
      </c>
      <c r="T1650" s="10">
        <f t="shared" si="51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E1651/D1651*100</f>
        <v>100.58763157894737</v>
      </c>
      <c r="P1651" s="7">
        <f>E1651/L1651</f>
        <v>47.189259259259259</v>
      </c>
      <c r="Q1651" t="str">
        <f>REPLACE(N1651,FIND("/",N1651),LEN(N1651)-FIND("/",N1651)+1,"")</f>
        <v>music</v>
      </c>
      <c r="R1651" t="str">
        <f>REPLACE(N1651,1,FIND("/",N1651),"")</f>
        <v>pop</v>
      </c>
      <c r="S1651" s="10">
        <f t="shared" si="50"/>
        <v>41737.351331018515</v>
      </c>
      <c r="T1651" s="10">
        <f t="shared" si="51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E1652/D1652*100</f>
        <v>141.55000000000001</v>
      </c>
      <c r="P1652" s="7">
        <f>E1652/L1652</f>
        <v>88.46875</v>
      </c>
      <c r="Q1652" t="str">
        <f>REPLACE(N1652,FIND("/",N1652),LEN(N1652)-FIND("/",N1652)+1,"")</f>
        <v>music</v>
      </c>
      <c r="R1652" t="str">
        <f>REPLACE(N1652,1,FIND("/",N1652),"")</f>
        <v>pop</v>
      </c>
      <c r="S1652" s="10">
        <f t="shared" si="50"/>
        <v>41526.102280092593</v>
      </c>
      <c r="T1652" s="10">
        <f t="shared" si="51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E1653/D1653*100</f>
        <v>100.75</v>
      </c>
      <c r="P1653" s="7">
        <f>E1653/L1653</f>
        <v>100.75</v>
      </c>
      <c r="Q1653" t="str">
        <f>REPLACE(N1653,FIND("/",N1653),LEN(N1653)-FIND("/",N1653)+1,"")</f>
        <v>music</v>
      </c>
      <c r="R1653" t="str">
        <f>REPLACE(N1653,1,FIND("/",N1653),"")</f>
        <v>pop</v>
      </c>
      <c r="S1653" s="10">
        <f t="shared" si="50"/>
        <v>40625.567361111105</v>
      </c>
      <c r="T1653" s="10">
        <f t="shared" si="51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E1654/D1654*100</f>
        <v>100.66666666666666</v>
      </c>
      <c r="P1654" s="7">
        <f>E1654/L1654</f>
        <v>64.714285714285708</v>
      </c>
      <c r="Q1654" t="str">
        <f>REPLACE(N1654,FIND("/",N1654),LEN(N1654)-FIND("/",N1654)+1,"")</f>
        <v>music</v>
      </c>
      <c r="R1654" t="str">
        <f>REPLACE(N1654,1,FIND("/",N1654),"")</f>
        <v>pop</v>
      </c>
      <c r="S1654" s="10">
        <f t="shared" si="50"/>
        <v>41572.159641203703</v>
      </c>
      <c r="T1654" s="10">
        <f t="shared" si="51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E1655/D1655*100</f>
        <v>174.2304</v>
      </c>
      <c r="P1655" s="7">
        <f>E1655/L1655</f>
        <v>51.854285714285716</v>
      </c>
      <c r="Q1655" t="str">
        <f>REPLACE(N1655,FIND("/",N1655),LEN(N1655)-FIND("/",N1655)+1,"")</f>
        <v>music</v>
      </c>
      <c r="R1655" t="str">
        <f>REPLACE(N1655,1,FIND("/",N1655),"")</f>
        <v>pop</v>
      </c>
      <c r="S1655" s="10">
        <f t="shared" si="50"/>
        <v>40626.501111111109</v>
      </c>
      <c r="T1655" s="10">
        <f t="shared" si="51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E1656/D1656*100</f>
        <v>119.90909090909089</v>
      </c>
      <c r="P1656" s="7">
        <f>E1656/L1656</f>
        <v>38.794117647058826</v>
      </c>
      <c r="Q1656" t="str">
        <f>REPLACE(N1656,FIND("/",N1656),LEN(N1656)-FIND("/",N1656)+1,"")</f>
        <v>music</v>
      </c>
      <c r="R1656" t="str">
        <f>REPLACE(N1656,1,FIND("/",N1656),"")</f>
        <v>pop</v>
      </c>
      <c r="S1656" s="10">
        <f t="shared" si="50"/>
        <v>40987.557407407403</v>
      </c>
      <c r="T1656" s="10">
        <f t="shared" si="51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E1657/D1657*100</f>
        <v>142.86666666666667</v>
      </c>
      <c r="P1657" s="7">
        <f>E1657/L1657</f>
        <v>44.645833333333336</v>
      </c>
      <c r="Q1657" t="str">
        <f>REPLACE(N1657,FIND("/",N1657),LEN(N1657)-FIND("/",N1657)+1,"")</f>
        <v>music</v>
      </c>
      <c r="R1657" t="str">
        <f>REPLACE(N1657,1,FIND("/",N1657),"")</f>
        <v>pop</v>
      </c>
      <c r="S1657" s="10">
        <f t="shared" si="50"/>
        <v>40974.458564814813</v>
      </c>
      <c r="T1657" s="10">
        <f t="shared" si="51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E1658/D1658*100</f>
        <v>100.33493333333334</v>
      </c>
      <c r="P1658" s="7">
        <f>E1658/L1658</f>
        <v>156.77333333333334</v>
      </c>
      <c r="Q1658" t="str">
        <f>REPLACE(N1658,FIND("/",N1658),LEN(N1658)-FIND("/",N1658)+1,"")</f>
        <v>music</v>
      </c>
      <c r="R1658" t="str">
        <f>REPLACE(N1658,1,FIND("/",N1658),"")</f>
        <v>pop</v>
      </c>
      <c r="S1658" s="10">
        <f t="shared" si="50"/>
        <v>41226.595509259256</v>
      </c>
      <c r="T1658" s="10">
        <f t="shared" si="51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E1659/D1659*100</f>
        <v>104.93380000000001</v>
      </c>
      <c r="P1659" s="7">
        <f>E1659/L1659</f>
        <v>118.70339366515837</v>
      </c>
      <c r="Q1659" t="str">
        <f>REPLACE(N1659,FIND("/",N1659),LEN(N1659)-FIND("/",N1659)+1,"")</f>
        <v>music</v>
      </c>
      <c r="R1659" t="str">
        <f>REPLACE(N1659,1,FIND("/",N1659),"")</f>
        <v>pop</v>
      </c>
      <c r="S1659" s="10">
        <f t="shared" si="50"/>
        <v>41023.448703703703</v>
      </c>
      <c r="T1659" s="10">
        <f t="shared" si="51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E1660/D1660*100</f>
        <v>132.23333333333335</v>
      </c>
      <c r="P1660" s="7">
        <f>E1660/L1660</f>
        <v>74.149532710280369</v>
      </c>
      <c r="Q1660" t="str">
        <f>REPLACE(N1660,FIND("/",N1660),LEN(N1660)-FIND("/",N1660)+1,"")</f>
        <v>music</v>
      </c>
      <c r="R1660" t="str">
        <f>REPLACE(N1660,1,FIND("/",N1660),"")</f>
        <v>pop</v>
      </c>
      <c r="S1660" s="10">
        <f t="shared" si="50"/>
        <v>41222.888506944444</v>
      </c>
      <c r="T1660" s="10">
        <f t="shared" si="51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E1661/D1661*100</f>
        <v>112.79999999999998</v>
      </c>
      <c r="P1661" s="7">
        <f>E1661/L1661</f>
        <v>12.533333333333333</v>
      </c>
      <c r="Q1661" t="str">
        <f>REPLACE(N1661,FIND("/",N1661),LEN(N1661)-FIND("/",N1661)+1,"")</f>
        <v>music</v>
      </c>
      <c r="R1661" t="str">
        <f>REPLACE(N1661,1,FIND("/",N1661),"")</f>
        <v>pop</v>
      </c>
      <c r="S1661" s="10">
        <f t="shared" si="50"/>
        <v>41596.580104166664</v>
      </c>
      <c r="T1661" s="10">
        <f t="shared" si="51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E1662/D1662*100</f>
        <v>1253.75</v>
      </c>
      <c r="P1662" s="7">
        <f>E1662/L1662</f>
        <v>27.861111111111111</v>
      </c>
      <c r="Q1662" t="str">
        <f>REPLACE(N1662,FIND("/",N1662),LEN(N1662)-FIND("/",N1662)+1,"")</f>
        <v>music</v>
      </c>
      <c r="R1662" t="str">
        <f>REPLACE(N1662,1,FIND("/",N1662),"")</f>
        <v>pop</v>
      </c>
      <c r="S1662" s="10">
        <f t="shared" si="50"/>
        <v>42459.360532407409</v>
      </c>
      <c r="T1662" s="10">
        <f t="shared" si="51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E1663/D1663*100</f>
        <v>102.50632911392405</v>
      </c>
      <c r="P1663" s="7">
        <f>E1663/L1663</f>
        <v>80.178217821782184</v>
      </c>
      <c r="Q1663" t="str">
        <f>REPLACE(N1663,FIND("/",N1663),LEN(N1663)-FIND("/",N1663)+1,"")</f>
        <v>music</v>
      </c>
      <c r="R1663" t="str">
        <f>REPLACE(N1663,1,FIND("/",N1663),"")</f>
        <v>pop</v>
      </c>
      <c r="S1663" s="10">
        <f t="shared" si="50"/>
        <v>42343.664710648147</v>
      </c>
      <c r="T1663" s="10">
        <f t="shared" si="51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E1664/D1664*100</f>
        <v>102.6375</v>
      </c>
      <c r="P1664" s="7">
        <f>E1664/L1664</f>
        <v>132.43548387096774</v>
      </c>
      <c r="Q1664" t="str">
        <f>REPLACE(N1664,FIND("/",N1664),LEN(N1664)-FIND("/",N1664)+1,"")</f>
        <v>music</v>
      </c>
      <c r="R1664" t="str">
        <f>REPLACE(N1664,1,FIND("/",N1664),"")</f>
        <v>pop</v>
      </c>
      <c r="S1664" s="10">
        <f t="shared" si="50"/>
        <v>40847.864999999998</v>
      </c>
      <c r="T1664" s="10">
        <f t="shared" si="51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E1665/D1665*100</f>
        <v>108</v>
      </c>
      <c r="P1665" s="7">
        <f>E1665/L1665</f>
        <v>33.75</v>
      </c>
      <c r="Q1665" t="str">
        <f>REPLACE(N1665,FIND("/",N1665),LEN(N1665)-FIND("/",N1665)+1,"")</f>
        <v>music</v>
      </c>
      <c r="R1665" t="str">
        <f>REPLACE(N1665,1,FIND("/",N1665),"")</f>
        <v>pop</v>
      </c>
      <c r="S1665" s="10">
        <f t="shared" si="50"/>
        <v>42005.688738425924</v>
      </c>
      <c r="T1665" s="10">
        <f t="shared" si="51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E1666/D1666*100</f>
        <v>122.40879999999999</v>
      </c>
      <c r="P1666" s="7">
        <f>E1666/L1666</f>
        <v>34.384494382022467</v>
      </c>
      <c r="Q1666" t="str">
        <f>REPLACE(N1666,FIND("/",N1666),LEN(N1666)-FIND("/",N1666)+1,"")</f>
        <v>music</v>
      </c>
      <c r="R1666" t="str">
        <f>REPLACE(N1666,1,FIND("/",N1666),"")</f>
        <v>pop</v>
      </c>
      <c r="S1666" s="10">
        <f t="shared" si="50"/>
        <v>40939.428449074076</v>
      </c>
      <c r="T1666" s="10">
        <f t="shared" si="51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E1667/D1667*100</f>
        <v>119.45714285714286</v>
      </c>
      <c r="P1667" s="7">
        <f>E1667/L1667</f>
        <v>44.956989247311824</v>
      </c>
      <c r="Q1667" t="str">
        <f>REPLACE(N1667,FIND("/",N1667),LEN(N1667)-FIND("/",N1667)+1,"")</f>
        <v>music</v>
      </c>
      <c r="R1667" t="str">
        <f>REPLACE(N1667,1,FIND("/",N1667),"")</f>
        <v>pop</v>
      </c>
      <c r="S1667" s="10">
        <f t="shared" ref="S1667:S1730" si="52">(J1667/86400)+25569+(-8/24)</f>
        <v>40564.316122685181</v>
      </c>
      <c r="T1667" s="10">
        <f t="shared" ref="T1667:T1730" si="53">(I1667/86400)+25569+(-8/24)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E1668/D1668*100</f>
        <v>160.88</v>
      </c>
      <c r="P1668" s="7">
        <f>E1668/L1668</f>
        <v>41.04081632653061</v>
      </c>
      <c r="Q1668" t="str">
        <f>REPLACE(N1668,FIND("/",N1668),LEN(N1668)-FIND("/",N1668)+1,"")</f>
        <v>music</v>
      </c>
      <c r="R1668" t="str">
        <f>REPLACE(N1668,1,FIND("/",N1668),"")</f>
        <v>pop</v>
      </c>
      <c r="S1668" s="10">
        <f t="shared" si="52"/>
        <v>41330.91982638889</v>
      </c>
      <c r="T1668" s="10">
        <f t="shared" si="53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E1669/D1669*100</f>
        <v>126.85294117647059</v>
      </c>
      <c r="P1669" s="7">
        <f>E1669/L1669</f>
        <v>52.597560975609753</v>
      </c>
      <c r="Q1669" t="str">
        <f>REPLACE(N1669,FIND("/",N1669),LEN(N1669)-FIND("/",N1669)+1,"")</f>
        <v>music</v>
      </c>
      <c r="R1669" t="str">
        <f>REPLACE(N1669,1,FIND("/",N1669),"")</f>
        <v>pop</v>
      </c>
      <c r="S1669" s="10">
        <f t="shared" si="52"/>
        <v>41681.737245370365</v>
      </c>
      <c r="T1669" s="10">
        <f t="shared" si="53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E1670/D1670*100</f>
        <v>102.6375</v>
      </c>
      <c r="P1670" s="7">
        <f>E1670/L1670</f>
        <v>70.784482758620683</v>
      </c>
      <c r="Q1670" t="str">
        <f>REPLACE(N1670,FIND("/",N1670),LEN(N1670)-FIND("/",N1670)+1,"")</f>
        <v>music</v>
      </c>
      <c r="R1670" t="str">
        <f>REPLACE(N1670,1,FIND("/",N1670),"")</f>
        <v>pop</v>
      </c>
      <c r="S1670" s="10">
        <f t="shared" si="52"/>
        <v>40844.816423611112</v>
      </c>
      <c r="T1670" s="10">
        <f t="shared" si="53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E1671/D1671*100</f>
        <v>139.75</v>
      </c>
      <c r="P1671" s="7">
        <f>E1671/L1671</f>
        <v>53.75</v>
      </c>
      <c r="Q1671" t="str">
        <f>REPLACE(N1671,FIND("/",N1671),LEN(N1671)-FIND("/",N1671)+1,"")</f>
        <v>music</v>
      </c>
      <c r="R1671" t="str">
        <f>REPLACE(N1671,1,FIND("/",N1671),"")</f>
        <v>pop</v>
      </c>
      <c r="S1671" s="10">
        <f t="shared" si="52"/>
        <v>42461.551805555551</v>
      </c>
      <c r="T1671" s="10">
        <f t="shared" si="53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E1672/D1672*100</f>
        <v>102.60000000000001</v>
      </c>
      <c r="P1672" s="7">
        <f>E1672/L1672</f>
        <v>44.608695652173914</v>
      </c>
      <c r="Q1672" t="str">
        <f>REPLACE(N1672,FIND("/",N1672),LEN(N1672)-FIND("/",N1672)+1,"")</f>
        <v>music</v>
      </c>
      <c r="R1672" t="str">
        <f>REPLACE(N1672,1,FIND("/",N1672),"")</f>
        <v>pop</v>
      </c>
      <c r="S1672" s="10">
        <f t="shared" si="52"/>
        <v>40313.597210648142</v>
      </c>
      <c r="T1672" s="10">
        <f t="shared" si="53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E1673/D1673*100</f>
        <v>100.67349999999999</v>
      </c>
      <c r="P1673" s="7">
        <f>E1673/L1673</f>
        <v>26.148961038961041</v>
      </c>
      <c r="Q1673" t="str">
        <f>REPLACE(N1673,FIND("/",N1673),LEN(N1673)-FIND("/",N1673)+1,"")</f>
        <v>music</v>
      </c>
      <c r="R1673" t="str">
        <f>REPLACE(N1673,1,FIND("/",N1673),"")</f>
        <v>pop</v>
      </c>
      <c r="S1673" s="10">
        <f t="shared" si="52"/>
        <v>42553.210810185185</v>
      </c>
      <c r="T1673" s="10">
        <f t="shared" si="53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E1674/D1674*100</f>
        <v>112.94117647058823</v>
      </c>
      <c r="P1674" s="7">
        <f>E1674/L1674</f>
        <v>39.183673469387756</v>
      </c>
      <c r="Q1674" t="str">
        <f>REPLACE(N1674,FIND("/",N1674),LEN(N1674)-FIND("/",N1674)+1,"")</f>
        <v>music</v>
      </c>
      <c r="R1674" t="str">
        <f>REPLACE(N1674,1,FIND("/",N1674),"")</f>
        <v>pop</v>
      </c>
      <c r="S1674" s="10">
        <f t="shared" si="52"/>
        <v>41034.323263888888</v>
      </c>
      <c r="T1674" s="10">
        <f t="shared" si="53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E1675/D1675*100</f>
        <v>128.09523809523807</v>
      </c>
      <c r="P1675" s="7">
        <f>E1675/L1675</f>
        <v>45.593220338983052</v>
      </c>
      <c r="Q1675" t="str">
        <f>REPLACE(N1675,FIND("/",N1675),LEN(N1675)-FIND("/",N1675)+1,"")</f>
        <v>music</v>
      </c>
      <c r="R1675" t="str">
        <f>REPLACE(N1675,1,FIND("/",N1675),"")</f>
        <v>pop</v>
      </c>
      <c r="S1675" s="10">
        <f t="shared" si="52"/>
        <v>42039.545046296298</v>
      </c>
      <c r="T1675" s="10">
        <f t="shared" si="53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E1676/D1676*100</f>
        <v>201.7</v>
      </c>
      <c r="P1676" s="7">
        <f>E1676/L1676</f>
        <v>89.247787610619469</v>
      </c>
      <c r="Q1676" t="str">
        <f>REPLACE(N1676,FIND("/",N1676),LEN(N1676)-FIND("/",N1676)+1,"")</f>
        <v>music</v>
      </c>
      <c r="R1676" t="str">
        <f>REPLACE(N1676,1,FIND("/",N1676),"")</f>
        <v>pop</v>
      </c>
      <c r="S1676" s="10">
        <f t="shared" si="52"/>
        <v>42569.272060185183</v>
      </c>
      <c r="T1676" s="10">
        <f t="shared" si="53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E1677/D1677*100</f>
        <v>137.416</v>
      </c>
      <c r="P1677" s="7">
        <f>E1677/L1677</f>
        <v>40.416470588235299</v>
      </c>
      <c r="Q1677" t="str">
        <f>REPLACE(N1677,FIND("/",N1677),LEN(N1677)-FIND("/",N1677)+1,"")</f>
        <v>music</v>
      </c>
      <c r="R1677" t="str">
        <f>REPLACE(N1677,1,FIND("/",N1677),"")</f>
        <v>pop</v>
      </c>
      <c r="S1677" s="10">
        <f t="shared" si="52"/>
        <v>40802.399768518517</v>
      </c>
      <c r="T1677" s="10">
        <f t="shared" si="53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E1678/D1678*100</f>
        <v>115.33333333333333</v>
      </c>
      <c r="P1678" s="7">
        <f>E1678/L1678</f>
        <v>82.38095238095238</v>
      </c>
      <c r="Q1678" t="str">
        <f>REPLACE(N1678,FIND("/",N1678),LEN(N1678)-FIND("/",N1678)+1,"")</f>
        <v>music</v>
      </c>
      <c r="R1678" t="str">
        <f>REPLACE(N1678,1,FIND("/",N1678),"")</f>
        <v>pop</v>
      </c>
      <c r="S1678" s="10">
        <f t="shared" si="52"/>
        <v>40973.392905092587</v>
      </c>
      <c r="T1678" s="10">
        <f t="shared" si="53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E1679/D1679*100</f>
        <v>111.66666666666667</v>
      </c>
      <c r="P1679" s="7">
        <f>E1679/L1679</f>
        <v>159.52380952380952</v>
      </c>
      <c r="Q1679" t="str">
        <f>REPLACE(N1679,FIND("/",N1679),LEN(N1679)-FIND("/",N1679)+1,"")</f>
        <v>music</v>
      </c>
      <c r="R1679" t="str">
        <f>REPLACE(N1679,1,FIND("/",N1679),"")</f>
        <v>pop</v>
      </c>
      <c r="S1679" s="10">
        <f t="shared" si="52"/>
        <v>42416.073796296296</v>
      </c>
      <c r="T1679" s="10">
        <f t="shared" si="53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E1680/D1680*100</f>
        <v>118.39999999999999</v>
      </c>
      <c r="P1680" s="7">
        <f>E1680/L1680</f>
        <v>36.244897959183675</v>
      </c>
      <c r="Q1680" t="str">
        <f>REPLACE(N1680,FIND("/",N1680),LEN(N1680)-FIND("/",N1680)+1,"")</f>
        <v>music</v>
      </c>
      <c r="R1680" t="str">
        <f>REPLACE(N1680,1,FIND("/",N1680),"")</f>
        <v>pop</v>
      </c>
      <c r="S1680" s="10">
        <f t="shared" si="52"/>
        <v>41662.521655092591</v>
      </c>
      <c r="T1680" s="10">
        <f t="shared" si="53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E1681/D1681*100</f>
        <v>175</v>
      </c>
      <c r="P1681" s="7">
        <f>E1681/L1681</f>
        <v>62.5</v>
      </c>
      <c r="Q1681" t="str">
        <f>REPLACE(N1681,FIND("/",N1681),LEN(N1681)-FIND("/",N1681)+1,"")</f>
        <v>music</v>
      </c>
      <c r="R1681" t="str">
        <f>REPLACE(N1681,1,FIND("/",N1681),"")</f>
        <v>pop</v>
      </c>
      <c r="S1681" s="10">
        <f t="shared" si="52"/>
        <v>40722.735474537032</v>
      </c>
      <c r="T1681" s="10">
        <f t="shared" si="53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E1682/D1682*100</f>
        <v>117.5</v>
      </c>
      <c r="P1682" s="7">
        <f>E1682/L1682</f>
        <v>47</v>
      </c>
      <c r="Q1682" t="str">
        <f>REPLACE(N1682,FIND("/",N1682),LEN(N1682)-FIND("/",N1682)+1,"")</f>
        <v>music</v>
      </c>
      <c r="R1682" t="str">
        <f>REPLACE(N1682,1,FIND("/",N1682),"")</f>
        <v>pop</v>
      </c>
      <c r="S1682" s="10">
        <f t="shared" si="52"/>
        <v>41802.424386574072</v>
      </c>
      <c r="T1682" s="10">
        <f t="shared" si="53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E1683/D1683*100</f>
        <v>101.42212307692309</v>
      </c>
      <c r="P1683" s="7">
        <f>E1683/L1683</f>
        <v>74.575090497737563</v>
      </c>
      <c r="Q1683" t="str">
        <f>REPLACE(N1683,FIND("/",N1683),LEN(N1683)-FIND("/",N1683)+1,"")</f>
        <v>music</v>
      </c>
      <c r="R1683" t="str">
        <f>REPLACE(N1683,1,FIND("/",N1683),"")</f>
        <v>faith</v>
      </c>
      <c r="S1683" s="10">
        <f t="shared" si="52"/>
        <v>42773.78800925926</v>
      </c>
      <c r="T1683" s="10">
        <f t="shared" si="53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E1684/D1684*100</f>
        <v>0</v>
      </c>
      <c r="P1684" s="7" t="e">
        <f>E1684/L1684</f>
        <v>#DIV/0!</v>
      </c>
      <c r="Q1684" t="str">
        <f>REPLACE(N1684,FIND("/",N1684),LEN(N1684)-FIND("/",N1684)+1,"")</f>
        <v>music</v>
      </c>
      <c r="R1684" t="str">
        <f>REPLACE(N1684,1,FIND("/",N1684),"")</f>
        <v>faith</v>
      </c>
      <c r="S1684" s="10">
        <f t="shared" si="52"/>
        <v>42778.880324074074</v>
      </c>
      <c r="T1684" s="10">
        <f t="shared" si="53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E1685/D1685*100</f>
        <v>21.714285714285715</v>
      </c>
      <c r="P1685" s="7">
        <f>E1685/L1685</f>
        <v>76</v>
      </c>
      <c r="Q1685" t="str">
        <f>REPLACE(N1685,FIND("/",N1685),LEN(N1685)-FIND("/",N1685)+1,"")</f>
        <v>music</v>
      </c>
      <c r="R1685" t="str">
        <f>REPLACE(N1685,1,FIND("/",N1685),"")</f>
        <v>faith</v>
      </c>
      <c r="S1685" s="10">
        <f t="shared" si="52"/>
        <v>42808.44835648148</v>
      </c>
      <c r="T1685" s="10">
        <f t="shared" si="53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E1686/D1686*100</f>
        <v>109.125</v>
      </c>
      <c r="P1686" s="7">
        <f>E1686/L1686</f>
        <v>86.43564356435644</v>
      </c>
      <c r="Q1686" t="str">
        <f>REPLACE(N1686,FIND("/",N1686),LEN(N1686)-FIND("/",N1686)+1,"")</f>
        <v>music</v>
      </c>
      <c r="R1686" t="str">
        <f>REPLACE(N1686,1,FIND("/",N1686),"")</f>
        <v>faith</v>
      </c>
      <c r="S1686" s="10">
        <f t="shared" si="52"/>
        <v>42783.481956018521</v>
      </c>
      <c r="T1686" s="10">
        <f t="shared" si="53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E1687/D1687*100</f>
        <v>102.85714285714285</v>
      </c>
      <c r="P1687" s="7">
        <f>E1687/L1687</f>
        <v>24</v>
      </c>
      <c r="Q1687" t="str">
        <f>REPLACE(N1687,FIND("/",N1687),LEN(N1687)-FIND("/",N1687)+1,"")</f>
        <v>music</v>
      </c>
      <c r="R1687" t="str">
        <f>REPLACE(N1687,1,FIND("/",N1687),"")</f>
        <v>faith</v>
      </c>
      <c r="S1687" s="10">
        <f t="shared" si="52"/>
        <v>42787.916932870365</v>
      </c>
      <c r="T1687" s="10">
        <f t="shared" si="53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E1688/D1688*100</f>
        <v>0.36</v>
      </c>
      <c r="P1688" s="7">
        <f>E1688/L1688</f>
        <v>18</v>
      </c>
      <c r="Q1688" t="str">
        <f>REPLACE(N1688,FIND("/",N1688),LEN(N1688)-FIND("/",N1688)+1,"")</f>
        <v>music</v>
      </c>
      <c r="R1688" t="str">
        <f>REPLACE(N1688,1,FIND("/",N1688),"")</f>
        <v>faith</v>
      </c>
      <c r="S1688" s="10">
        <f t="shared" si="52"/>
        <v>42792.510636574072</v>
      </c>
      <c r="T1688" s="10">
        <f t="shared" si="53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E1689/D1689*100</f>
        <v>31.25</v>
      </c>
      <c r="P1689" s="7">
        <f>E1689/L1689</f>
        <v>80.128205128205124</v>
      </c>
      <c r="Q1689" t="str">
        <f>REPLACE(N1689,FIND("/",N1689),LEN(N1689)-FIND("/",N1689)+1,"")</f>
        <v>music</v>
      </c>
      <c r="R1689" t="str">
        <f>REPLACE(N1689,1,FIND("/",N1689),"")</f>
        <v>faith</v>
      </c>
      <c r="S1689" s="10">
        <f t="shared" si="52"/>
        <v>42801.713483796295</v>
      </c>
      <c r="T1689" s="10">
        <f t="shared" si="53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E1690/D1690*100</f>
        <v>44.3</v>
      </c>
      <c r="P1690" s="7">
        <f>E1690/L1690</f>
        <v>253.14285714285714</v>
      </c>
      <c r="Q1690" t="str">
        <f>REPLACE(N1690,FIND("/",N1690),LEN(N1690)-FIND("/",N1690)+1,"")</f>
        <v>music</v>
      </c>
      <c r="R1690" t="str">
        <f>REPLACE(N1690,1,FIND("/",N1690),"")</f>
        <v>faith</v>
      </c>
      <c r="S1690" s="10">
        <f t="shared" si="52"/>
        <v>42804.201319444437</v>
      </c>
      <c r="T1690" s="10">
        <f t="shared" si="53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E1691/D1691*100</f>
        <v>100</v>
      </c>
      <c r="P1691" s="7">
        <f>E1691/L1691</f>
        <v>171.42857142857142</v>
      </c>
      <c r="Q1691" t="str">
        <f>REPLACE(N1691,FIND("/",N1691),LEN(N1691)-FIND("/",N1691)+1,"")</f>
        <v>music</v>
      </c>
      <c r="R1691" t="str">
        <f>REPLACE(N1691,1,FIND("/",N1691),"")</f>
        <v>faith</v>
      </c>
      <c r="S1691" s="10">
        <f t="shared" si="52"/>
        <v>42780.609143518515</v>
      </c>
      <c r="T1691" s="10">
        <f t="shared" si="53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E1692/D1692*100</f>
        <v>25.4</v>
      </c>
      <c r="P1692" s="7">
        <f>E1692/L1692</f>
        <v>57.727272727272727</v>
      </c>
      <c r="Q1692" t="str">
        <f>REPLACE(N1692,FIND("/",N1692),LEN(N1692)-FIND("/",N1692)+1,"")</f>
        <v>music</v>
      </c>
      <c r="R1692" t="str">
        <f>REPLACE(N1692,1,FIND("/",N1692),"")</f>
        <v>faith</v>
      </c>
      <c r="S1692" s="10">
        <f t="shared" si="52"/>
        <v>42801.097708333335</v>
      </c>
      <c r="T1692" s="10">
        <f t="shared" si="53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E1693/D1693*100</f>
        <v>33.473333333333329</v>
      </c>
      <c r="P1693" s="7">
        <f>E1693/L1693</f>
        <v>264.26315789473682</v>
      </c>
      <c r="Q1693" t="str">
        <f>REPLACE(N1693,FIND("/",N1693),LEN(N1693)-FIND("/",N1693)+1,"")</f>
        <v>music</v>
      </c>
      <c r="R1693" t="str">
        <f>REPLACE(N1693,1,FIND("/",N1693),"")</f>
        <v>faith</v>
      </c>
      <c r="S1693" s="10">
        <f t="shared" si="52"/>
        <v>42795.368148148147</v>
      </c>
      <c r="T1693" s="10">
        <f t="shared" si="53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E1694/D1694*100</f>
        <v>47.8</v>
      </c>
      <c r="P1694" s="7">
        <f>E1694/L1694</f>
        <v>159.33333333333334</v>
      </c>
      <c r="Q1694" t="str">
        <f>REPLACE(N1694,FIND("/",N1694),LEN(N1694)-FIND("/",N1694)+1,"")</f>
        <v>music</v>
      </c>
      <c r="R1694" t="str">
        <f>REPLACE(N1694,1,FIND("/",N1694),"")</f>
        <v>faith</v>
      </c>
      <c r="S1694" s="10">
        <f t="shared" si="52"/>
        <v>42787.81790509259</v>
      </c>
      <c r="T1694" s="10">
        <f t="shared" si="53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E1695/D1695*100</f>
        <v>9.3333333333333339</v>
      </c>
      <c r="P1695" s="7">
        <f>E1695/L1695</f>
        <v>35</v>
      </c>
      <c r="Q1695" t="str">
        <f>REPLACE(N1695,FIND("/",N1695),LEN(N1695)-FIND("/",N1695)+1,"")</f>
        <v>music</v>
      </c>
      <c r="R1695" t="str">
        <f>REPLACE(N1695,1,FIND("/",N1695),"")</f>
        <v>faith</v>
      </c>
      <c r="S1695" s="10">
        <f t="shared" si="52"/>
        <v>42803.586944444447</v>
      </c>
      <c r="T1695" s="10">
        <f t="shared" si="53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E1696/D1696*100</f>
        <v>0.05</v>
      </c>
      <c r="P1696" s="7">
        <f>E1696/L1696</f>
        <v>5</v>
      </c>
      <c r="Q1696" t="str">
        <f>REPLACE(N1696,FIND("/",N1696),LEN(N1696)-FIND("/",N1696)+1,"")</f>
        <v>music</v>
      </c>
      <c r="R1696" t="str">
        <f>REPLACE(N1696,1,FIND("/",N1696),"")</f>
        <v>faith</v>
      </c>
      <c r="S1696" s="10">
        <f t="shared" si="52"/>
        <v>42791.336504629631</v>
      </c>
      <c r="T1696" s="10">
        <f t="shared" si="53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E1697/D1697*100</f>
        <v>11.708333333333334</v>
      </c>
      <c r="P1697" s="7">
        <f>E1697/L1697</f>
        <v>61.086956521739133</v>
      </c>
      <c r="Q1697" t="str">
        <f>REPLACE(N1697,FIND("/",N1697),LEN(N1697)-FIND("/",N1697)+1,"")</f>
        <v>music</v>
      </c>
      <c r="R1697" t="str">
        <f>REPLACE(N1697,1,FIND("/",N1697),"")</f>
        <v>faith</v>
      </c>
      <c r="S1697" s="10">
        <f t="shared" si="52"/>
        <v>42800.698078703703</v>
      </c>
      <c r="T1697" s="10">
        <f t="shared" si="53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E1698/D1698*100</f>
        <v>0</v>
      </c>
      <c r="P1698" s="7" t="e">
        <f>E1698/L1698</f>
        <v>#DIV/0!</v>
      </c>
      <c r="Q1698" t="str">
        <f>REPLACE(N1698,FIND("/",N1698),LEN(N1698)-FIND("/",N1698)+1,"")</f>
        <v>music</v>
      </c>
      <c r="R1698" t="str">
        <f>REPLACE(N1698,1,FIND("/",N1698),"")</f>
        <v>faith</v>
      </c>
      <c r="S1698" s="10">
        <f t="shared" si="52"/>
        <v>42795.736238425925</v>
      </c>
      <c r="T1698" s="10">
        <f t="shared" si="53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E1699/D1699*100</f>
        <v>20.208000000000002</v>
      </c>
      <c r="P1699" s="7">
        <f>E1699/L1699</f>
        <v>114.81818181818181</v>
      </c>
      <c r="Q1699" t="str">
        <f>REPLACE(N1699,FIND("/",N1699),LEN(N1699)-FIND("/",N1699)+1,"")</f>
        <v>music</v>
      </c>
      <c r="R1699" t="str">
        <f>REPLACE(N1699,1,FIND("/",N1699),"")</f>
        <v>faith</v>
      </c>
      <c r="S1699" s="10">
        <f t="shared" si="52"/>
        <v>42804.699629629627</v>
      </c>
      <c r="T1699" s="10">
        <f t="shared" si="53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E1700/D1700*100</f>
        <v>0</v>
      </c>
      <c r="P1700" s="7" t="e">
        <f>E1700/L1700</f>
        <v>#DIV/0!</v>
      </c>
      <c r="Q1700" t="str">
        <f>REPLACE(N1700,FIND("/",N1700),LEN(N1700)-FIND("/",N1700)+1,"")</f>
        <v>music</v>
      </c>
      <c r="R1700" t="str">
        <f>REPLACE(N1700,1,FIND("/",N1700),"")</f>
        <v>faith</v>
      </c>
      <c r="S1700" s="10">
        <f t="shared" si="52"/>
        <v>42795.874537037038</v>
      </c>
      <c r="T1700" s="10">
        <f t="shared" si="53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E1701/D1701*100</f>
        <v>4.2311459353574925</v>
      </c>
      <c r="P1701" s="7">
        <f>E1701/L1701</f>
        <v>54</v>
      </c>
      <c r="Q1701" t="str">
        <f>REPLACE(N1701,FIND("/",N1701),LEN(N1701)-FIND("/",N1701)+1,"")</f>
        <v>music</v>
      </c>
      <c r="R1701" t="str">
        <f>REPLACE(N1701,1,FIND("/",N1701),"")</f>
        <v>faith</v>
      </c>
      <c r="S1701" s="10">
        <f t="shared" si="52"/>
        <v>42806.530613425923</v>
      </c>
      <c r="T1701" s="10">
        <f t="shared" si="53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E1702/D1702*100</f>
        <v>26.06</v>
      </c>
      <c r="P1702" s="7">
        <f>E1702/L1702</f>
        <v>65.974683544303801</v>
      </c>
      <c r="Q1702" t="str">
        <f>REPLACE(N1702,FIND("/",N1702),LEN(N1702)-FIND("/",N1702)+1,"")</f>
        <v>music</v>
      </c>
      <c r="R1702" t="str">
        <f>REPLACE(N1702,1,FIND("/",N1702),"")</f>
        <v>faith</v>
      </c>
      <c r="S1702" s="10">
        <f t="shared" si="52"/>
        <v>42795.738310185181</v>
      </c>
      <c r="T1702" s="10">
        <f t="shared" si="53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E1703/D1703*100</f>
        <v>0.19801980198019803</v>
      </c>
      <c r="P1703" s="7">
        <f>E1703/L1703</f>
        <v>5</v>
      </c>
      <c r="Q1703" t="str">
        <f>REPLACE(N1703,FIND("/",N1703),LEN(N1703)-FIND("/",N1703)+1,"")</f>
        <v>music</v>
      </c>
      <c r="R1703" t="str">
        <f>REPLACE(N1703,1,FIND("/",N1703),"")</f>
        <v>faith</v>
      </c>
      <c r="S1703" s="10">
        <f t="shared" si="52"/>
        <v>41989.331076388888</v>
      </c>
      <c r="T1703" s="10">
        <f t="shared" si="53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E1704/D1704*100</f>
        <v>6.0606060606060606E-3</v>
      </c>
      <c r="P1704" s="7">
        <f>E1704/L1704</f>
        <v>1</v>
      </c>
      <c r="Q1704" t="str">
        <f>REPLACE(N1704,FIND("/",N1704),LEN(N1704)-FIND("/",N1704)+1,"")</f>
        <v>music</v>
      </c>
      <c r="R1704" t="str">
        <f>REPLACE(N1704,1,FIND("/",N1704),"")</f>
        <v>faith</v>
      </c>
      <c r="S1704" s="10">
        <f t="shared" si="52"/>
        <v>42063.536458333336</v>
      </c>
      <c r="T1704" s="10">
        <f t="shared" si="53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E1705/D1705*100</f>
        <v>1.02</v>
      </c>
      <c r="P1705" s="7">
        <f>E1705/L1705</f>
        <v>25.5</v>
      </c>
      <c r="Q1705" t="str">
        <f>REPLACE(N1705,FIND("/",N1705),LEN(N1705)-FIND("/",N1705)+1,"")</f>
        <v>music</v>
      </c>
      <c r="R1705" t="str">
        <f>REPLACE(N1705,1,FIND("/",N1705),"")</f>
        <v>faith</v>
      </c>
      <c r="S1705" s="10">
        <f t="shared" si="52"/>
        <v>42186.948344907403</v>
      </c>
      <c r="T1705" s="10">
        <f t="shared" si="53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E1706/D1706*100</f>
        <v>65.100000000000009</v>
      </c>
      <c r="P1706" s="7">
        <f>E1706/L1706</f>
        <v>118.36363636363636</v>
      </c>
      <c r="Q1706" t="str">
        <f>REPLACE(N1706,FIND("/",N1706),LEN(N1706)-FIND("/",N1706)+1,"")</f>
        <v>music</v>
      </c>
      <c r="R1706" t="str">
        <f>REPLACE(N1706,1,FIND("/",N1706),"")</f>
        <v>faith</v>
      </c>
      <c r="S1706" s="10">
        <f t="shared" si="52"/>
        <v>42020.806400462963</v>
      </c>
      <c r="T1706" s="10">
        <f t="shared" si="53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E1707/D1707*100</f>
        <v>0</v>
      </c>
      <c r="P1707" s="7" t="e">
        <f>E1707/L1707</f>
        <v>#DIV/0!</v>
      </c>
      <c r="Q1707" t="str">
        <f>REPLACE(N1707,FIND("/",N1707),LEN(N1707)-FIND("/",N1707)+1,"")</f>
        <v>music</v>
      </c>
      <c r="R1707" t="str">
        <f>REPLACE(N1707,1,FIND("/",N1707),"")</f>
        <v>faith</v>
      </c>
      <c r="S1707" s="10">
        <f t="shared" si="52"/>
        <v>42244.683402777773</v>
      </c>
      <c r="T1707" s="10">
        <f t="shared" si="53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E1708/D1708*100</f>
        <v>0</v>
      </c>
      <c r="P1708" s="7" t="e">
        <f>E1708/L1708</f>
        <v>#DIV/0!</v>
      </c>
      <c r="Q1708" t="str">
        <f>REPLACE(N1708,FIND("/",N1708),LEN(N1708)-FIND("/",N1708)+1,"")</f>
        <v>music</v>
      </c>
      <c r="R1708" t="str">
        <f>REPLACE(N1708,1,FIND("/",N1708),"")</f>
        <v>faith</v>
      </c>
      <c r="S1708" s="10">
        <f t="shared" si="52"/>
        <v>42178.973055555551</v>
      </c>
      <c r="T1708" s="10">
        <f t="shared" si="53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E1709/D1709*100</f>
        <v>9.74</v>
      </c>
      <c r="P1709" s="7">
        <f>E1709/L1709</f>
        <v>54.111111111111114</v>
      </c>
      <c r="Q1709" t="str">
        <f>REPLACE(N1709,FIND("/",N1709),LEN(N1709)-FIND("/",N1709)+1,"")</f>
        <v>music</v>
      </c>
      <c r="R1709" t="str">
        <f>REPLACE(N1709,1,FIND("/",N1709),"")</f>
        <v>faith</v>
      </c>
      <c r="S1709" s="10">
        <f t="shared" si="52"/>
        <v>42427.387673611105</v>
      </c>
      <c r="T1709" s="10">
        <f t="shared" si="53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E1710/D1710*100</f>
        <v>0</v>
      </c>
      <c r="P1710" s="7" t="e">
        <f>E1710/L1710</f>
        <v>#DIV/0!</v>
      </c>
      <c r="Q1710" t="str">
        <f>REPLACE(N1710,FIND("/",N1710),LEN(N1710)-FIND("/",N1710)+1,"")</f>
        <v>music</v>
      </c>
      <c r="R1710" t="str">
        <f>REPLACE(N1710,1,FIND("/",N1710),"")</f>
        <v>faith</v>
      </c>
      <c r="S1710" s="10">
        <f t="shared" si="52"/>
        <v>42451.533634259256</v>
      </c>
      <c r="T1710" s="10">
        <f t="shared" si="53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E1711/D1711*100</f>
        <v>4.8571428571428568</v>
      </c>
      <c r="P1711" s="7">
        <f>E1711/L1711</f>
        <v>21.25</v>
      </c>
      <c r="Q1711" t="str">
        <f>REPLACE(N1711,FIND("/",N1711),LEN(N1711)-FIND("/",N1711)+1,"")</f>
        <v>music</v>
      </c>
      <c r="R1711" t="str">
        <f>REPLACE(N1711,1,FIND("/",N1711),"")</f>
        <v>faith</v>
      </c>
      <c r="S1711" s="10">
        <f t="shared" si="52"/>
        <v>41841.230486111112</v>
      </c>
      <c r="T1711" s="10">
        <f t="shared" si="53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E1712/D1712*100</f>
        <v>0.67999999999999994</v>
      </c>
      <c r="P1712" s="7">
        <f>E1712/L1712</f>
        <v>34</v>
      </c>
      <c r="Q1712" t="str">
        <f>REPLACE(N1712,FIND("/",N1712),LEN(N1712)-FIND("/",N1712)+1,"")</f>
        <v>music</v>
      </c>
      <c r="R1712" t="str">
        <f>REPLACE(N1712,1,FIND("/",N1712),"")</f>
        <v>faith</v>
      </c>
      <c r="S1712" s="10">
        <f t="shared" si="52"/>
        <v>42341.257962962962</v>
      </c>
      <c r="T1712" s="10">
        <f t="shared" si="53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E1713/D1713*100</f>
        <v>10.5</v>
      </c>
      <c r="P1713" s="7">
        <f>E1713/L1713</f>
        <v>525</v>
      </c>
      <c r="Q1713" t="str">
        <f>REPLACE(N1713,FIND("/",N1713),LEN(N1713)-FIND("/",N1713)+1,"")</f>
        <v>music</v>
      </c>
      <c r="R1713" t="str">
        <f>REPLACE(N1713,1,FIND("/",N1713),"")</f>
        <v>faith</v>
      </c>
      <c r="S1713" s="10">
        <f t="shared" si="52"/>
        <v>41852.312893518516</v>
      </c>
      <c r="T1713" s="10">
        <f t="shared" si="53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E1714/D1714*100</f>
        <v>0</v>
      </c>
      <c r="P1714" s="7" t="e">
        <f>E1714/L1714</f>
        <v>#DIV/0!</v>
      </c>
      <c r="Q1714" t="str">
        <f>REPLACE(N1714,FIND("/",N1714),LEN(N1714)-FIND("/",N1714)+1,"")</f>
        <v>music</v>
      </c>
      <c r="R1714" t="str">
        <f>REPLACE(N1714,1,FIND("/",N1714),"")</f>
        <v>faith</v>
      </c>
      <c r="S1714" s="10">
        <f t="shared" si="52"/>
        <v>42125.580474537033</v>
      </c>
      <c r="T1714" s="10">
        <f t="shared" si="53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E1715/D1715*100</f>
        <v>1.6666666666666667</v>
      </c>
      <c r="P1715" s="7">
        <f>E1715/L1715</f>
        <v>50</v>
      </c>
      <c r="Q1715" t="str">
        <f>REPLACE(N1715,FIND("/",N1715),LEN(N1715)-FIND("/",N1715)+1,"")</f>
        <v>music</v>
      </c>
      <c r="R1715" t="str">
        <f>REPLACE(N1715,1,FIND("/",N1715),"")</f>
        <v>faith</v>
      </c>
      <c r="S1715" s="10">
        <f t="shared" si="52"/>
        <v>41887.467731481483</v>
      </c>
      <c r="T1715" s="10">
        <f t="shared" si="53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E1716/D1716*100</f>
        <v>7.8680000000000003</v>
      </c>
      <c r="P1716" s="7">
        <f>E1716/L1716</f>
        <v>115.70588235294117</v>
      </c>
      <c r="Q1716" t="str">
        <f>REPLACE(N1716,FIND("/",N1716),LEN(N1716)-FIND("/",N1716)+1,"")</f>
        <v>music</v>
      </c>
      <c r="R1716" t="str">
        <f>REPLACE(N1716,1,FIND("/",N1716),"")</f>
        <v>faith</v>
      </c>
      <c r="S1716" s="10">
        <f t="shared" si="52"/>
        <v>42095.585196759253</v>
      </c>
      <c r="T1716" s="10">
        <f t="shared" si="53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E1717/D1717*100</f>
        <v>0.22</v>
      </c>
      <c r="P1717" s="7">
        <f>E1717/L1717</f>
        <v>5.5</v>
      </c>
      <c r="Q1717" t="str">
        <f>REPLACE(N1717,FIND("/",N1717),LEN(N1717)-FIND("/",N1717)+1,"")</f>
        <v>music</v>
      </c>
      <c r="R1717" t="str">
        <f>REPLACE(N1717,1,FIND("/",N1717),"")</f>
        <v>faith</v>
      </c>
      <c r="S1717" s="10">
        <f t="shared" si="52"/>
        <v>42063.884085648147</v>
      </c>
      <c r="T1717" s="10">
        <f t="shared" si="53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E1718/D1718*100</f>
        <v>7.5</v>
      </c>
      <c r="P1718" s="7">
        <f>E1718/L1718</f>
        <v>50</v>
      </c>
      <c r="Q1718" t="str">
        <f>REPLACE(N1718,FIND("/",N1718),LEN(N1718)-FIND("/",N1718)+1,"")</f>
        <v>music</v>
      </c>
      <c r="R1718" t="str">
        <f>REPLACE(N1718,1,FIND("/",N1718),"")</f>
        <v>faith</v>
      </c>
      <c r="S1718" s="10">
        <f t="shared" si="52"/>
        <v>42673.244201388887</v>
      </c>
      <c r="T1718" s="10">
        <f t="shared" si="53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E1719/D1719*100</f>
        <v>42.725880551301685</v>
      </c>
      <c r="P1719" s="7">
        <f>E1719/L1719</f>
        <v>34.024390243902438</v>
      </c>
      <c r="Q1719" t="str">
        <f>REPLACE(N1719,FIND("/",N1719),LEN(N1719)-FIND("/",N1719)+1,"")</f>
        <v>music</v>
      </c>
      <c r="R1719" t="str">
        <f>REPLACE(N1719,1,FIND("/",N1719),"")</f>
        <v>faith</v>
      </c>
      <c r="S1719" s="10">
        <f t="shared" si="52"/>
        <v>42460.648587962962</v>
      </c>
      <c r="T1719" s="10">
        <f t="shared" si="53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E1720/D1720*100</f>
        <v>0.2142857142857143</v>
      </c>
      <c r="P1720" s="7">
        <f>E1720/L1720</f>
        <v>37.5</v>
      </c>
      <c r="Q1720" t="str">
        <f>REPLACE(N1720,FIND("/",N1720),LEN(N1720)-FIND("/",N1720)+1,"")</f>
        <v>music</v>
      </c>
      <c r="R1720" t="str">
        <f>REPLACE(N1720,1,FIND("/",N1720),"")</f>
        <v>faith</v>
      </c>
      <c r="S1720" s="10">
        <f t="shared" si="52"/>
        <v>42460.277187499996</v>
      </c>
      <c r="T1720" s="10">
        <f t="shared" si="53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E1721/D1721*100</f>
        <v>0.87500000000000011</v>
      </c>
      <c r="P1721" s="7">
        <f>E1721/L1721</f>
        <v>11.666666666666666</v>
      </c>
      <c r="Q1721" t="str">
        <f>REPLACE(N1721,FIND("/",N1721),LEN(N1721)-FIND("/",N1721)+1,"")</f>
        <v>music</v>
      </c>
      <c r="R1721" t="str">
        <f>REPLACE(N1721,1,FIND("/",N1721),"")</f>
        <v>faith</v>
      </c>
      <c r="S1721" s="10">
        <f t="shared" si="52"/>
        <v>41869.201284722221</v>
      </c>
      <c r="T1721" s="10">
        <f t="shared" si="53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E1722/D1722*100</f>
        <v>5.625</v>
      </c>
      <c r="P1722" s="7">
        <f>E1722/L1722</f>
        <v>28.125</v>
      </c>
      <c r="Q1722" t="str">
        <f>REPLACE(N1722,FIND("/",N1722),LEN(N1722)-FIND("/",N1722)+1,"")</f>
        <v>music</v>
      </c>
      <c r="R1722" t="str">
        <f>REPLACE(N1722,1,FIND("/",N1722),"")</f>
        <v>faith</v>
      </c>
      <c r="S1722" s="10">
        <f t="shared" si="52"/>
        <v>41922.449895833335</v>
      </c>
      <c r="T1722" s="10">
        <f t="shared" si="53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E1723/D1723*100</f>
        <v>0</v>
      </c>
      <c r="P1723" s="7" t="e">
        <f>E1723/L1723</f>
        <v>#DIV/0!</v>
      </c>
      <c r="Q1723" t="str">
        <f>REPLACE(N1723,FIND("/",N1723),LEN(N1723)-FIND("/",N1723)+1,"")</f>
        <v>music</v>
      </c>
      <c r="R1723" t="str">
        <f>REPLACE(N1723,1,FIND("/",N1723),"")</f>
        <v>faith</v>
      </c>
      <c r="S1723" s="10">
        <f t="shared" si="52"/>
        <v>42319.12804398148</v>
      </c>
      <c r="T1723" s="10">
        <f t="shared" si="53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E1724/D1724*100</f>
        <v>3.4722222222222224E-2</v>
      </c>
      <c r="P1724" s="7">
        <f>E1724/L1724</f>
        <v>1</v>
      </c>
      <c r="Q1724" t="str">
        <f>REPLACE(N1724,FIND("/",N1724),LEN(N1724)-FIND("/",N1724)+1,"")</f>
        <v>music</v>
      </c>
      <c r="R1724" t="str">
        <f>REPLACE(N1724,1,FIND("/",N1724),"")</f>
        <v>faith</v>
      </c>
      <c r="S1724" s="10">
        <f t="shared" si="52"/>
        <v>42425.627650462957</v>
      </c>
      <c r="T1724" s="10">
        <f t="shared" si="53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E1725/D1725*100</f>
        <v>6.5</v>
      </c>
      <c r="P1725" s="7">
        <f>E1725/L1725</f>
        <v>216.66666666666666</v>
      </c>
      <c r="Q1725" t="str">
        <f>REPLACE(N1725,FIND("/",N1725),LEN(N1725)-FIND("/",N1725)+1,"")</f>
        <v>music</v>
      </c>
      <c r="R1725" t="str">
        <f>REPLACE(N1725,1,FIND("/",N1725),"")</f>
        <v>faith</v>
      </c>
      <c r="S1725" s="10">
        <f t="shared" si="52"/>
        <v>42129.492071759254</v>
      </c>
      <c r="T1725" s="10">
        <f t="shared" si="53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E1726/D1726*100</f>
        <v>0.58333333333333337</v>
      </c>
      <c r="P1726" s="7">
        <f>E1726/L1726</f>
        <v>8.75</v>
      </c>
      <c r="Q1726" t="str">
        <f>REPLACE(N1726,FIND("/",N1726),LEN(N1726)-FIND("/",N1726)+1,"")</f>
        <v>music</v>
      </c>
      <c r="R1726" t="str">
        <f>REPLACE(N1726,1,FIND("/",N1726),"")</f>
        <v>faith</v>
      </c>
      <c r="S1726" s="10">
        <f t="shared" si="52"/>
        <v>41912.599097222221</v>
      </c>
      <c r="T1726" s="10">
        <f t="shared" si="53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E1727/D1727*100</f>
        <v>10.181818181818182</v>
      </c>
      <c r="P1727" s="7">
        <f>E1727/L1727</f>
        <v>62.222222222222221</v>
      </c>
      <c r="Q1727" t="str">
        <f>REPLACE(N1727,FIND("/",N1727),LEN(N1727)-FIND("/",N1727)+1,"")</f>
        <v>music</v>
      </c>
      <c r="R1727" t="str">
        <f>REPLACE(N1727,1,FIND("/",N1727),"")</f>
        <v>faith</v>
      </c>
      <c r="S1727" s="10">
        <f t="shared" si="52"/>
        <v>41845.634826388887</v>
      </c>
      <c r="T1727" s="10">
        <f t="shared" si="53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E1728/D1728*100</f>
        <v>33.784615384615385</v>
      </c>
      <c r="P1728" s="7">
        <f>E1728/L1728</f>
        <v>137.25</v>
      </c>
      <c r="Q1728" t="str">
        <f>REPLACE(N1728,FIND("/",N1728),LEN(N1728)-FIND("/",N1728)+1,"")</f>
        <v>music</v>
      </c>
      <c r="R1728" t="str">
        <f>REPLACE(N1728,1,FIND("/",N1728),"")</f>
        <v>faith</v>
      </c>
      <c r="S1728" s="10">
        <f t="shared" si="52"/>
        <v>41788.586388888885</v>
      </c>
      <c r="T1728" s="10">
        <f t="shared" si="53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E1729/D1729*100</f>
        <v>3.3333333333333333E-2</v>
      </c>
      <c r="P1729" s="7">
        <f>E1729/L1729</f>
        <v>1</v>
      </c>
      <c r="Q1729" t="str">
        <f>REPLACE(N1729,FIND("/",N1729),LEN(N1729)-FIND("/",N1729)+1,"")</f>
        <v>music</v>
      </c>
      <c r="R1729" t="str">
        <f>REPLACE(N1729,1,FIND("/",N1729),"")</f>
        <v>faith</v>
      </c>
      <c r="S1729" s="10">
        <f t="shared" si="52"/>
        <v>42044.594641203701</v>
      </c>
      <c r="T1729" s="10">
        <f t="shared" si="53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E1730/D1730*100</f>
        <v>68.400000000000006</v>
      </c>
      <c r="P1730" s="7">
        <f>E1730/L1730</f>
        <v>122.14285714285714</v>
      </c>
      <c r="Q1730" t="str">
        <f>REPLACE(N1730,FIND("/",N1730),LEN(N1730)-FIND("/",N1730)+1,"")</f>
        <v>music</v>
      </c>
      <c r="R1730" t="str">
        <f>REPLACE(N1730,1,FIND("/",N1730),"")</f>
        <v>faith</v>
      </c>
      <c r="S1730" s="10">
        <f t="shared" si="52"/>
        <v>42268.292523148142</v>
      </c>
      <c r="T1730" s="10">
        <f t="shared" si="53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E1731/D1731*100</f>
        <v>0</v>
      </c>
      <c r="P1731" s="7" t="e">
        <f>E1731/L1731</f>
        <v>#DIV/0!</v>
      </c>
      <c r="Q1731" t="str">
        <f>REPLACE(N1731,FIND("/",N1731),LEN(N1731)-FIND("/",N1731)+1,"")</f>
        <v>music</v>
      </c>
      <c r="R1731" t="str">
        <f>REPLACE(N1731,1,FIND("/",N1731),"")</f>
        <v>faith</v>
      </c>
      <c r="S1731" s="10">
        <f t="shared" ref="S1731:S1794" si="54">(J1731/86400)+25569+(-8/24)</f>
        <v>42470.718819444439</v>
      </c>
      <c r="T1731" s="10">
        <f t="shared" ref="T1731:T1794" si="55">(I1731/86400)+25569+(-8/24)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E1732/D1732*100</f>
        <v>0</v>
      </c>
      <c r="P1732" s="7" t="e">
        <f>E1732/L1732</f>
        <v>#DIV/0!</v>
      </c>
      <c r="Q1732" t="str">
        <f>REPLACE(N1732,FIND("/",N1732),LEN(N1732)-FIND("/",N1732)+1,"")</f>
        <v>music</v>
      </c>
      <c r="R1732" t="str">
        <f>REPLACE(N1732,1,FIND("/",N1732),"")</f>
        <v>faith</v>
      </c>
      <c r="S1732" s="10">
        <f t="shared" si="54"/>
        <v>42271.754432870366</v>
      </c>
      <c r="T1732" s="10">
        <f t="shared" si="55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E1733/D1733*100</f>
        <v>0</v>
      </c>
      <c r="P1733" s="7" t="e">
        <f>E1733/L1733</f>
        <v>#DIV/0!</v>
      </c>
      <c r="Q1733" t="str">
        <f>REPLACE(N1733,FIND("/",N1733),LEN(N1733)-FIND("/",N1733)+1,"")</f>
        <v>music</v>
      </c>
      <c r="R1733" t="str">
        <f>REPLACE(N1733,1,FIND("/",N1733),"")</f>
        <v>faith</v>
      </c>
      <c r="S1733" s="10">
        <f t="shared" si="54"/>
        <v>42152.573518518511</v>
      </c>
      <c r="T1733" s="10">
        <f t="shared" si="55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E1734/D1734*100</f>
        <v>0</v>
      </c>
      <c r="P1734" s="7" t="e">
        <f>E1734/L1734</f>
        <v>#DIV/0!</v>
      </c>
      <c r="Q1734" t="str">
        <f>REPLACE(N1734,FIND("/",N1734),LEN(N1734)-FIND("/",N1734)+1,"")</f>
        <v>music</v>
      </c>
      <c r="R1734" t="str">
        <f>REPLACE(N1734,1,FIND("/",N1734),"")</f>
        <v>faith</v>
      </c>
      <c r="S1734" s="10">
        <f t="shared" si="54"/>
        <v>42325.350474537037</v>
      </c>
      <c r="T1734" s="10">
        <f t="shared" si="55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E1735/D1735*100</f>
        <v>0</v>
      </c>
      <c r="P1735" s="7" t="e">
        <f>E1735/L1735</f>
        <v>#DIV/0!</v>
      </c>
      <c r="Q1735" t="str">
        <f>REPLACE(N1735,FIND("/",N1735),LEN(N1735)-FIND("/",N1735)+1,"")</f>
        <v>music</v>
      </c>
      <c r="R1735" t="str">
        <f>REPLACE(N1735,1,FIND("/",N1735),"")</f>
        <v>faith</v>
      </c>
      <c r="S1735" s="10">
        <f t="shared" si="54"/>
        <v>42614.342291666668</v>
      </c>
      <c r="T1735" s="10">
        <f t="shared" si="55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E1736/D1736*100</f>
        <v>2.2222222222222223E-2</v>
      </c>
      <c r="P1736" s="7">
        <f>E1736/L1736</f>
        <v>1</v>
      </c>
      <c r="Q1736" t="str">
        <f>REPLACE(N1736,FIND("/",N1736),LEN(N1736)-FIND("/",N1736)+1,"")</f>
        <v>music</v>
      </c>
      <c r="R1736" t="str">
        <f>REPLACE(N1736,1,FIND("/",N1736),"")</f>
        <v>faith</v>
      </c>
      <c r="S1736" s="10">
        <f t="shared" si="54"/>
        <v>42101.703194444439</v>
      </c>
      <c r="T1736" s="10">
        <f t="shared" si="55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E1737/D1737*100</f>
        <v>11</v>
      </c>
      <c r="P1737" s="7">
        <f>E1737/L1737</f>
        <v>55</v>
      </c>
      <c r="Q1737" t="str">
        <f>REPLACE(N1737,FIND("/",N1737),LEN(N1737)-FIND("/",N1737)+1,"")</f>
        <v>music</v>
      </c>
      <c r="R1737" t="str">
        <f>REPLACE(N1737,1,FIND("/",N1737),"")</f>
        <v>faith</v>
      </c>
      <c r="S1737" s="10">
        <f t="shared" si="54"/>
        <v>42559.480844907404</v>
      </c>
      <c r="T1737" s="10">
        <f t="shared" si="55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E1738/D1738*100</f>
        <v>0.73333333333333328</v>
      </c>
      <c r="P1738" s="7">
        <f>E1738/L1738</f>
        <v>22</v>
      </c>
      <c r="Q1738" t="str">
        <f>REPLACE(N1738,FIND("/",N1738),LEN(N1738)-FIND("/",N1738)+1,"")</f>
        <v>music</v>
      </c>
      <c r="R1738" t="str">
        <f>REPLACE(N1738,1,FIND("/",N1738),"")</f>
        <v>faith</v>
      </c>
      <c r="S1738" s="10">
        <f t="shared" si="54"/>
        <v>42286.52815972222</v>
      </c>
      <c r="T1738" s="10">
        <f t="shared" si="55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E1739/D1739*100</f>
        <v>21.25</v>
      </c>
      <c r="P1739" s="7">
        <f>E1739/L1739</f>
        <v>56.666666666666664</v>
      </c>
      <c r="Q1739" t="str">
        <f>REPLACE(N1739,FIND("/",N1739),LEN(N1739)-FIND("/",N1739)+1,"")</f>
        <v>music</v>
      </c>
      <c r="R1739" t="str">
        <f>REPLACE(N1739,1,FIND("/",N1739),"")</f>
        <v>faith</v>
      </c>
      <c r="S1739" s="10">
        <f t="shared" si="54"/>
        <v>42175.615648148145</v>
      </c>
      <c r="T1739" s="10">
        <f t="shared" si="55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E1740/D1740*100</f>
        <v>0.4</v>
      </c>
      <c r="P1740" s="7">
        <f>E1740/L1740</f>
        <v>20</v>
      </c>
      <c r="Q1740" t="str">
        <f>REPLACE(N1740,FIND("/",N1740),LEN(N1740)-FIND("/",N1740)+1,"")</f>
        <v>music</v>
      </c>
      <c r="R1740" t="str">
        <f>REPLACE(N1740,1,FIND("/",N1740),"")</f>
        <v>faith</v>
      </c>
      <c r="S1740" s="10">
        <f t="shared" si="54"/>
        <v>41884.540995370371</v>
      </c>
      <c r="T1740" s="10">
        <f t="shared" si="55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E1741/D1741*100</f>
        <v>0.1</v>
      </c>
      <c r="P1741" s="7">
        <f>E1741/L1741</f>
        <v>1</v>
      </c>
      <c r="Q1741" t="str">
        <f>REPLACE(N1741,FIND("/",N1741),LEN(N1741)-FIND("/",N1741)+1,"")</f>
        <v>music</v>
      </c>
      <c r="R1741" t="str">
        <f>REPLACE(N1741,1,FIND("/",N1741),"")</f>
        <v>faith</v>
      </c>
      <c r="S1741" s="10">
        <f t="shared" si="54"/>
        <v>42435.540879629632</v>
      </c>
      <c r="T1741" s="10">
        <f t="shared" si="55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E1742/D1742*100</f>
        <v>0</v>
      </c>
      <c r="P1742" s="7" t="e">
        <f>E1742/L1742</f>
        <v>#DIV/0!</v>
      </c>
      <c r="Q1742" t="str">
        <f>REPLACE(N1742,FIND("/",N1742),LEN(N1742)-FIND("/",N1742)+1,"")</f>
        <v>music</v>
      </c>
      <c r="R1742" t="str">
        <f>REPLACE(N1742,1,FIND("/",N1742),"")</f>
        <v>faith</v>
      </c>
      <c r="S1742" s="10">
        <f t="shared" si="54"/>
        <v>42171.484050925923</v>
      </c>
      <c r="T1742" s="10">
        <f t="shared" si="55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E1743/D1743*100</f>
        <v>110.83333333333334</v>
      </c>
      <c r="P1743" s="7">
        <f>E1743/L1743</f>
        <v>25.576923076923077</v>
      </c>
      <c r="Q1743" t="str">
        <f>REPLACE(N1743,FIND("/",N1743),LEN(N1743)-FIND("/",N1743)+1,"")</f>
        <v>photography</v>
      </c>
      <c r="R1743" t="str">
        <f>REPLACE(N1743,1,FIND("/",N1743),"")</f>
        <v>photobooks</v>
      </c>
      <c r="S1743" s="10">
        <f t="shared" si="54"/>
        <v>42120.294803240737</v>
      </c>
      <c r="T1743" s="10">
        <f t="shared" si="55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E1744/D1744*100</f>
        <v>108.74999999999999</v>
      </c>
      <c r="P1744" s="7">
        <f>E1744/L1744</f>
        <v>63.970588235294116</v>
      </c>
      <c r="Q1744" t="str">
        <f>REPLACE(N1744,FIND("/",N1744),LEN(N1744)-FIND("/",N1744)+1,"")</f>
        <v>photography</v>
      </c>
      <c r="R1744" t="str">
        <f>REPLACE(N1744,1,FIND("/",N1744),"")</f>
        <v>photobooks</v>
      </c>
      <c r="S1744" s="10">
        <f t="shared" si="54"/>
        <v>42710.543634259258</v>
      </c>
      <c r="T1744" s="10">
        <f t="shared" si="55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E1745/D1745*100</f>
        <v>100.41666666666667</v>
      </c>
      <c r="P1745" s="7">
        <f>E1745/L1745</f>
        <v>89.925373134328353</v>
      </c>
      <c r="Q1745" t="str">
        <f>REPLACE(N1745,FIND("/",N1745),LEN(N1745)-FIND("/",N1745)+1,"")</f>
        <v>photography</v>
      </c>
      <c r="R1745" t="str">
        <f>REPLACE(N1745,1,FIND("/",N1745),"")</f>
        <v>photobooks</v>
      </c>
      <c r="S1745" s="10">
        <f t="shared" si="54"/>
        <v>42586.592303240737</v>
      </c>
      <c r="T1745" s="10">
        <f t="shared" si="55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E1746/D1746*100</f>
        <v>118.45454545454545</v>
      </c>
      <c r="P1746" s="7">
        <f>E1746/L1746</f>
        <v>93.071428571428569</v>
      </c>
      <c r="Q1746" t="str">
        <f>REPLACE(N1746,FIND("/",N1746),LEN(N1746)-FIND("/",N1746)+1,"")</f>
        <v>photography</v>
      </c>
      <c r="R1746" t="str">
        <f>REPLACE(N1746,1,FIND("/",N1746),"")</f>
        <v>photobooks</v>
      </c>
      <c r="S1746" s="10">
        <f t="shared" si="54"/>
        <v>42026.271724537037</v>
      </c>
      <c r="T1746" s="10">
        <f t="shared" si="55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E1747/D1747*100</f>
        <v>114.01428571428571</v>
      </c>
      <c r="P1747" s="7">
        <f>E1747/L1747</f>
        <v>89.674157303370791</v>
      </c>
      <c r="Q1747" t="str">
        <f>REPLACE(N1747,FIND("/",N1747),LEN(N1747)-FIND("/",N1747)+1,"")</f>
        <v>photography</v>
      </c>
      <c r="R1747" t="str">
        <f>REPLACE(N1747,1,FIND("/",N1747),"")</f>
        <v>photobooks</v>
      </c>
      <c r="S1747" s="10">
        <f t="shared" si="54"/>
        <v>42689.926365740735</v>
      </c>
      <c r="T1747" s="10">
        <f t="shared" si="55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E1748/D1748*100</f>
        <v>148.10000000000002</v>
      </c>
      <c r="P1748" s="7">
        <f>E1748/L1748</f>
        <v>207.61682242990653</v>
      </c>
      <c r="Q1748" t="str">
        <f>REPLACE(N1748,FIND("/",N1748),LEN(N1748)-FIND("/",N1748)+1,"")</f>
        <v>photography</v>
      </c>
      <c r="R1748" t="str">
        <f>REPLACE(N1748,1,FIND("/",N1748),"")</f>
        <v>photobooks</v>
      </c>
      <c r="S1748" s="10">
        <f t="shared" si="54"/>
        <v>42667.843368055554</v>
      </c>
      <c r="T1748" s="10">
        <f t="shared" si="55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E1749/D1749*100</f>
        <v>104.95555555555556</v>
      </c>
      <c r="P1749" s="7">
        <f>E1749/L1749</f>
        <v>59.408805031446541</v>
      </c>
      <c r="Q1749" t="str">
        <f>REPLACE(N1749,FIND("/",N1749),LEN(N1749)-FIND("/",N1749)+1,"")</f>
        <v>photography</v>
      </c>
      <c r="R1749" t="str">
        <f>REPLACE(N1749,1,FIND("/",N1749),"")</f>
        <v>photobooks</v>
      </c>
      <c r="S1749" s="10">
        <f t="shared" si="54"/>
        <v>42292.10219907407</v>
      </c>
      <c r="T1749" s="10">
        <f t="shared" si="55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E1750/D1750*100</f>
        <v>129.94800000000001</v>
      </c>
      <c r="P1750" s="7">
        <f>E1750/L1750</f>
        <v>358.97237569060775</v>
      </c>
      <c r="Q1750" t="str">
        <f>REPLACE(N1750,FIND("/",N1750),LEN(N1750)-FIND("/",N1750)+1,"")</f>
        <v>photography</v>
      </c>
      <c r="R1750" t="str">
        <f>REPLACE(N1750,1,FIND("/",N1750),"")</f>
        <v>photobooks</v>
      </c>
      <c r="S1750" s="10">
        <f t="shared" si="54"/>
        <v>42219.617395833331</v>
      </c>
      <c r="T1750" s="10">
        <f t="shared" si="55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E1751/D1751*100</f>
        <v>123.48756218905473</v>
      </c>
      <c r="P1751" s="7">
        <f>E1751/L1751</f>
        <v>94.736641221374043</v>
      </c>
      <c r="Q1751" t="str">
        <f>REPLACE(N1751,FIND("/",N1751),LEN(N1751)-FIND("/",N1751)+1,"")</f>
        <v>photography</v>
      </c>
      <c r="R1751" t="str">
        <f>REPLACE(N1751,1,FIND("/",N1751),"")</f>
        <v>photobooks</v>
      </c>
      <c r="S1751" s="10">
        <f t="shared" si="54"/>
        <v>42758.642604166664</v>
      </c>
      <c r="T1751" s="10">
        <f t="shared" si="55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E1752/D1752*100</f>
        <v>201.62</v>
      </c>
      <c r="P1752" s="7">
        <f>E1752/L1752</f>
        <v>80.647999999999996</v>
      </c>
      <c r="Q1752" t="str">
        <f>REPLACE(N1752,FIND("/",N1752),LEN(N1752)-FIND("/",N1752)+1,"")</f>
        <v>photography</v>
      </c>
      <c r="R1752" t="str">
        <f>REPLACE(N1752,1,FIND("/",N1752),"")</f>
        <v>photobooks</v>
      </c>
      <c r="S1752" s="10">
        <f t="shared" si="54"/>
        <v>42454.503518518519</v>
      </c>
      <c r="T1752" s="10">
        <f t="shared" si="55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E1753/D1753*100</f>
        <v>102.89999999999999</v>
      </c>
      <c r="P1753" s="7">
        <f>E1753/L1753</f>
        <v>168.68852459016392</v>
      </c>
      <c r="Q1753" t="str">
        <f>REPLACE(N1753,FIND("/",N1753),LEN(N1753)-FIND("/",N1753)+1,"")</f>
        <v>photography</v>
      </c>
      <c r="R1753" t="str">
        <f>REPLACE(N1753,1,FIND("/",N1753),"")</f>
        <v>photobooks</v>
      </c>
      <c r="S1753" s="10">
        <f t="shared" si="54"/>
        <v>42052.448182870365</v>
      </c>
      <c r="T1753" s="10">
        <f t="shared" si="55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E1754/D1754*100</f>
        <v>260.16666666666663</v>
      </c>
      <c r="P1754" s="7">
        <f>E1754/L1754</f>
        <v>34.68888888888889</v>
      </c>
      <c r="Q1754" t="str">
        <f>REPLACE(N1754,FIND("/",N1754),LEN(N1754)-FIND("/",N1754)+1,"")</f>
        <v>photography</v>
      </c>
      <c r="R1754" t="str">
        <f>REPLACE(N1754,1,FIND("/",N1754),"")</f>
        <v>photobooks</v>
      </c>
      <c r="S1754" s="10">
        <f t="shared" si="54"/>
        <v>42626.919930555552</v>
      </c>
      <c r="T1754" s="10">
        <f t="shared" si="55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E1755/D1755*100</f>
        <v>108</v>
      </c>
      <c r="P1755" s="7">
        <f>E1755/L1755</f>
        <v>462.85714285714283</v>
      </c>
      <c r="Q1755" t="str">
        <f>REPLACE(N1755,FIND("/",N1755),LEN(N1755)-FIND("/",N1755)+1,"")</f>
        <v>photography</v>
      </c>
      <c r="R1755" t="str">
        <f>REPLACE(N1755,1,FIND("/",N1755),"")</f>
        <v>photobooks</v>
      </c>
      <c r="S1755" s="10">
        <f t="shared" si="54"/>
        <v>42420.416296296295</v>
      </c>
      <c r="T1755" s="10">
        <f t="shared" si="55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E1756/D1756*100</f>
        <v>110.52941176470587</v>
      </c>
      <c r="P1756" s="7">
        <f>E1756/L1756</f>
        <v>104.38888888888889</v>
      </c>
      <c r="Q1756" t="str">
        <f>REPLACE(N1756,FIND("/",N1756),LEN(N1756)-FIND("/",N1756)+1,"")</f>
        <v>photography</v>
      </c>
      <c r="R1756" t="str">
        <f>REPLACE(N1756,1,FIND("/",N1756),"")</f>
        <v>photobooks</v>
      </c>
      <c r="S1756" s="10">
        <f t="shared" si="54"/>
        <v>42067.543437499997</v>
      </c>
      <c r="T1756" s="10">
        <f t="shared" si="55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E1757/D1757*100</f>
        <v>120</v>
      </c>
      <c r="P1757" s="7">
        <f>E1757/L1757</f>
        <v>7.5</v>
      </c>
      <c r="Q1757" t="str">
        <f>REPLACE(N1757,FIND("/",N1757),LEN(N1757)-FIND("/",N1757)+1,"")</f>
        <v>photography</v>
      </c>
      <c r="R1757" t="str">
        <f>REPLACE(N1757,1,FIND("/",N1757),"")</f>
        <v>photobooks</v>
      </c>
      <c r="S1757" s="10">
        <f t="shared" si="54"/>
        <v>42252.455567129626</v>
      </c>
      <c r="T1757" s="10">
        <f t="shared" si="55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E1758/D1758*100</f>
        <v>102.82909090909091</v>
      </c>
      <c r="P1758" s="7">
        <f>E1758/L1758</f>
        <v>47.13</v>
      </c>
      <c r="Q1758" t="str">
        <f>REPLACE(N1758,FIND("/",N1758),LEN(N1758)-FIND("/",N1758)+1,"")</f>
        <v>photography</v>
      </c>
      <c r="R1758" t="str">
        <f>REPLACE(N1758,1,FIND("/",N1758),"")</f>
        <v>photobooks</v>
      </c>
      <c r="S1758" s="10">
        <f t="shared" si="54"/>
        <v>42570.834131944437</v>
      </c>
      <c r="T1758" s="10">
        <f t="shared" si="55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E1759/D1759*100</f>
        <v>115.99999999999999</v>
      </c>
      <c r="P1759" s="7">
        <f>E1759/L1759</f>
        <v>414.28571428571428</v>
      </c>
      <c r="Q1759" t="str">
        <f>REPLACE(N1759,FIND("/",N1759),LEN(N1759)-FIND("/",N1759)+1,"")</f>
        <v>photography</v>
      </c>
      <c r="R1759" t="str">
        <f>REPLACE(N1759,1,FIND("/",N1759),"")</f>
        <v>photobooks</v>
      </c>
      <c r="S1759" s="10">
        <f t="shared" si="54"/>
        <v>42733.494016203702</v>
      </c>
      <c r="T1759" s="10">
        <f t="shared" si="55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E1760/D1760*100</f>
        <v>114.7</v>
      </c>
      <c r="P1760" s="7">
        <f>E1760/L1760</f>
        <v>42.481481481481481</v>
      </c>
      <c r="Q1760" t="str">
        <f>REPLACE(N1760,FIND("/",N1760),LEN(N1760)-FIND("/",N1760)+1,"")</f>
        <v>photography</v>
      </c>
      <c r="R1760" t="str">
        <f>REPLACE(N1760,1,FIND("/",N1760),"")</f>
        <v>photobooks</v>
      </c>
      <c r="S1760" s="10">
        <f t="shared" si="54"/>
        <v>42505.62259259259</v>
      </c>
      <c r="T1760" s="10">
        <f t="shared" si="55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E1761/D1761*100</f>
        <v>106.60000000000001</v>
      </c>
      <c r="P1761" s="7">
        <f>E1761/L1761</f>
        <v>108.77551020408163</v>
      </c>
      <c r="Q1761" t="str">
        <f>REPLACE(N1761,FIND("/",N1761),LEN(N1761)-FIND("/",N1761)+1,"")</f>
        <v>photography</v>
      </c>
      <c r="R1761" t="str">
        <f>REPLACE(N1761,1,FIND("/",N1761),"")</f>
        <v>photobooks</v>
      </c>
      <c r="S1761" s="10">
        <f t="shared" si="54"/>
        <v>42068.495706018519</v>
      </c>
      <c r="T1761" s="10">
        <f t="shared" si="55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E1762/D1762*100</f>
        <v>165.44</v>
      </c>
      <c r="P1762" s="7">
        <f>E1762/L1762</f>
        <v>81.098039215686271</v>
      </c>
      <c r="Q1762" t="str">
        <f>REPLACE(N1762,FIND("/",N1762),LEN(N1762)-FIND("/",N1762)+1,"")</f>
        <v>photography</v>
      </c>
      <c r="R1762" t="str">
        <f>REPLACE(N1762,1,FIND("/",N1762),"")</f>
        <v>photobooks</v>
      </c>
      <c r="S1762" s="10">
        <f t="shared" si="54"/>
        <v>42405.339270833334</v>
      </c>
      <c r="T1762" s="10">
        <f t="shared" si="55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E1763/D1763*100</f>
        <v>155</v>
      </c>
      <c r="P1763" s="7">
        <f>E1763/L1763</f>
        <v>51.666666666666664</v>
      </c>
      <c r="Q1763" t="str">
        <f>REPLACE(N1763,FIND("/",N1763),LEN(N1763)-FIND("/",N1763)+1,"")</f>
        <v>photography</v>
      </c>
      <c r="R1763" t="str">
        <f>REPLACE(N1763,1,FIND("/",N1763),"")</f>
        <v>photobooks</v>
      </c>
      <c r="S1763" s="10">
        <f t="shared" si="54"/>
        <v>42209.234490740739</v>
      </c>
      <c r="T1763" s="10">
        <f t="shared" si="55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E1764/D1764*100</f>
        <v>885</v>
      </c>
      <c r="P1764" s="7">
        <f>E1764/L1764</f>
        <v>35.4</v>
      </c>
      <c r="Q1764" t="str">
        <f>REPLACE(N1764,FIND("/",N1764),LEN(N1764)-FIND("/",N1764)+1,"")</f>
        <v>photography</v>
      </c>
      <c r="R1764" t="str">
        <f>REPLACE(N1764,1,FIND("/",N1764),"")</f>
        <v>photobooks</v>
      </c>
      <c r="S1764" s="10">
        <f t="shared" si="54"/>
        <v>42410.648668981477</v>
      </c>
      <c r="T1764" s="10">
        <f t="shared" si="55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E1765/D1765*100</f>
        <v>101.90833333333333</v>
      </c>
      <c r="P1765" s="7">
        <f>E1765/L1765</f>
        <v>103.63559322033899</v>
      </c>
      <c r="Q1765" t="str">
        <f>REPLACE(N1765,FIND("/",N1765),LEN(N1765)-FIND("/",N1765)+1,"")</f>
        <v>photography</v>
      </c>
      <c r="R1765" t="str">
        <f>REPLACE(N1765,1,FIND("/",N1765),"")</f>
        <v>photobooks</v>
      </c>
      <c r="S1765" s="10">
        <f t="shared" si="54"/>
        <v>42636.535185185181</v>
      </c>
      <c r="T1765" s="10">
        <f t="shared" si="55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E1766/D1766*100</f>
        <v>19.600000000000001</v>
      </c>
      <c r="P1766" s="7">
        <f>E1766/L1766</f>
        <v>55.282051282051285</v>
      </c>
      <c r="Q1766" t="str">
        <f>REPLACE(N1766,FIND("/",N1766),LEN(N1766)-FIND("/",N1766)+1,"")</f>
        <v>photography</v>
      </c>
      <c r="R1766" t="str">
        <f>REPLACE(N1766,1,FIND("/",N1766),"")</f>
        <v>photobooks</v>
      </c>
      <c r="S1766" s="10">
        <f t="shared" si="54"/>
        <v>41825.15253472222</v>
      </c>
      <c r="T1766" s="10">
        <f t="shared" si="55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E1767/D1767*100</f>
        <v>59.467839999999995</v>
      </c>
      <c r="P1767" s="7">
        <f>E1767/L1767</f>
        <v>72.16970873786407</v>
      </c>
      <c r="Q1767" t="str">
        <f>REPLACE(N1767,FIND("/",N1767),LEN(N1767)-FIND("/",N1767)+1,"")</f>
        <v>photography</v>
      </c>
      <c r="R1767" t="str">
        <f>REPLACE(N1767,1,FIND("/",N1767),"")</f>
        <v>photobooks</v>
      </c>
      <c r="S1767" s="10">
        <f t="shared" si="54"/>
        <v>41834.647129629629</v>
      </c>
      <c r="T1767" s="10">
        <f t="shared" si="55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E1768/D1768*100</f>
        <v>0</v>
      </c>
      <c r="P1768" s="7" t="e">
        <f>E1768/L1768</f>
        <v>#DIV/0!</v>
      </c>
      <c r="Q1768" t="str">
        <f>REPLACE(N1768,FIND("/",N1768),LEN(N1768)-FIND("/",N1768)+1,"")</f>
        <v>photography</v>
      </c>
      <c r="R1768" t="str">
        <f>REPLACE(N1768,1,FIND("/",N1768),"")</f>
        <v>photobooks</v>
      </c>
      <c r="S1768" s="10">
        <f t="shared" si="54"/>
        <v>41855.52648148148</v>
      </c>
      <c r="T1768" s="10">
        <f t="shared" si="55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E1769/D1769*100</f>
        <v>45.72</v>
      </c>
      <c r="P1769" s="7">
        <f>E1769/L1769</f>
        <v>58.615384615384613</v>
      </c>
      <c r="Q1769" t="str">
        <f>REPLACE(N1769,FIND("/",N1769),LEN(N1769)-FIND("/",N1769)+1,"")</f>
        <v>photography</v>
      </c>
      <c r="R1769" t="str">
        <f>REPLACE(N1769,1,FIND("/",N1769),"")</f>
        <v>photobooks</v>
      </c>
      <c r="S1769" s="10">
        <f t="shared" si="54"/>
        <v>41824.325046296297</v>
      </c>
      <c r="T1769" s="10">
        <f t="shared" si="55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E1770/D1770*100</f>
        <v>3.74</v>
      </c>
      <c r="P1770" s="7">
        <f>E1770/L1770</f>
        <v>12.466666666666667</v>
      </c>
      <c r="Q1770" t="str">
        <f>REPLACE(N1770,FIND("/",N1770),LEN(N1770)-FIND("/",N1770)+1,"")</f>
        <v>photography</v>
      </c>
      <c r="R1770" t="str">
        <f>REPLACE(N1770,1,FIND("/",N1770),"")</f>
        <v>photobooks</v>
      </c>
      <c r="S1770" s="10">
        <f t="shared" si="54"/>
        <v>41849.227361111109</v>
      </c>
      <c r="T1770" s="10">
        <f t="shared" si="55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E1771/D1771*100</f>
        <v>2.7025000000000001</v>
      </c>
      <c r="P1771" s="7">
        <f>E1771/L1771</f>
        <v>49.136363636363633</v>
      </c>
      <c r="Q1771" t="str">
        <f>REPLACE(N1771,FIND("/",N1771),LEN(N1771)-FIND("/",N1771)+1,"")</f>
        <v>photography</v>
      </c>
      <c r="R1771" t="str">
        <f>REPLACE(N1771,1,FIND("/",N1771),"")</f>
        <v>photobooks</v>
      </c>
      <c r="S1771" s="10">
        <f t="shared" si="54"/>
        <v>41987.485636574071</v>
      </c>
      <c r="T1771" s="10">
        <f t="shared" si="55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E1772/D1772*100</f>
        <v>56.51428571428572</v>
      </c>
      <c r="P1772" s="7">
        <f>E1772/L1772</f>
        <v>150.5</v>
      </c>
      <c r="Q1772" t="str">
        <f>REPLACE(N1772,FIND("/",N1772),LEN(N1772)-FIND("/",N1772)+1,"")</f>
        <v>photography</v>
      </c>
      <c r="R1772" t="str">
        <f>REPLACE(N1772,1,FIND("/",N1772),"")</f>
        <v>photobooks</v>
      </c>
      <c r="S1772" s="10">
        <f t="shared" si="54"/>
        <v>41891.446689814817</v>
      </c>
      <c r="T1772" s="10">
        <f t="shared" si="55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E1773/D1773*100</f>
        <v>21.30952380952381</v>
      </c>
      <c r="P1773" s="7">
        <f>E1773/L1773</f>
        <v>35.799999999999997</v>
      </c>
      <c r="Q1773" t="str">
        <f>REPLACE(N1773,FIND("/",N1773),LEN(N1773)-FIND("/",N1773)+1,"")</f>
        <v>photography</v>
      </c>
      <c r="R1773" t="str">
        <f>REPLACE(N1773,1,FIND("/",N1773),"")</f>
        <v>photobooks</v>
      </c>
      <c r="S1773" s="10">
        <f t="shared" si="54"/>
        <v>41905.646296296291</v>
      </c>
      <c r="T1773" s="10">
        <f t="shared" si="55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E1774/D1774*100</f>
        <v>15.6</v>
      </c>
      <c r="P1774" s="7">
        <f>E1774/L1774</f>
        <v>45.157894736842103</v>
      </c>
      <c r="Q1774" t="str">
        <f>REPLACE(N1774,FIND("/",N1774),LEN(N1774)-FIND("/",N1774)+1,"")</f>
        <v>photography</v>
      </c>
      <c r="R1774" t="str">
        <f>REPLACE(N1774,1,FIND("/",N1774),"")</f>
        <v>photobooks</v>
      </c>
      <c r="S1774" s="10">
        <f t="shared" si="54"/>
        <v>41766.384675925925</v>
      </c>
      <c r="T1774" s="10">
        <f t="shared" si="55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E1775/D1775*100</f>
        <v>6.2566666666666677</v>
      </c>
      <c r="P1775" s="7">
        <f>E1775/L1775</f>
        <v>98.78947368421052</v>
      </c>
      <c r="Q1775" t="str">
        <f>REPLACE(N1775,FIND("/",N1775),LEN(N1775)-FIND("/",N1775)+1,"")</f>
        <v>photography</v>
      </c>
      <c r="R1775" t="str">
        <f>REPLACE(N1775,1,FIND("/",N1775),"")</f>
        <v>photobooks</v>
      </c>
      <c r="S1775" s="10">
        <f t="shared" si="54"/>
        <v>41978.427060185182</v>
      </c>
      <c r="T1775" s="10">
        <f t="shared" si="55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E1776/D1776*100</f>
        <v>45.92</v>
      </c>
      <c r="P1776" s="7">
        <f>E1776/L1776</f>
        <v>88.307692307692307</v>
      </c>
      <c r="Q1776" t="str">
        <f>REPLACE(N1776,FIND("/",N1776),LEN(N1776)-FIND("/",N1776)+1,"")</f>
        <v>photography</v>
      </c>
      <c r="R1776" t="str">
        <f>REPLACE(N1776,1,FIND("/",N1776),"")</f>
        <v>photobooks</v>
      </c>
      <c r="S1776" s="10">
        <f t="shared" si="54"/>
        <v>41929.885324074072</v>
      </c>
      <c r="T1776" s="10">
        <f t="shared" si="55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E1777/D1777*100</f>
        <v>65.101538461538468</v>
      </c>
      <c r="P1777" s="7">
        <f>E1777/L1777</f>
        <v>170.62903225806451</v>
      </c>
      <c r="Q1777" t="str">
        <f>REPLACE(N1777,FIND("/",N1777),LEN(N1777)-FIND("/",N1777)+1,"")</f>
        <v>photography</v>
      </c>
      <c r="R1777" t="str">
        <f>REPLACE(N1777,1,FIND("/",N1777),"")</f>
        <v>photobooks</v>
      </c>
      <c r="S1777" s="10">
        <f t="shared" si="54"/>
        <v>41891.643055555549</v>
      </c>
      <c r="T1777" s="10">
        <f t="shared" si="55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E1778/D1778*100</f>
        <v>6.7</v>
      </c>
      <c r="P1778" s="7">
        <f>E1778/L1778</f>
        <v>83.75</v>
      </c>
      <c r="Q1778" t="str">
        <f>REPLACE(N1778,FIND("/",N1778),LEN(N1778)-FIND("/",N1778)+1,"")</f>
        <v>photography</v>
      </c>
      <c r="R1778" t="str">
        <f>REPLACE(N1778,1,FIND("/",N1778),"")</f>
        <v>photobooks</v>
      </c>
      <c r="S1778" s="10">
        <f t="shared" si="54"/>
        <v>41905.623506944445</v>
      </c>
      <c r="T1778" s="10">
        <f t="shared" si="55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E1779/D1779*100</f>
        <v>13.5625</v>
      </c>
      <c r="P1779" s="7">
        <f>E1779/L1779</f>
        <v>65.099999999999994</v>
      </c>
      <c r="Q1779" t="str">
        <f>REPLACE(N1779,FIND("/",N1779),LEN(N1779)-FIND("/",N1779)+1,"")</f>
        <v>photography</v>
      </c>
      <c r="R1779" t="str">
        <f>REPLACE(N1779,1,FIND("/",N1779),"")</f>
        <v>photobooks</v>
      </c>
      <c r="S1779" s="10">
        <f t="shared" si="54"/>
        <v>42025.02376157407</v>
      </c>
      <c r="T1779" s="10">
        <f t="shared" si="55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E1780/D1780*100</f>
        <v>1.9900000000000002</v>
      </c>
      <c r="P1780" s="7">
        <f>E1780/L1780</f>
        <v>66.333333333333329</v>
      </c>
      <c r="Q1780" t="str">
        <f>REPLACE(N1780,FIND("/",N1780),LEN(N1780)-FIND("/",N1780)+1,"")</f>
        <v>photography</v>
      </c>
      <c r="R1780" t="str">
        <f>REPLACE(N1780,1,FIND("/",N1780),"")</f>
        <v>photobooks</v>
      </c>
      <c r="S1780" s="10">
        <f t="shared" si="54"/>
        <v>42045.530034722215</v>
      </c>
      <c r="T1780" s="10">
        <f t="shared" si="55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E1781/D1781*100</f>
        <v>36.236363636363642</v>
      </c>
      <c r="P1781" s="7">
        <f>E1781/L1781</f>
        <v>104.89473684210526</v>
      </c>
      <c r="Q1781" t="str">
        <f>REPLACE(N1781,FIND("/",N1781),LEN(N1781)-FIND("/",N1781)+1,"")</f>
        <v>photography</v>
      </c>
      <c r="R1781" t="str">
        <f>REPLACE(N1781,1,FIND("/",N1781),"")</f>
        <v>photobooks</v>
      </c>
      <c r="S1781" s="10">
        <f t="shared" si="54"/>
        <v>42585.358564814807</v>
      </c>
      <c r="T1781" s="10">
        <f t="shared" si="55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E1782/D1782*100</f>
        <v>39.743333333333339</v>
      </c>
      <c r="P1782" s="7">
        <f>E1782/L1782</f>
        <v>78.440789473684205</v>
      </c>
      <c r="Q1782" t="str">
        <f>REPLACE(N1782,FIND("/",N1782),LEN(N1782)-FIND("/",N1782)+1,"")</f>
        <v>photography</v>
      </c>
      <c r="R1782" t="str">
        <f>REPLACE(N1782,1,FIND("/",N1782),"")</f>
        <v>photobooks</v>
      </c>
      <c r="S1782" s="10">
        <f t="shared" si="54"/>
        <v>42493.267476851848</v>
      </c>
      <c r="T1782" s="10">
        <f t="shared" si="55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E1783/D1783*100</f>
        <v>25.763636363636365</v>
      </c>
      <c r="P1783" s="7">
        <f>E1783/L1783</f>
        <v>59.041666666666664</v>
      </c>
      <c r="Q1783" t="str">
        <f>REPLACE(N1783,FIND("/",N1783),LEN(N1783)-FIND("/",N1783)+1,"")</f>
        <v>photography</v>
      </c>
      <c r="R1783" t="str">
        <f>REPLACE(N1783,1,FIND("/",N1783),"")</f>
        <v>photobooks</v>
      </c>
      <c r="S1783" s="10">
        <f t="shared" si="54"/>
        <v>42597.284085648142</v>
      </c>
      <c r="T1783" s="10">
        <f t="shared" si="55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E1784/D1784*100</f>
        <v>15.491428571428573</v>
      </c>
      <c r="P1784" s="7">
        <f>E1784/L1784</f>
        <v>71.34210526315789</v>
      </c>
      <c r="Q1784" t="str">
        <f>REPLACE(N1784,FIND("/",N1784),LEN(N1784)-FIND("/",N1784)+1,"")</f>
        <v>photography</v>
      </c>
      <c r="R1784" t="str">
        <f>REPLACE(N1784,1,FIND("/",N1784),"")</f>
        <v>photobooks</v>
      </c>
      <c r="S1784" s="10">
        <f t="shared" si="54"/>
        <v>42388.241770833331</v>
      </c>
      <c r="T1784" s="10">
        <f t="shared" si="55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E1785/D1785*100</f>
        <v>23.692499999999999</v>
      </c>
      <c r="P1785" s="7">
        <f>E1785/L1785</f>
        <v>51.227027027027027</v>
      </c>
      <c r="Q1785" t="str">
        <f>REPLACE(N1785,FIND("/",N1785),LEN(N1785)-FIND("/",N1785)+1,"")</f>
        <v>photography</v>
      </c>
      <c r="R1785" t="str">
        <f>REPLACE(N1785,1,FIND("/",N1785),"")</f>
        <v>photobooks</v>
      </c>
      <c r="S1785" s="10">
        <f t="shared" si="54"/>
        <v>42115.616643518515</v>
      </c>
      <c r="T1785" s="10">
        <f t="shared" si="55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E1786/D1786*100</f>
        <v>39.76</v>
      </c>
      <c r="P1786" s="7">
        <f>E1786/L1786</f>
        <v>60.242424242424242</v>
      </c>
      <c r="Q1786" t="str">
        <f>REPLACE(N1786,FIND("/",N1786),LEN(N1786)-FIND("/",N1786)+1,"")</f>
        <v>photography</v>
      </c>
      <c r="R1786" t="str">
        <f>REPLACE(N1786,1,FIND("/",N1786),"")</f>
        <v>photobooks</v>
      </c>
      <c r="S1786" s="10">
        <f t="shared" si="54"/>
        <v>42003.322222222218</v>
      </c>
      <c r="T1786" s="10">
        <f t="shared" si="55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E1787/D1787*100</f>
        <v>20.220833333333331</v>
      </c>
      <c r="P1787" s="7">
        <f>E1787/L1787</f>
        <v>44.935185185185183</v>
      </c>
      <c r="Q1787" t="str">
        <f>REPLACE(N1787,FIND("/",N1787),LEN(N1787)-FIND("/",N1787)+1,"")</f>
        <v>photography</v>
      </c>
      <c r="R1787" t="str">
        <f>REPLACE(N1787,1,FIND("/",N1787),"")</f>
        <v>photobooks</v>
      </c>
      <c r="S1787" s="10">
        <f t="shared" si="54"/>
        <v>41896.801562499997</v>
      </c>
      <c r="T1787" s="10">
        <f t="shared" si="55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E1788/D1788*100</f>
        <v>47.631578947368418</v>
      </c>
      <c r="P1788" s="7">
        <f>E1788/L1788</f>
        <v>31.206896551724139</v>
      </c>
      <c r="Q1788" t="str">
        <f>REPLACE(N1788,FIND("/",N1788),LEN(N1788)-FIND("/",N1788)+1,"")</f>
        <v>photography</v>
      </c>
      <c r="R1788" t="str">
        <f>REPLACE(N1788,1,FIND("/",N1788),"")</f>
        <v>photobooks</v>
      </c>
      <c r="S1788" s="10">
        <f t="shared" si="54"/>
        <v>41958.217326388891</v>
      </c>
      <c r="T1788" s="10">
        <f t="shared" si="55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E1789/D1789*100</f>
        <v>15.329999999999998</v>
      </c>
      <c r="P1789" s="7">
        <f>E1789/L1789</f>
        <v>63.875</v>
      </c>
      <c r="Q1789" t="str">
        <f>REPLACE(N1789,FIND("/",N1789),LEN(N1789)-FIND("/",N1789)+1,"")</f>
        <v>photography</v>
      </c>
      <c r="R1789" t="str">
        <f>REPLACE(N1789,1,FIND("/",N1789),"")</f>
        <v>photobooks</v>
      </c>
      <c r="S1789" s="10">
        <f t="shared" si="54"/>
        <v>42068.322187499994</v>
      </c>
      <c r="T1789" s="10">
        <f t="shared" si="55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E1790/D1790*100</f>
        <v>1.3818181818181818</v>
      </c>
      <c r="P1790" s="7">
        <f>E1790/L1790</f>
        <v>19</v>
      </c>
      <c r="Q1790" t="str">
        <f>REPLACE(N1790,FIND("/",N1790),LEN(N1790)-FIND("/",N1790)+1,"")</f>
        <v>photography</v>
      </c>
      <c r="R1790" t="str">
        <f>REPLACE(N1790,1,FIND("/",N1790),"")</f>
        <v>photobooks</v>
      </c>
      <c r="S1790" s="10">
        <f t="shared" si="54"/>
        <v>41913.615069444444</v>
      </c>
      <c r="T1790" s="10">
        <f t="shared" si="55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E1791/D1791*100</f>
        <v>0.5</v>
      </c>
      <c r="P1791" s="7">
        <f>E1791/L1791</f>
        <v>10</v>
      </c>
      <c r="Q1791" t="str">
        <f>REPLACE(N1791,FIND("/",N1791),LEN(N1791)-FIND("/",N1791)+1,"")</f>
        <v>photography</v>
      </c>
      <c r="R1791" t="str">
        <f>REPLACE(N1791,1,FIND("/",N1791),"")</f>
        <v>photobooks</v>
      </c>
      <c r="S1791" s="10">
        <f t="shared" si="54"/>
        <v>41955.916701388887</v>
      </c>
      <c r="T1791" s="10">
        <f t="shared" si="55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E1792/D1792*100</f>
        <v>4.957575757575758</v>
      </c>
      <c r="P1792" s="7">
        <f>E1792/L1792</f>
        <v>109.06666666666666</v>
      </c>
      <c r="Q1792" t="str">
        <f>REPLACE(N1792,FIND("/",N1792),LEN(N1792)-FIND("/",N1792)+1,"")</f>
        <v>photography</v>
      </c>
      <c r="R1792" t="str">
        <f>REPLACE(N1792,1,FIND("/",N1792),"")</f>
        <v>photobooks</v>
      </c>
      <c r="S1792" s="10">
        <f t="shared" si="54"/>
        <v>42010.341180555552</v>
      </c>
      <c r="T1792" s="10">
        <f t="shared" si="55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E1793/D1793*100</f>
        <v>3.5666666666666664</v>
      </c>
      <c r="P1793" s="7">
        <f>E1793/L1793</f>
        <v>26.75</v>
      </c>
      <c r="Q1793" t="str">
        <f>REPLACE(N1793,FIND("/",N1793),LEN(N1793)-FIND("/",N1793)+1,"")</f>
        <v>photography</v>
      </c>
      <c r="R1793" t="str">
        <f>REPLACE(N1793,1,FIND("/",N1793),"")</f>
        <v>photobooks</v>
      </c>
      <c r="S1793" s="10">
        <f t="shared" si="54"/>
        <v>41973.407002314816</v>
      </c>
      <c r="T1793" s="10">
        <f t="shared" si="55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E1794/D1794*100</f>
        <v>61.124000000000002</v>
      </c>
      <c r="P1794" s="7">
        <f>E1794/L1794</f>
        <v>109.93525179856115</v>
      </c>
      <c r="Q1794" t="str">
        <f>REPLACE(N1794,FIND("/",N1794),LEN(N1794)-FIND("/",N1794)+1,"")</f>
        <v>photography</v>
      </c>
      <c r="R1794" t="str">
        <f>REPLACE(N1794,1,FIND("/",N1794),"")</f>
        <v>photobooks</v>
      </c>
      <c r="S1794" s="10">
        <f t="shared" si="54"/>
        <v>42188.697708333326</v>
      </c>
      <c r="T1794" s="10">
        <f t="shared" si="55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E1795/D1795*100</f>
        <v>1.3333333333333335</v>
      </c>
      <c r="P1795" s="7">
        <f>E1795/L1795</f>
        <v>20</v>
      </c>
      <c r="Q1795" t="str">
        <f>REPLACE(N1795,FIND("/",N1795),LEN(N1795)-FIND("/",N1795)+1,"")</f>
        <v>photography</v>
      </c>
      <c r="R1795" t="str">
        <f>REPLACE(N1795,1,FIND("/",N1795),"")</f>
        <v>photobooks</v>
      </c>
      <c r="S1795" s="10">
        <f t="shared" ref="S1795:S1858" si="56">(J1795/86400)+25569+(-8/24)</f>
        <v>41940.558333333327</v>
      </c>
      <c r="T1795" s="10">
        <f t="shared" ref="T1795:T1858" si="57">(I1795/86400)+25569+(-8/24)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E1796/D1796*100</f>
        <v>11.077777777777778</v>
      </c>
      <c r="P1796" s="7">
        <f>E1796/L1796</f>
        <v>55.388888888888886</v>
      </c>
      <c r="Q1796" t="str">
        <f>REPLACE(N1796,FIND("/",N1796),LEN(N1796)-FIND("/",N1796)+1,"")</f>
        <v>photography</v>
      </c>
      <c r="R1796" t="str">
        <f>REPLACE(N1796,1,FIND("/",N1796),"")</f>
        <v>photobooks</v>
      </c>
      <c r="S1796" s="10">
        <f t="shared" si="56"/>
        <v>42011.217847222222</v>
      </c>
      <c r="T1796" s="10">
        <f t="shared" si="57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E1797/D1797*100</f>
        <v>38.735714285714288</v>
      </c>
      <c r="P1797" s="7">
        <f>E1797/L1797</f>
        <v>133.90123456790124</v>
      </c>
      <c r="Q1797" t="str">
        <f>REPLACE(N1797,FIND("/",N1797),LEN(N1797)-FIND("/",N1797)+1,"")</f>
        <v>photography</v>
      </c>
      <c r="R1797" t="str">
        <f>REPLACE(N1797,1,FIND("/",N1797),"")</f>
        <v>photobooks</v>
      </c>
      <c r="S1797" s="10">
        <f t="shared" si="56"/>
        <v>42627.955335648141</v>
      </c>
      <c r="T1797" s="10">
        <f t="shared" si="57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E1798/D1798*100</f>
        <v>22.05263157894737</v>
      </c>
      <c r="P1798" s="7">
        <f>E1798/L1798</f>
        <v>48.720930232558139</v>
      </c>
      <c r="Q1798" t="str">
        <f>REPLACE(N1798,FIND("/",N1798),LEN(N1798)-FIND("/",N1798)+1,"")</f>
        <v>photography</v>
      </c>
      <c r="R1798" t="str">
        <f>REPLACE(N1798,1,FIND("/",N1798),"")</f>
        <v>photobooks</v>
      </c>
      <c r="S1798" s="10">
        <f t="shared" si="56"/>
        <v>42515.106087962959</v>
      </c>
      <c r="T1798" s="10">
        <f t="shared" si="57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E1799/D1799*100</f>
        <v>67.55</v>
      </c>
      <c r="P1799" s="7">
        <f>E1799/L1799</f>
        <v>48.25</v>
      </c>
      <c r="Q1799" t="str">
        <f>REPLACE(N1799,FIND("/",N1799),LEN(N1799)-FIND("/",N1799)+1,"")</f>
        <v>photography</v>
      </c>
      <c r="R1799" t="str">
        <f>REPLACE(N1799,1,FIND("/",N1799),"")</f>
        <v>photobooks</v>
      </c>
      <c r="S1799" s="10">
        <f t="shared" si="56"/>
        <v>42689.235983796294</v>
      </c>
      <c r="T1799" s="10">
        <f t="shared" si="57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E1800/D1800*100</f>
        <v>13.637499999999999</v>
      </c>
      <c r="P1800" s="7">
        <f>E1800/L1800</f>
        <v>58.972972972972975</v>
      </c>
      <c r="Q1800" t="str">
        <f>REPLACE(N1800,FIND("/",N1800),LEN(N1800)-FIND("/",N1800)+1,"")</f>
        <v>photography</v>
      </c>
      <c r="R1800" t="str">
        <f>REPLACE(N1800,1,FIND("/",N1800),"")</f>
        <v>photobooks</v>
      </c>
      <c r="S1800" s="10">
        <f t="shared" si="56"/>
        <v>42343.993437499994</v>
      </c>
      <c r="T1800" s="10">
        <f t="shared" si="57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E1801/D1801*100</f>
        <v>1.7457500000000001</v>
      </c>
      <c r="P1801" s="7">
        <f>E1801/L1801</f>
        <v>11.638333333333334</v>
      </c>
      <c r="Q1801" t="str">
        <f>REPLACE(N1801,FIND("/",N1801),LEN(N1801)-FIND("/",N1801)+1,"")</f>
        <v>photography</v>
      </c>
      <c r="R1801" t="str">
        <f>REPLACE(N1801,1,FIND("/",N1801),"")</f>
        <v>photobooks</v>
      </c>
      <c r="S1801" s="10">
        <f t="shared" si="56"/>
        <v>41934.509351851848</v>
      </c>
      <c r="T1801" s="10">
        <f t="shared" si="57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E1802/D1802*100</f>
        <v>20.44963251188932</v>
      </c>
      <c r="P1802" s="7">
        <f>E1802/L1802</f>
        <v>83.716814159292042</v>
      </c>
      <c r="Q1802" t="str">
        <f>REPLACE(N1802,FIND("/",N1802),LEN(N1802)-FIND("/",N1802)+1,"")</f>
        <v>photography</v>
      </c>
      <c r="R1802" t="str">
        <f>REPLACE(N1802,1,FIND("/",N1802),"")</f>
        <v>photobooks</v>
      </c>
      <c r="S1802" s="10">
        <f t="shared" si="56"/>
        <v>42623.272800925923</v>
      </c>
      <c r="T1802" s="10">
        <f t="shared" si="57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E1803/D1803*100</f>
        <v>13.852941176470587</v>
      </c>
      <c r="P1803" s="7">
        <f>E1803/L1803</f>
        <v>63.648648648648646</v>
      </c>
      <c r="Q1803" t="str">
        <f>REPLACE(N1803,FIND("/",N1803),LEN(N1803)-FIND("/",N1803)+1,"")</f>
        <v>photography</v>
      </c>
      <c r="R1803" t="str">
        <f>REPLACE(N1803,1,FIND("/",N1803),"")</f>
        <v>photobooks</v>
      </c>
      <c r="S1803" s="10">
        <f t="shared" si="56"/>
        <v>42321.327175925922</v>
      </c>
      <c r="T1803" s="10">
        <f t="shared" si="57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E1804/D1804*100</f>
        <v>48.485714285714288</v>
      </c>
      <c r="P1804" s="7">
        <f>E1804/L1804</f>
        <v>94.277777777777771</v>
      </c>
      <c r="Q1804" t="str">
        <f>REPLACE(N1804,FIND("/",N1804),LEN(N1804)-FIND("/",N1804)+1,"")</f>
        <v>photography</v>
      </c>
      <c r="R1804" t="str">
        <f>REPLACE(N1804,1,FIND("/",N1804),"")</f>
        <v>photobooks</v>
      </c>
      <c r="S1804" s="10">
        <f t="shared" si="56"/>
        <v>42159.139236111114</v>
      </c>
      <c r="T1804" s="10">
        <f t="shared" si="57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E1805/D1805*100</f>
        <v>30.8</v>
      </c>
      <c r="P1805" s="7">
        <f>E1805/L1805</f>
        <v>71.86666666666666</v>
      </c>
      <c r="Q1805" t="str">
        <f>REPLACE(N1805,FIND("/",N1805),LEN(N1805)-FIND("/",N1805)+1,"")</f>
        <v>photography</v>
      </c>
      <c r="R1805" t="str">
        <f>REPLACE(N1805,1,FIND("/",N1805),"")</f>
        <v>photobooks</v>
      </c>
      <c r="S1805" s="10">
        <f t="shared" si="56"/>
        <v>42017.738217592589</v>
      </c>
      <c r="T1805" s="10">
        <f t="shared" si="57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E1806/D1806*100</f>
        <v>35.174193548387095</v>
      </c>
      <c r="P1806" s="7">
        <f>E1806/L1806</f>
        <v>104.84615384615384</v>
      </c>
      <c r="Q1806" t="str">
        <f>REPLACE(N1806,FIND("/",N1806),LEN(N1806)-FIND("/",N1806)+1,"")</f>
        <v>photography</v>
      </c>
      <c r="R1806" t="str">
        <f>REPLACE(N1806,1,FIND("/",N1806),"")</f>
        <v>photobooks</v>
      </c>
      <c r="S1806" s="10">
        <f t="shared" si="56"/>
        <v>42282.344953703701</v>
      </c>
      <c r="T1806" s="10">
        <f t="shared" si="57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E1807/D1807*100</f>
        <v>36.404444444444444</v>
      </c>
      <c r="P1807" s="7">
        <f>E1807/L1807</f>
        <v>67.139344262295083</v>
      </c>
      <c r="Q1807" t="str">
        <f>REPLACE(N1807,FIND("/",N1807),LEN(N1807)-FIND("/",N1807)+1,"")</f>
        <v>photography</v>
      </c>
      <c r="R1807" t="str">
        <f>REPLACE(N1807,1,FIND("/",N1807),"")</f>
        <v>photobooks</v>
      </c>
      <c r="S1807" s="10">
        <f t="shared" si="56"/>
        <v>42247.470578703702</v>
      </c>
      <c r="T1807" s="10">
        <f t="shared" si="57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E1808/D1808*100</f>
        <v>2.9550000000000001</v>
      </c>
      <c r="P1808" s="7">
        <f>E1808/L1808</f>
        <v>73.875</v>
      </c>
      <c r="Q1808" t="str">
        <f>REPLACE(N1808,FIND("/",N1808),LEN(N1808)-FIND("/",N1808)+1,"")</f>
        <v>photography</v>
      </c>
      <c r="R1808" t="str">
        <f>REPLACE(N1808,1,FIND("/",N1808),"")</f>
        <v>photobooks</v>
      </c>
      <c r="S1808" s="10">
        <f t="shared" si="56"/>
        <v>41877.304965277777</v>
      </c>
      <c r="T1808" s="10">
        <f t="shared" si="57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E1809/D1809*100</f>
        <v>11.06</v>
      </c>
      <c r="P1809" s="7">
        <f>E1809/L1809</f>
        <v>69.125</v>
      </c>
      <c r="Q1809" t="str">
        <f>REPLACE(N1809,FIND("/",N1809),LEN(N1809)-FIND("/",N1809)+1,"")</f>
        <v>photography</v>
      </c>
      <c r="R1809" t="str">
        <f>REPLACE(N1809,1,FIND("/",N1809),"")</f>
        <v>photobooks</v>
      </c>
      <c r="S1809" s="10">
        <f t="shared" si="56"/>
        <v>41879.735104166662</v>
      </c>
      <c r="T1809" s="10">
        <f t="shared" si="57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E1810/D1810*100</f>
        <v>41.407142857142858</v>
      </c>
      <c r="P1810" s="7">
        <f>E1810/L1810</f>
        <v>120.77083333333333</v>
      </c>
      <c r="Q1810" t="str">
        <f>REPLACE(N1810,FIND("/",N1810),LEN(N1810)-FIND("/",N1810)+1,"")</f>
        <v>photography</v>
      </c>
      <c r="R1810" t="str">
        <f>REPLACE(N1810,1,FIND("/",N1810),"")</f>
        <v>photobooks</v>
      </c>
      <c r="S1810" s="10">
        <f t="shared" si="56"/>
        <v>42742.347569444442</v>
      </c>
      <c r="T1810" s="10">
        <f t="shared" si="57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E1811/D1811*100</f>
        <v>10.857142857142858</v>
      </c>
      <c r="P1811" s="7">
        <f>E1811/L1811</f>
        <v>42.222222222222221</v>
      </c>
      <c r="Q1811" t="str">
        <f>REPLACE(N1811,FIND("/",N1811),LEN(N1811)-FIND("/",N1811)+1,"")</f>
        <v>photography</v>
      </c>
      <c r="R1811" t="str">
        <f>REPLACE(N1811,1,FIND("/",N1811),"")</f>
        <v>photobooks</v>
      </c>
      <c r="S1811" s="10">
        <f t="shared" si="56"/>
        <v>42029.574525462966</v>
      </c>
      <c r="T1811" s="10">
        <f t="shared" si="57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E1812/D1812*100</f>
        <v>3.3333333333333335</v>
      </c>
      <c r="P1812" s="7">
        <f>E1812/L1812</f>
        <v>7.5</v>
      </c>
      <c r="Q1812" t="str">
        <f>REPLACE(N1812,FIND("/",N1812),LEN(N1812)-FIND("/",N1812)+1,"")</f>
        <v>photography</v>
      </c>
      <c r="R1812" t="str">
        <f>REPLACE(N1812,1,FIND("/",N1812),"")</f>
        <v>photobooks</v>
      </c>
      <c r="S1812" s="10">
        <f t="shared" si="56"/>
        <v>41860.576689814814</v>
      </c>
      <c r="T1812" s="10">
        <f t="shared" si="57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E1813/D1813*100</f>
        <v>7.407407407407407E-2</v>
      </c>
      <c r="P1813" s="7">
        <f>E1813/L1813</f>
        <v>1.5384615384615385</v>
      </c>
      <c r="Q1813" t="str">
        <f>REPLACE(N1813,FIND("/",N1813),LEN(N1813)-FIND("/",N1813)+1,"")</f>
        <v>photography</v>
      </c>
      <c r="R1813" t="str">
        <f>REPLACE(N1813,1,FIND("/",N1813),"")</f>
        <v>photobooks</v>
      </c>
      <c r="S1813" s="10">
        <f t="shared" si="56"/>
        <v>41876.100347222222</v>
      </c>
      <c r="T1813" s="10">
        <f t="shared" si="57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E1814/D1814*100</f>
        <v>13.307692307692307</v>
      </c>
      <c r="P1814" s="7">
        <f>E1814/L1814</f>
        <v>37.608695652173914</v>
      </c>
      <c r="Q1814" t="str">
        <f>REPLACE(N1814,FIND("/",N1814),LEN(N1814)-FIND("/",N1814)+1,"")</f>
        <v>photography</v>
      </c>
      <c r="R1814" t="str">
        <f>REPLACE(N1814,1,FIND("/",N1814),"")</f>
        <v>photobooks</v>
      </c>
      <c r="S1814" s="10">
        <f t="shared" si="56"/>
        <v>42523.985370370363</v>
      </c>
      <c r="T1814" s="10">
        <f t="shared" si="57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E1815/D1815*100</f>
        <v>0</v>
      </c>
      <c r="P1815" s="7" t="e">
        <f>E1815/L1815</f>
        <v>#DIV/0!</v>
      </c>
      <c r="Q1815" t="str">
        <f>REPLACE(N1815,FIND("/",N1815),LEN(N1815)-FIND("/",N1815)+1,"")</f>
        <v>photography</v>
      </c>
      <c r="R1815" t="str">
        <f>REPLACE(N1815,1,FIND("/",N1815),"")</f>
        <v>photobooks</v>
      </c>
      <c r="S1815" s="10">
        <f t="shared" si="56"/>
        <v>41829.55569444444</v>
      </c>
      <c r="T1815" s="10">
        <f t="shared" si="57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E1816/D1816*100</f>
        <v>49.183333333333337</v>
      </c>
      <c r="P1816" s="7">
        <f>E1816/L1816</f>
        <v>42.157142857142858</v>
      </c>
      <c r="Q1816" t="str">
        <f>REPLACE(N1816,FIND("/",N1816),LEN(N1816)-FIND("/",N1816)+1,"")</f>
        <v>photography</v>
      </c>
      <c r="R1816" t="str">
        <f>REPLACE(N1816,1,FIND("/",N1816),"")</f>
        <v>photobooks</v>
      </c>
      <c r="S1816" s="10">
        <f t="shared" si="56"/>
        <v>42032.980740740742</v>
      </c>
      <c r="T1816" s="10">
        <f t="shared" si="57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E1817/D1817*100</f>
        <v>0</v>
      </c>
      <c r="P1817" s="7" t="e">
        <f>E1817/L1817</f>
        <v>#DIV/0!</v>
      </c>
      <c r="Q1817" t="str">
        <f>REPLACE(N1817,FIND("/",N1817),LEN(N1817)-FIND("/",N1817)+1,"")</f>
        <v>photography</v>
      </c>
      <c r="R1817" t="str">
        <f>REPLACE(N1817,1,FIND("/",N1817),"")</f>
        <v>photobooks</v>
      </c>
      <c r="S1817" s="10">
        <f t="shared" si="56"/>
        <v>42172.573344907403</v>
      </c>
      <c r="T1817" s="10">
        <f t="shared" si="57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E1818/D1818*100</f>
        <v>2.036</v>
      </c>
      <c r="P1818" s="7">
        <f>E1818/L1818</f>
        <v>84.833333333333329</v>
      </c>
      <c r="Q1818" t="str">
        <f>REPLACE(N1818,FIND("/",N1818),LEN(N1818)-FIND("/",N1818)+1,"")</f>
        <v>photography</v>
      </c>
      <c r="R1818" t="str">
        <f>REPLACE(N1818,1,FIND("/",N1818),"")</f>
        <v>photobooks</v>
      </c>
      <c r="S1818" s="10">
        <f t="shared" si="56"/>
        <v>42548.542858796289</v>
      </c>
      <c r="T1818" s="10">
        <f t="shared" si="57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E1819/D1819*100</f>
        <v>52.327777777777776</v>
      </c>
      <c r="P1819" s="7">
        <f>E1819/L1819</f>
        <v>94.19</v>
      </c>
      <c r="Q1819" t="str">
        <f>REPLACE(N1819,FIND("/",N1819),LEN(N1819)-FIND("/",N1819)+1,"")</f>
        <v>photography</v>
      </c>
      <c r="R1819" t="str">
        <f>REPLACE(N1819,1,FIND("/",N1819),"")</f>
        <v>photobooks</v>
      </c>
      <c r="S1819" s="10">
        <f t="shared" si="56"/>
        <v>42705.328784722216</v>
      </c>
      <c r="T1819" s="10">
        <f t="shared" si="57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E1820/D1820*100</f>
        <v>0</v>
      </c>
      <c r="P1820" s="7" t="e">
        <f>E1820/L1820</f>
        <v>#DIV/0!</v>
      </c>
      <c r="Q1820" t="str">
        <f>REPLACE(N1820,FIND("/",N1820),LEN(N1820)-FIND("/",N1820)+1,"")</f>
        <v>photography</v>
      </c>
      <c r="R1820" t="str">
        <f>REPLACE(N1820,1,FIND("/",N1820),"")</f>
        <v>photobooks</v>
      </c>
      <c r="S1820" s="10">
        <f t="shared" si="56"/>
        <v>42066.901041666664</v>
      </c>
      <c r="T1820" s="10">
        <f t="shared" si="57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E1821/D1821*100</f>
        <v>2.083333333333333</v>
      </c>
      <c r="P1821" s="7">
        <f>E1821/L1821</f>
        <v>6.25</v>
      </c>
      <c r="Q1821" t="str">
        <f>REPLACE(N1821,FIND("/",N1821),LEN(N1821)-FIND("/",N1821)+1,"")</f>
        <v>photography</v>
      </c>
      <c r="R1821" t="str">
        <f>REPLACE(N1821,1,FIND("/",N1821),"")</f>
        <v>photobooks</v>
      </c>
      <c r="S1821" s="10">
        <f t="shared" si="56"/>
        <v>41820.418935185182</v>
      </c>
      <c r="T1821" s="10">
        <f t="shared" si="57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E1822/D1822*100</f>
        <v>6.565384615384616</v>
      </c>
      <c r="P1822" s="7">
        <f>E1822/L1822</f>
        <v>213.375</v>
      </c>
      <c r="Q1822" t="str">
        <f>REPLACE(N1822,FIND("/",N1822),LEN(N1822)-FIND("/",N1822)+1,"")</f>
        <v>photography</v>
      </c>
      <c r="R1822" t="str">
        <f>REPLACE(N1822,1,FIND("/",N1822),"")</f>
        <v>photobooks</v>
      </c>
      <c r="S1822" s="10">
        <f t="shared" si="56"/>
        <v>42064.751041666663</v>
      </c>
      <c r="T1822" s="10">
        <f t="shared" si="57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E1823/D1823*100</f>
        <v>134.88999999999999</v>
      </c>
      <c r="P1823" s="7">
        <f>E1823/L1823</f>
        <v>59.162280701754383</v>
      </c>
      <c r="Q1823" t="str">
        <f>REPLACE(N1823,FIND("/",N1823),LEN(N1823)-FIND("/",N1823)+1,"")</f>
        <v>music</v>
      </c>
      <c r="R1823" t="str">
        <f>REPLACE(N1823,1,FIND("/",N1823),"")</f>
        <v>rock</v>
      </c>
      <c r="S1823" s="10">
        <f t="shared" si="56"/>
        <v>40925.985729166663</v>
      </c>
      <c r="T1823" s="10">
        <f t="shared" si="57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E1824/D1824*100</f>
        <v>100</v>
      </c>
      <c r="P1824" s="7">
        <f>E1824/L1824</f>
        <v>27.272727272727273</v>
      </c>
      <c r="Q1824" t="str">
        <f>REPLACE(N1824,FIND("/",N1824),LEN(N1824)-FIND("/",N1824)+1,"")</f>
        <v>music</v>
      </c>
      <c r="R1824" t="str">
        <f>REPLACE(N1824,1,FIND("/",N1824),"")</f>
        <v>rock</v>
      </c>
      <c r="S1824" s="10">
        <f t="shared" si="56"/>
        <v>41634.463680555556</v>
      </c>
      <c r="T1824" s="10">
        <f t="shared" si="57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E1825/D1825*100</f>
        <v>115.85714285714286</v>
      </c>
      <c r="P1825" s="7">
        <f>E1825/L1825</f>
        <v>24.575757575757574</v>
      </c>
      <c r="Q1825" t="str">
        <f>REPLACE(N1825,FIND("/",N1825),LEN(N1825)-FIND("/",N1825)+1,"")</f>
        <v>music</v>
      </c>
      <c r="R1825" t="str">
        <f>REPLACE(N1825,1,FIND("/",N1825),"")</f>
        <v>rock</v>
      </c>
      <c r="S1825" s="10">
        <f t="shared" si="56"/>
        <v>41176.35157407407</v>
      </c>
      <c r="T1825" s="10">
        <f t="shared" si="57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E1826/D1826*100</f>
        <v>100.06666666666666</v>
      </c>
      <c r="P1826" s="7">
        <f>E1826/L1826</f>
        <v>75.05</v>
      </c>
      <c r="Q1826" t="str">
        <f>REPLACE(N1826,FIND("/",N1826),LEN(N1826)-FIND("/",N1826)+1,"")</f>
        <v>music</v>
      </c>
      <c r="R1826" t="str">
        <f>REPLACE(N1826,1,FIND("/",N1826),"")</f>
        <v>rock</v>
      </c>
      <c r="S1826" s="10">
        <f t="shared" si="56"/>
        <v>41626.582951388882</v>
      </c>
      <c r="T1826" s="10">
        <f t="shared" si="57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E1827/D1827*100</f>
        <v>105.05</v>
      </c>
      <c r="P1827" s="7">
        <f>E1827/L1827</f>
        <v>42.02</v>
      </c>
      <c r="Q1827" t="str">
        <f>REPLACE(N1827,FIND("/",N1827),LEN(N1827)-FIND("/",N1827)+1,"")</f>
        <v>music</v>
      </c>
      <c r="R1827" t="str">
        <f>REPLACE(N1827,1,FIND("/",N1827),"")</f>
        <v>rock</v>
      </c>
      <c r="S1827" s="10">
        <f t="shared" si="56"/>
        <v>41443.501192129625</v>
      </c>
      <c r="T1827" s="10">
        <f t="shared" si="57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E1828/D1828*100</f>
        <v>101</v>
      </c>
      <c r="P1828" s="7">
        <f>E1828/L1828</f>
        <v>53.157894736842103</v>
      </c>
      <c r="Q1828" t="str">
        <f>REPLACE(N1828,FIND("/",N1828),LEN(N1828)-FIND("/",N1828)+1,"")</f>
        <v>music</v>
      </c>
      <c r="R1828" t="str">
        <f>REPLACE(N1828,1,FIND("/",N1828),"")</f>
        <v>rock</v>
      </c>
      <c r="S1828" s="10">
        <f t="shared" si="56"/>
        <v>41657.590474537035</v>
      </c>
      <c r="T1828" s="10">
        <f t="shared" si="57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E1829/D1829*100</f>
        <v>100.66250000000001</v>
      </c>
      <c r="P1829" s="7">
        <f>E1829/L1829</f>
        <v>83.885416666666671</v>
      </c>
      <c r="Q1829" t="str">
        <f>REPLACE(N1829,FIND("/",N1829),LEN(N1829)-FIND("/",N1829)+1,"")</f>
        <v>music</v>
      </c>
      <c r="R1829" t="str">
        <f>REPLACE(N1829,1,FIND("/",N1829),"")</f>
        <v>rock</v>
      </c>
      <c r="S1829" s="10">
        <f t="shared" si="56"/>
        <v>40554.992604166662</v>
      </c>
      <c r="T1829" s="10">
        <f t="shared" si="57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E1830/D1830*100</f>
        <v>100.16000000000001</v>
      </c>
      <c r="P1830" s="7">
        <f>E1830/L1830</f>
        <v>417.33333333333331</v>
      </c>
      <c r="Q1830" t="str">
        <f>REPLACE(N1830,FIND("/",N1830),LEN(N1830)-FIND("/",N1830)+1,"")</f>
        <v>music</v>
      </c>
      <c r="R1830" t="str">
        <f>REPLACE(N1830,1,FIND("/",N1830),"")</f>
        <v>rock</v>
      </c>
      <c r="S1830" s="10">
        <f t="shared" si="56"/>
        <v>41736.566319444442</v>
      </c>
      <c r="T1830" s="10">
        <f t="shared" si="57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E1831/D1831*100</f>
        <v>166.68333333333334</v>
      </c>
      <c r="P1831" s="7">
        <f>E1831/L1831</f>
        <v>75.765151515151516</v>
      </c>
      <c r="Q1831" t="str">
        <f>REPLACE(N1831,FIND("/",N1831),LEN(N1831)-FIND("/",N1831)+1,"")</f>
        <v>music</v>
      </c>
      <c r="R1831" t="str">
        <f>REPLACE(N1831,1,FIND("/",N1831),"")</f>
        <v>rock</v>
      </c>
      <c r="S1831" s="10">
        <f t="shared" si="56"/>
        <v>40515.754293981481</v>
      </c>
      <c r="T1831" s="10">
        <f t="shared" si="57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E1832/D1832*100</f>
        <v>101.53333333333335</v>
      </c>
      <c r="P1832" s="7">
        <f>E1832/L1832</f>
        <v>67.389380530973455</v>
      </c>
      <c r="Q1832" t="str">
        <f>REPLACE(N1832,FIND("/",N1832),LEN(N1832)-FIND("/",N1832)+1,"")</f>
        <v>music</v>
      </c>
      <c r="R1832" t="str">
        <f>REPLACE(N1832,1,FIND("/",N1832),"")</f>
        <v>rock</v>
      </c>
      <c r="S1832" s="10">
        <f t="shared" si="56"/>
        <v>41664.350775462961</v>
      </c>
      <c r="T1832" s="10">
        <f t="shared" si="57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E1833/D1833*100</f>
        <v>103</v>
      </c>
      <c r="P1833" s="7">
        <f>E1833/L1833</f>
        <v>73.571428571428569</v>
      </c>
      <c r="Q1833" t="str">
        <f>REPLACE(N1833,FIND("/",N1833),LEN(N1833)-FIND("/",N1833)+1,"")</f>
        <v>music</v>
      </c>
      <c r="R1833" t="str">
        <f>REPLACE(N1833,1,FIND("/",N1833),"")</f>
        <v>rock</v>
      </c>
      <c r="S1833" s="10">
        <f t="shared" si="56"/>
        <v>41026.662766203699</v>
      </c>
      <c r="T1833" s="10">
        <f t="shared" si="57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E1834/D1834*100</f>
        <v>142.85714285714286</v>
      </c>
      <c r="P1834" s="7">
        <f>E1834/L1834</f>
        <v>25</v>
      </c>
      <c r="Q1834" t="str">
        <f>REPLACE(N1834,FIND("/",N1834),LEN(N1834)-FIND("/",N1834)+1,"")</f>
        <v>music</v>
      </c>
      <c r="R1834" t="str">
        <f>REPLACE(N1834,1,FIND("/",N1834),"")</f>
        <v>rock</v>
      </c>
      <c r="S1834" s="10">
        <f t="shared" si="56"/>
        <v>40576.206331018519</v>
      </c>
      <c r="T1834" s="10">
        <f t="shared" si="57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E1835/D1835*100</f>
        <v>262.5</v>
      </c>
      <c r="P1835" s="7">
        <f>E1835/L1835</f>
        <v>42</v>
      </c>
      <c r="Q1835" t="str">
        <f>REPLACE(N1835,FIND("/",N1835),LEN(N1835)-FIND("/",N1835)+1,"")</f>
        <v>music</v>
      </c>
      <c r="R1835" t="str">
        <f>REPLACE(N1835,1,FIND("/",N1835),"")</f>
        <v>rock</v>
      </c>
      <c r="S1835" s="10">
        <f t="shared" si="56"/>
        <v>41302.710682870369</v>
      </c>
      <c r="T1835" s="10">
        <f t="shared" si="57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E1836/D1836*100</f>
        <v>118.05000000000001</v>
      </c>
      <c r="P1836" s="7">
        <f>E1836/L1836</f>
        <v>131.16666666666666</v>
      </c>
      <c r="Q1836" t="str">
        <f>REPLACE(N1836,FIND("/",N1836),LEN(N1836)-FIND("/",N1836)+1,"")</f>
        <v>music</v>
      </c>
      <c r="R1836" t="str">
        <f>REPLACE(N1836,1,FIND("/",N1836),"")</f>
        <v>rock</v>
      </c>
      <c r="S1836" s="10">
        <f t="shared" si="56"/>
        <v>41988.630729166667</v>
      </c>
      <c r="T1836" s="10">
        <f t="shared" si="57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E1837/D1837*100</f>
        <v>104</v>
      </c>
      <c r="P1837" s="7">
        <f>E1837/L1837</f>
        <v>47.272727272727273</v>
      </c>
      <c r="Q1837" t="str">
        <f>REPLACE(N1837,FIND("/",N1837),LEN(N1837)-FIND("/",N1837)+1,"")</f>
        <v>music</v>
      </c>
      <c r="R1837" t="str">
        <f>REPLACE(N1837,1,FIND("/",N1837),"")</f>
        <v>rock</v>
      </c>
      <c r="S1837" s="10">
        <f t="shared" si="56"/>
        <v>42430.36887731481</v>
      </c>
      <c r="T1837" s="10">
        <f t="shared" si="57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E1838/D1838*100</f>
        <v>200.34</v>
      </c>
      <c r="P1838" s="7">
        <f>E1838/L1838</f>
        <v>182.12727272727273</v>
      </c>
      <c r="Q1838" t="str">
        <f>REPLACE(N1838,FIND("/",N1838),LEN(N1838)-FIND("/",N1838)+1,"")</f>
        <v>music</v>
      </c>
      <c r="R1838" t="str">
        <f>REPLACE(N1838,1,FIND("/",N1838),"")</f>
        <v>rock</v>
      </c>
      <c r="S1838" s="10">
        <f t="shared" si="56"/>
        <v>41305.476030092592</v>
      </c>
      <c r="T1838" s="10">
        <f t="shared" si="57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E1839/D1839*100</f>
        <v>306.83333333333331</v>
      </c>
      <c r="P1839" s="7">
        <f>E1839/L1839</f>
        <v>61.366666666666667</v>
      </c>
      <c r="Q1839" t="str">
        <f>REPLACE(N1839,FIND("/",N1839),LEN(N1839)-FIND("/",N1839)+1,"")</f>
        <v>music</v>
      </c>
      <c r="R1839" t="str">
        <f>REPLACE(N1839,1,FIND("/",N1839),"")</f>
        <v>rock</v>
      </c>
      <c r="S1839" s="10">
        <f t="shared" si="56"/>
        <v>40925.714525462965</v>
      </c>
      <c r="T1839" s="10">
        <f t="shared" si="57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E1840/D1840*100</f>
        <v>100.149</v>
      </c>
      <c r="P1840" s="7">
        <f>E1840/L1840</f>
        <v>35.767499999999998</v>
      </c>
      <c r="Q1840" t="str">
        <f>REPLACE(N1840,FIND("/",N1840),LEN(N1840)-FIND("/",N1840)+1,"")</f>
        <v>music</v>
      </c>
      <c r="R1840" t="str">
        <f>REPLACE(N1840,1,FIND("/",N1840),"")</f>
        <v>rock</v>
      </c>
      <c r="S1840" s="10">
        <f t="shared" si="56"/>
        <v>40788.453206018516</v>
      </c>
      <c r="T1840" s="10">
        <f t="shared" si="57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E1841/D1841*100</f>
        <v>205.29999999999998</v>
      </c>
      <c r="P1841" s="7">
        <f>E1841/L1841</f>
        <v>45.62222222222222</v>
      </c>
      <c r="Q1841" t="str">
        <f>REPLACE(N1841,FIND("/",N1841),LEN(N1841)-FIND("/",N1841)+1,"")</f>
        <v>music</v>
      </c>
      <c r="R1841" t="str">
        <f>REPLACE(N1841,1,FIND("/",N1841),"")</f>
        <v>rock</v>
      </c>
      <c r="S1841" s="10">
        <f t="shared" si="56"/>
        <v>42614.388680555552</v>
      </c>
      <c r="T1841" s="10">
        <f t="shared" si="57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E1842/D1842*100</f>
        <v>108.88888888888889</v>
      </c>
      <c r="P1842" s="7">
        <f>E1842/L1842</f>
        <v>75.384615384615387</v>
      </c>
      <c r="Q1842" t="str">
        <f>REPLACE(N1842,FIND("/",N1842),LEN(N1842)-FIND("/",N1842)+1,"")</f>
        <v>music</v>
      </c>
      <c r="R1842" t="str">
        <f>REPLACE(N1842,1,FIND("/",N1842),"")</f>
        <v>rock</v>
      </c>
      <c r="S1842" s="10">
        <f t="shared" si="56"/>
        <v>41381.76284722222</v>
      </c>
      <c r="T1842" s="10">
        <f t="shared" si="57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E1843/D1843*100</f>
        <v>101.75</v>
      </c>
      <c r="P1843" s="7">
        <f>E1843/L1843</f>
        <v>50.875</v>
      </c>
      <c r="Q1843" t="str">
        <f>REPLACE(N1843,FIND("/",N1843),LEN(N1843)-FIND("/",N1843)+1,"")</f>
        <v>music</v>
      </c>
      <c r="R1843" t="str">
        <f>REPLACE(N1843,1,FIND("/",N1843),"")</f>
        <v>rock</v>
      </c>
      <c r="S1843" s="10">
        <f t="shared" si="56"/>
        <v>41745.512094907404</v>
      </c>
      <c r="T1843" s="10">
        <f t="shared" si="57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E1844/D1844*100</f>
        <v>125.25</v>
      </c>
      <c r="P1844" s="7">
        <f>E1844/L1844</f>
        <v>119.28571428571429</v>
      </c>
      <c r="Q1844" t="str">
        <f>REPLACE(N1844,FIND("/",N1844),LEN(N1844)-FIND("/",N1844)+1,"")</f>
        <v>music</v>
      </c>
      <c r="R1844" t="str">
        <f>REPLACE(N1844,1,FIND("/",N1844),"")</f>
        <v>rock</v>
      </c>
      <c r="S1844" s="10">
        <f t="shared" si="56"/>
        <v>42031.298391203702</v>
      </c>
      <c r="T1844" s="10">
        <f t="shared" si="57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E1845/D1845*100</f>
        <v>124.0061</v>
      </c>
      <c r="P1845" s="7">
        <f>E1845/L1845</f>
        <v>92.541865671641801</v>
      </c>
      <c r="Q1845" t="str">
        <f>REPLACE(N1845,FIND("/",N1845),LEN(N1845)-FIND("/",N1845)+1,"")</f>
        <v>music</v>
      </c>
      <c r="R1845" t="str">
        <f>REPLACE(N1845,1,FIND("/",N1845),"")</f>
        <v>rock</v>
      </c>
      <c r="S1845" s="10">
        <f t="shared" si="56"/>
        <v>40564.661504629628</v>
      </c>
      <c r="T1845" s="10">
        <f t="shared" si="57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E1846/D1846*100</f>
        <v>101.4</v>
      </c>
      <c r="P1846" s="7">
        <f>E1846/L1846</f>
        <v>76.05</v>
      </c>
      <c r="Q1846" t="str">
        <f>REPLACE(N1846,FIND("/",N1846),LEN(N1846)-FIND("/",N1846)+1,"")</f>
        <v>music</v>
      </c>
      <c r="R1846" t="str">
        <f>REPLACE(N1846,1,FIND("/",N1846),"")</f>
        <v>rock</v>
      </c>
      <c r="S1846" s="10">
        <f t="shared" si="56"/>
        <v>40666.640208333331</v>
      </c>
      <c r="T1846" s="10">
        <f t="shared" si="57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E1847/D1847*100</f>
        <v>100</v>
      </c>
      <c r="P1847" s="7">
        <f>E1847/L1847</f>
        <v>52.631578947368418</v>
      </c>
      <c r="Q1847" t="str">
        <f>REPLACE(N1847,FIND("/",N1847),LEN(N1847)-FIND("/",N1847)+1,"")</f>
        <v>music</v>
      </c>
      <c r="R1847" t="str">
        <f>REPLACE(N1847,1,FIND("/",N1847),"")</f>
        <v>rock</v>
      </c>
      <c r="S1847" s="10">
        <f t="shared" si="56"/>
        <v>42522.999976851854</v>
      </c>
      <c r="T1847" s="10">
        <f t="shared" si="57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E1848/D1848*100</f>
        <v>137.92666666666668</v>
      </c>
      <c r="P1848" s="7">
        <f>E1848/L1848</f>
        <v>98.990430622009569</v>
      </c>
      <c r="Q1848" t="str">
        <f>REPLACE(N1848,FIND("/",N1848),LEN(N1848)-FIND("/",N1848)+1,"")</f>
        <v>music</v>
      </c>
      <c r="R1848" t="str">
        <f>REPLACE(N1848,1,FIND("/",N1848),"")</f>
        <v>rock</v>
      </c>
      <c r="S1848" s="10">
        <f t="shared" si="56"/>
        <v>41228.316863425927</v>
      </c>
      <c r="T1848" s="10">
        <f t="shared" si="57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E1849/D1849*100</f>
        <v>120.88000000000001</v>
      </c>
      <c r="P1849" s="7">
        <f>E1849/L1849</f>
        <v>79.526315789473685</v>
      </c>
      <c r="Q1849" t="str">
        <f>REPLACE(N1849,FIND("/",N1849),LEN(N1849)-FIND("/",N1849)+1,"")</f>
        <v>music</v>
      </c>
      <c r="R1849" t="str">
        <f>REPLACE(N1849,1,FIND("/",N1849),"")</f>
        <v>rock</v>
      </c>
      <c r="S1849" s="10">
        <f t="shared" si="56"/>
        <v>42093.903148148143</v>
      </c>
      <c r="T1849" s="10">
        <f t="shared" si="57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E1850/D1850*100</f>
        <v>107.36666666666667</v>
      </c>
      <c r="P1850" s="7">
        <f>E1850/L1850</f>
        <v>134.20833333333334</v>
      </c>
      <c r="Q1850" t="str">
        <f>REPLACE(N1850,FIND("/",N1850),LEN(N1850)-FIND("/",N1850)+1,"")</f>
        <v>music</v>
      </c>
      <c r="R1850" t="str">
        <f>REPLACE(N1850,1,FIND("/",N1850),"")</f>
        <v>rock</v>
      </c>
      <c r="S1850" s="10">
        <f t="shared" si="56"/>
        <v>40691.454722222217</v>
      </c>
      <c r="T1850" s="10">
        <f t="shared" si="57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E1851/D1851*100</f>
        <v>100.33333333333334</v>
      </c>
      <c r="P1851" s="7">
        <f>E1851/L1851</f>
        <v>37.625</v>
      </c>
      <c r="Q1851" t="str">
        <f>REPLACE(N1851,FIND("/",N1851),LEN(N1851)-FIND("/",N1851)+1,"")</f>
        <v>music</v>
      </c>
      <c r="R1851" t="str">
        <f>REPLACE(N1851,1,FIND("/",N1851),"")</f>
        <v>rock</v>
      </c>
      <c r="S1851" s="10">
        <f t="shared" si="56"/>
        <v>41169.512256944443</v>
      </c>
      <c r="T1851" s="10">
        <f t="shared" si="57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E1852/D1852*100</f>
        <v>101.52222222222223</v>
      </c>
      <c r="P1852" s="7">
        <f>E1852/L1852</f>
        <v>51.044692737430168</v>
      </c>
      <c r="Q1852" t="str">
        <f>REPLACE(N1852,FIND("/",N1852),LEN(N1852)-FIND("/",N1852)+1,"")</f>
        <v>music</v>
      </c>
      <c r="R1852" t="str">
        <f>REPLACE(N1852,1,FIND("/",N1852),"")</f>
        <v>rock</v>
      </c>
      <c r="S1852" s="10">
        <f t="shared" si="56"/>
        <v>41800.626157407409</v>
      </c>
      <c r="T1852" s="10">
        <f t="shared" si="57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E1853/D1853*100</f>
        <v>100.07692307692308</v>
      </c>
      <c r="P1853" s="7">
        <f>E1853/L1853</f>
        <v>50.03846153846154</v>
      </c>
      <c r="Q1853" t="str">
        <f>REPLACE(N1853,FIND("/",N1853),LEN(N1853)-FIND("/",N1853)+1,"")</f>
        <v>music</v>
      </c>
      <c r="R1853" t="str">
        <f>REPLACE(N1853,1,FIND("/",N1853),"")</f>
        <v>rock</v>
      </c>
      <c r="S1853" s="10">
        <f t="shared" si="56"/>
        <v>41827.57335648148</v>
      </c>
      <c r="T1853" s="10">
        <f t="shared" si="57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E1854/D1854*100</f>
        <v>116.96666666666667</v>
      </c>
      <c r="P1854" s="7">
        <f>E1854/L1854</f>
        <v>133.93129770992365</v>
      </c>
      <c r="Q1854" t="str">
        <f>REPLACE(N1854,FIND("/",N1854),LEN(N1854)-FIND("/",N1854)+1,"")</f>
        <v>music</v>
      </c>
      <c r="R1854" t="str">
        <f>REPLACE(N1854,1,FIND("/",N1854),"")</f>
        <v>rock</v>
      </c>
      <c r="S1854" s="10">
        <f t="shared" si="56"/>
        <v>42081.438101851854</v>
      </c>
      <c r="T1854" s="10">
        <f t="shared" si="57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E1855/D1855*100</f>
        <v>101.875</v>
      </c>
      <c r="P1855" s="7">
        <f>E1855/L1855</f>
        <v>58.214285714285715</v>
      </c>
      <c r="Q1855" t="str">
        <f>REPLACE(N1855,FIND("/",N1855),LEN(N1855)-FIND("/",N1855)+1,"")</f>
        <v>music</v>
      </c>
      <c r="R1855" t="str">
        <f>REPLACE(N1855,1,FIND("/",N1855),"")</f>
        <v>rock</v>
      </c>
      <c r="S1855" s="10">
        <f t="shared" si="56"/>
        <v>41176.727048611108</v>
      </c>
      <c r="T1855" s="10">
        <f t="shared" si="57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E1856/D1856*100</f>
        <v>102.12366666666665</v>
      </c>
      <c r="P1856" s="7">
        <f>E1856/L1856</f>
        <v>88.037643678160919</v>
      </c>
      <c r="Q1856" t="str">
        <f>REPLACE(N1856,FIND("/",N1856),LEN(N1856)-FIND("/",N1856)+1,"")</f>
        <v>music</v>
      </c>
      <c r="R1856" t="str">
        <f>REPLACE(N1856,1,FIND("/",N1856),"")</f>
        <v>rock</v>
      </c>
      <c r="S1856" s="10">
        <f t="shared" si="56"/>
        <v>41387.687928240739</v>
      </c>
      <c r="T1856" s="10">
        <f t="shared" si="57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E1857/D1857*100</f>
        <v>154.05897142857143</v>
      </c>
      <c r="P1857" s="7">
        <f>E1857/L1857</f>
        <v>70.576753926701571</v>
      </c>
      <c r="Q1857" t="str">
        <f>REPLACE(N1857,FIND("/",N1857),LEN(N1857)-FIND("/",N1857)+1,"")</f>
        <v>music</v>
      </c>
      <c r="R1857" t="str">
        <f>REPLACE(N1857,1,FIND("/",N1857),"")</f>
        <v>rock</v>
      </c>
      <c r="S1857" s="10">
        <f t="shared" si="56"/>
        <v>41600.205324074072</v>
      </c>
      <c r="T1857" s="10">
        <f t="shared" si="57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E1858/D1858*100</f>
        <v>101.25</v>
      </c>
      <c r="P1858" s="7">
        <f>E1858/L1858</f>
        <v>53.289473684210527</v>
      </c>
      <c r="Q1858" t="str">
        <f>REPLACE(N1858,FIND("/",N1858),LEN(N1858)-FIND("/",N1858)+1,"")</f>
        <v>music</v>
      </c>
      <c r="R1858" t="str">
        <f>REPLACE(N1858,1,FIND("/",N1858),"")</f>
        <v>rock</v>
      </c>
      <c r="S1858" s="10">
        <f t="shared" si="56"/>
        <v>41817.52166666666</v>
      </c>
      <c r="T1858" s="10">
        <f t="shared" si="57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E1859/D1859*100</f>
        <v>100</v>
      </c>
      <c r="P1859" s="7">
        <f>E1859/L1859</f>
        <v>136.36363636363637</v>
      </c>
      <c r="Q1859" t="str">
        <f>REPLACE(N1859,FIND("/",N1859),LEN(N1859)-FIND("/",N1859)+1,"")</f>
        <v>music</v>
      </c>
      <c r="R1859" t="str">
        <f>REPLACE(N1859,1,FIND("/",N1859),"")</f>
        <v>rock</v>
      </c>
      <c r="S1859" s="10">
        <f t="shared" ref="S1859:S1922" si="58">(J1859/86400)+25569+(-8/24)</f>
        <v>41864.435335648144</v>
      </c>
      <c r="T1859" s="10">
        <f t="shared" ref="T1859:T1922" si="59">(I1859/86400)+25569+(-8/24)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E1860/D1860*100</f>
        <v>108.74800874800874</v>
      </c>
      <c r="P1860" s="7">
        <f>E1860/L1860</f>
        <v>40.547315436241611</v>
      </c>
      <c r="Q1860" t="str">
        <f>REPLACE(N1860,FIND("/",N1860),LEN(N1860)-FIND("/",N1860)+1,"")</f>
        <v>music</v>
      </c>
      <c r="R1860" t="str">
        <f>REPLACE(N1860,1,FIND("/",N1860),"")</f>
        <v>rock</v>
      </c>
      <c r="S1860" s="10">
        <f t="shared" si="58"/>
        <v>40832.8671412037</v>
      </c>
      <c r="T1860" s="10">
        <f t="shared" si="5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E1861/D1861*100</f>
        <v>131.83333333333334</v>
      </c>
      <c r="P1861" s="7">
        <f>E1861/L1861</f>
        <v>70.625</v>
      </c>
      <c r="Q1861" t="str">
        <f>REPLACE(N1861,FIND("/",N1861),LEN(N1861)-FIND("/",N1861)+1,"")</f>
        <v>music</v>
      </c>
      <c r="R1861" t="str">
        <f>REPLACE(N1861,1,FIND("/",N1861),"")</f>
        <v>rock</v>
      </c>
      <c r="S1861" s="10">
        <f t="shared" si="58"/>
        <v>40778.436678240738</v>
      </c>
      <c r="T1861" s="10">
        <f t="shared" si="5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E1862/D1862*100</f>
        <v>133.46666666666667</v>
      </c>
      <c r="P1862" s="7">
        <f>E1862/L1862</f>
        <v>52.684210526315788</v>
      </c>
      <c r="Q1862" t="str">
        <f>REPLACE(N1862,FIND("/",N1862),LEN(N1862)-FIND("/",N1862)+1,"")</f>
        <v>music</v>
      </c>
      <c r="R1862" t="str">
        <f>REPLACE(N1862,1,FIND("/",N1862),"")</f>
        <v>rock</v>
      </c>
      <c r="S1862" s="10">
        <f t="shared" si="58"/>
        <v>41655.375972222224</v>
      </c>
      <c r="T1862" s="10">
        <f t="shared" si="5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E1863/D1863*100</f>
        <v>0</v>
      </c>
      <c r="P1863" s="7" t="e">
        <f>E1863/L1863</f>
        <v>#DIV/0!</v>
      </c>
      <c r="Q1863" t="str">
        <f>REPLACE(N1863,FIND("/",N1863),LEN(N1863)-FIND("/",N1863)+1,"")</f>
        <v>games</v>
      </c>
      <c r="R1863" t="str">
        <f>REPLACE(N1863,1,FIND("/",N1863),"")</f>
        <v>mobile games</v>
      </c>
      <c r="S1863" s="10">
        <f t="shared" si="58"/>
        <v>41999.966909722221</v>
      </c>
      <c r="T1863" s="10">
        <f t="shared" si="5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E1864/D1864*100</f>
        <v>8.0833333333333321</v>
      </c>
      <c r="P1864" s="7">
        <f>E1864/L1864</f>
        <v>90.9375</v>
      </c>
      <c r="Q1864" t="str">
        <f>REPLACE(N1864,FIND("/",N1864),LEN(N1864)-FIND("/",N1864)+1,"")</f>
        <v>games</v>
      </c>
      <c r="R1864" t="str">
        <f>REPLACE(N1864,1,FIND("/",N1864),"")</f>
        <v>mobile games</v>
      </c>
      <c r="S1864" s="10">
        <f t="shared" si="58"/>
        <v>42755.159421296295</v>
      </c>
      <c r="T1864" s="10">
        <f t="shared" si="5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E1865/D1865*100</f>
        <v>0.4</v>
      </c>
      <c r="P1865" s="7">
        <f>E1865/L1865</f>
        <v>5</v>
      </c>
      <c r="Q1865" t="str">
        <f>REPLACE(N1865,FIND("/",N1865),LEN(N1865)-FIND("/",N1865)+1,"")</f>
        <v>games</v>
      </c>
      <c r="R1865" t="str">
        <f>REPLACE(N1865,1,FIND("/",N1865),"")</f>
        <v>mobile games</v>
      </c>
      <c r="S1865" s="10">
        <f t="shared" si="58"/>
        <v>41772.463946759257</v>
      </c>
      <c r="T1865" s="10">
        <f t="shared" si="5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E1866/D1866*100</f>
        <v>42.892307692307689</v>
      </c>
      <c r="P1866" s="7">
        <f>E1866/L1866</f>
        <v>58.083333333333336</v>
      </c>
      <c r="Q1866" t="str">
        <f>REPLACE(N1866,FIND("/",N1866),LEN(N1866)-FIND("/",N1866)+1,"")</f>
        <v>games</v>
      </c>
      <c r="R1866" t="str">
        <f>REPLACE(N1866,1,FIND("/",N1866),"")</f>
        <v>mobile games</v>
      </c>
      <c r="S1866" s="10">
        <f t="shared" si="58"/>
        <v>41733.383101851847</v>
      </c>
      <c r="T1866" s="10">
        <f t="shared" si="5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E1867/D1867*100</f>
        <v>3.6363636363636364E-3</v>
      </c>
      <c r="P1867" s="7">
        <f>E1867/L1867</f>
        <v>2</v>
      </c>
      <c r="Q1867" t="str">
        <f>REPLACE(N1867,FIND("/",N1867),LEN(N1867)-FIND("/",N1867)+1,"")</f>
        <v>games</v>
      </c>
      <c r="R1867" t="str">
        <f>REPLACE(N1867,1,FIND("/",N1867),"")</f>
        <v>mobile games</v>
      </c>
      <c r="S1867" s="10">
        <f t="shared" si="58"/>
        <v>42645.034108796295</v>
      </c>
      <c r="T1867" s="10">
        <f t="shared" si="5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E1868/D1868*100</f>
        <v>0.5</v>
      </c>
      <c r="P1868" s="7">
        <f>E1868/L1868</f>
        <v>62.5</v>
      </c>
      <c r="Q1868" t="str">
        <f>REPLACE(N1868,FIND("/",N1868),LEN(N1868)-FIND("/",N1868)+1,"")</f>
        <v>games</v>
      </c>
      <c r="R1868" t="str">
        <f>REPLACE(N1868,1,FIND("/",N1868),"")</f>
        <v>mobile games</v>
      </c>
      <c r="S1868" s="10">
        <f t="shared" si="58"/>
        <v>42741.913159722222</v>
      </c>
      <c r="T1868" s="10">
        <f t="shared" si="5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E1869/D1869*100</f>
        <v>0.05</v>
      </c>
      <c r="P1869" s="7">
        <f>E1869/L1869</f>
        <v>10</v>
      </c>
      <c r="Q1869" t="str">
        <f>REPLACE(N1869,FIND("/",N1869),LEN(N1869)-FIND("/",N1869)+1,"")</f>
        <v>games</v>
      </c>
      <c r="R1869" t="str">
        <f>REPLACE(N1869,1,FIND("/",N1869),"")</f>
        <v>mobile games</v>
      </c>
      <c r="S1869" s="10">
        <f t="shared" si="58"/>
        <v>42649.591574074067</v>
      </c>
      <c r="T1869" s="10">
        <f t="shared" si="5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E1870/D1870*100</f>
        <v>4.8680000000000003</v>
      </c>
      <c r="P1870" s="7">
        <f>E1870/L1870</f>
        <v>71.588235294117652</v>
      </c>
      <c r="Q1870" t="str">
        <f>REPLACE(N1870,FIND("/",N1870),LEN(N1870)-FIND("/",N1870)+1,"")</f>
        <v>games</v>
      </c>
      <c r="R1870" t="str">
        <f>REPLACE(N1870,1,FIND("/",N1870),"")</f>
        <v>mobile games</v>
      </c>
      <c r="S1870" s="10">
        <f t="shared" si="58"/>
        <v>42328.445891203701</v>
      </c>
      <c r="T1870" s="10">
        <f t="shared" si="5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E1871/D1871*100</f>
        <v>0</v>
      </c>
      <c r="P1871" s="7" t="e">
        <f>E1871/L1871</f>
        <v>#DIV/0!</v>
      </c>
      <c r="Q1871" t="str">
        <f>REPLACE(N1871,FIND("/",N1871),LEN(N1871)-FIND("/",N1871)+1,"")</f>
        <v>games</v>
      </c>
      <c r="R1871" t="str">
        <f>REPLACE(N1871,1,FIND("/",N1871),"")</f>
        <v>mobile games</v>
      </c>
      <c r="S1871" s="10">
        <f t="shared" si="58"/>
        <v>42708.669548611106</v>
      </c>
      <c r="T1871" s="10">
        <f t="shared" si="5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E1872/D1872*100</f>
        <v>10.314285714285715</v>
      </c>
      <c r="P1872" s="7">
        <f>E1872/L1872</f>
        <v>32.81818181818182</v>
      </c>
      <c r="Q1872" t="str">
        <f>REPLACE(N1872,FIND("/",N1872),LEN(N1872)-FIND("/",N1872)+1,"")</f>
        <v>games</v>
      </c>
      <c r="R1872" t="str">
        <f>REPLACE(N1872,1,FIND("/",N1872),"")</f>
        <v>mobile games</v>
      </c>
      <c r="S1872" s="10">
        <f t="shared" si="58"/>
        <v>42371.02239583333</v>
      </c>
      <c r="T1872" s="10">
        <f t="shared" si="5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E1873/D1873*100</f>
        <v>71.784615384615378</v>
      </c>
      <c r="P1873" s="7">
        <f>E1873/L1873</f>
        <v>49.11578947368421</v>
      </c>
      <c r="Q1873" t="str">
        <f>REPLACE(N1873,FIND("/",N1873),LEN(N1873)-FIND("/",N1873)+1,"")</f>
        <v>games</v>
      </c>
      <c r="R1873" t="str">
        <f>REPLACE(N1873,1,FIND("/",N1873),"")</f>
        <v>mobile games</v>
      </c>
      <c r="S1873" s="10">
        <f t="shared" si="58"/>
        <v>41923.450243055551</v>
      </c>
      <c r="T1873" s="10">
        <f t="shared" si="5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E1874/D1874*100</f>
        <v>1.06</v>
      </c>
      <c r="P1874" s="7">
        <f>E1874/L1874</f>
        <v>16.307692307692307</v>
      </c>
      <c r="Q1874" t="str">
        <f>REPLACE(N1874,FIND("/",N1874),LEN(N1874)-FIND("/",N1874)+1,"")</f>
        <v>games</v>
      </c>
      <c r="R1874" t="str">
        <f>REPLACE(N1874,1,FIND("/",N1874),"")</f>
        <v>mobile games</v>
      </c>
      <c r="S1874" s="10">
        <f t="shared" si="58"/>
        <v>42154.796319444438</v>
      </c>
      <c r="T1874" s="10">
        <f t="shared" si="5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E1875/D1875*100</f>
        <v>0.44999999999999996</v>
      </c>
      <c r="P1875" s="7">
        <f>E1875/L1875</f>
        <v>18</v>
      </c>
      <c r="Q1875" t="str">
        <f>REPLACE(N1875,FIND("/",N1875),LEN(N1875)-FIND("/",N1875)+1,"")</f>
        <v>games</v>
      </c>
      <c r="R1875" t="str">
        <f>REPLACE(N1875,1,FIND("/",N1875),"")</f>
        <v>mobile games</v>
      </c>
      <c r="S1875" s="10">
        <f t="shared" si="58"/>
        <v>42164.282523148147</v>
      </c>
      <c r="T1875" s="10">
        <f t="shared" si="5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E1876/D1876*100</f>
        <v>1.6250000000000001E-2</v>
      </c>
      <c r="P1876" s="7">
        <f>E1876/L1876</f>
        <v>13</v>
      </c>
      <c r="Q1876" t="str">
        <f>REPLACE(N1876,FIND("/",N1876),LEN(N1876)-FIND("/",N1876)+1,"")</f>
        <v>games</v>
      </c>
      <c r="R1876" t="str">
        <f>REPLACE(N1876,1,FIND("/",N1876),"")</f>
        <v>mobile games</v>
      </c>
      <c r="S1876" s="10">
        <f t="shared" si="58"/>
        <v>42529.635798611103</v>
      </c>
      <c r="T1876" s="10">
        <f t="shared" si="5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E1877/D1877*100</f>
        <v>0.51</v>
      </c>
      <c r="P1877" s="7">
        <f>E1877/L1877</f>
        <v>17</v>
      </c>
      <c r="Q1877" t="str">
        <f>REPLACE(N1877,FIND("/",N1877),LEN(N1877)-FIND("/",N1877)+1,"")</f>
        <v>games</v>
      </c>
      <c r="R1877" t="str">
        <f>REPLACE(N1877,1,FIND("/",N1877),"")</f>
        <v>mobile games</v>
      </c>
      <c r="S1877" s="10">
        <f t="shared" si="58"/>
        <v>42528.566064814811</v>
      </c>
      <c r="T1877" s="10">
        <f t="shared" si="5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E1878/D1878*100</f>
        <v>0</v>
      </c>
      <c r="P1878" s="7" t="e">
        <f>E1878/L1878</f>
        <v>#DIV/0!</v>
      </c>
      <c r="Q1878" t="str">
        <f>REPLACE(N1878,FIND("/",N1878),LEN(N1878)-FIND("/",N1878)+1,"")</f>
        <v>games</v>
      </c>
      <c r="R1878" t="str">
        <f>REPLACE(N1878,1,FIND("/",N1878),"")</f>
        <v>mobile games</v>
      </c>
      <c r="S1878" s="10">
        <f t="shared" si="58"/>
        <v>41775.95144675926</v>
      </c>
      <c r="T1878" s="10">
        <f t="shared" si="5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E1879/D1879*100</f>
        <v>0</v>
      </c>
      <c r="P1879" s="7" t="e">
        <f>E1879/L1879</f>
        <v>#DIV/0!</v>
      </c>
      <c r="Q1879" t="str">
        <f>REPLACE(N1879,FIND("/",N1879),LEN(N1879)-FIND("/",N1879)+1,"")</f>
        <v>games</v>
      </c>
      <c r="R1879" t="str">
        <f>REPLACE(N1879,1,FIND("/",N1879),"")</f>
        <v>mobile games</v>
      </c>
      <c r="S1879" s="10">
        <f t="shared" si="58"/>
        <v>42034.695891203701</v>
      </c>
      <c r="T1879" s="10">
        <f t="shared" si="5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E1880/D1880*100</f>
        <v>0</v>
      </c>
      <c r="P1880" s="7" t="e">
        <f>E1880/L1880</f>
        <v>#DIV/0!</v>
      </c>
      <c r="Q1880" t="str">
        <f>REPLACE(N1880,FIND("/",N1880),LEN(N1880)-FIND("/",N1880)+1,"")</f>
        <v>games</v>
      </c>
      <c r="R1880" t="str">
        <f>REPLACE(N1880,1,FIND("/",N1880),"")</f>
        <v>mobile games</v>
      </c>
      <c r="S1880" s="10">
        <f t="shared" si="58"/>
        <v>41772.675405092588</v>
      </c>
      <c r="T1880" s="10">
        <f t="shared" si="5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E1881/D1881*100</f>
        <v>0.12</v>
      </c>
      <c r="P1881" s="7">
        <f>E1881/L1881</f>
        <v>3</v>
      </c>
      <c r="Q1881" t="str">
        <f>REPLACE(N1881,FIND("/",N1881),LEN(N1881)-FIND("/",N1881)+1,"")</f>
        <v>games</v>
      </c>
      <c r="R1881" t="str">
        <f>REPLACE(N1881,1,FIND("/",N1881),"")</f>
        <v>mobile games</v>
      </c>
      <c r="S1881" s="10">
        <f t="shared" si="58"/>
        <v>42413.316307870373</v>
      </c>
      <c r="T1881" s="10">
        <f t="shared" si="5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E1882/D1882*100</f>
        <v>20.080000000000002</v>
      </c>
      <c r="P1882" s="7">
        <f>E1882/L1882</f>
        <v>41.833333333333336</v>
      </c>
      <c r="Q1882" t="str">
        <f>REPLACE(N1882,FIND("/",N1882),LEN(N1882)-FIND("/",N1882)+1,"")</f>
        <v>games</v>
      </c>
      <c r="R1882" t="str">
        <f>REPLACE(N1882,1,FIND("/",N1882),"")</f>
        <v>mobile games</v>
      </c>
      <c r="S1882" s="10">
        <f t="shared" si="58"/>
        <v>42430.233564814807</v>
      </c>
      <c r="T1882" s="10">
        <f t="shared" si="5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E1883/D1883*100</f>
        <v>172.68449999999999</v>
      </c>
      <c r="P1883" s="7">
        <f>E1883/L1883</f>
        <v>49.338428571428572</v>
      </c>
      <c r="Q1883" t="str">
        <f>REPLACE(N1883,FIND("/",N1883),LEN(N1883)-FIND("/",N1883)+1,"")</f>
        <v>music</v>
      </c>
      <c r="R1883" t="str">
        <f>REPLACE(N1883,1,FIND("/",N1883),"")</f>
        <v>indie rock</v>
      </c>
      <c r="S1883" s="10">
        <f t="shared" si="58"/>
        <v>42042.819317129623</v>
      </c>
      <c r="T1883" s="10">
        <f t="shared" si="5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E1884/D1884*100</f>
        <v>100.8955223880597</v>
      </c>
      <c r="P1884" s="7">
        <f>E1884/L1884</f>
        <v>41.728395061728392</v>
      </c>
      <c r="Q1884" t="str">
        <f>REPLACE(N1884,FIND("/",N1884),LEN(N1884)-FIND("/",N1884)+1,"")</f>
        <v>music</v>
      </c>
      <c r="R1884" t="str">
        <f>REPLACE(N1884,1,FIND("/",N1884),"")</f>
        <v>indie rock</v>
      </c>
      <c r="S1884" s="10">
        <f t="shared" si="58"/>
        <v>41067.615879629629</v>
      </c>
      <c r="T1884" s="10">
        <f t="shared" si="5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E1885/D1885*100</f>
        <v>104.8048048048048</v>
      </c>
      <c r="P1885" s="7">
        <f>E1885/L1885</f>
        <v>32.71875</v>
      </c>
      <c r="Q1885" t="str">
        <f>REPLACE(N1885,FIND("/",N1885),LEN(N1885)-FIND("/",N1885)+1,"")</f>
        <v>music</v>
      </c>
      <c r="R1885" t="str">
        <f>REPLACE(N1885,1,FIND("/",N1885),"")</f>
        <v>indie rock</v>
      </c>
      <c r="S1885" s="10">
        <f t="shared" si="58"/>
        <v>40977.614675925921</v>
      </c>
      <c r="T1885" s="10">
        <f t="shared" si="5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E1886/D1886*100</f>
        <v>135.1</v>
      </c>
      <c r="P1886" s="7">
        <f>E1886/L1886</f>
        <v>51.96153846153846</v>
      </c>
      <c r="Q1886" t="str">
        <f>REPLACE(N1886,FIND("/",N1886),LEN(N1886)-FIND("/",N1886)+1,"")</f>
        <v>music</v>
      </c>
      <c r="R1886" t="str">
        <f>REPLACE(N1886,1,FIND("/",N1886),"")</f>
        <v>indie rock</v>
      </c>
      <c r="S1886" s="10">
        <f t="shared" si="58"/>
        <v>41204.864988425921</v>
      </c>
      <c r="T1886" s="10">
        <f t="shared" si="5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E1887/D1887*100</f>
        <v>116.32786885245903</v>
      </c>
      <c r="P1887" s="7">
        <f>E1887/L1887</f>
        <v>50.685714285714283</v>
      </c>
      <c r="Q1887" t="str">
        <f>REPLACE(N1887,FIND("/",N1887),LEN(N1887)-FIND("/",N1887)+1,"")</f>
        <v>music</v>
      </c>
      <c r="R1887" t="str">
        <f>REPLACE(N1887,1,FIND("/",N1887),"")</f>
        <v>indie rock</v>
      </c>
      <c r="S1887" s="10">
        <f t="shared" si="58"/>
        <v>41098.760532407403</v>
      </c>
      <c r="T1887" s="10">
        <f t="shared" si="5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E1888/D1888*100</f>
        <v>102.08333333333333</v>
      </c>
      <c r="P1888" s="7">
        <f>E1888/L1888</f>
        <v>42.241379310344826</v>
      </c>
      <c r="Q1888" t="str">
        <f>REPLACE(N1888,FIND("/",N1888),LEN(N1888)-FIND("/",N1888)+1,"")</f>
        <v>music</v>
      </c>
      <c r="R1888" t="str">
        <f>REPLACE(N1888,1,FIND("/",N1888),"")</f>
        <v>indie rock</v>
      </c>
      <c r="S1888" s="10">
        <f t="shared" si="58"/>
        <v>41925.57335648148</v>
      </c>
      <c r="T1888" s="10">
        <f t="shared" si="5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E1889/D1889*100</f>
        <v>111.16666666666666</v>
      </c>
      <c r="P1889" s="7">
        <f>E1889/L1889</f>
        <v>416.875</v>
      </c>
      <c r="Q1889" t="str">
        <f>REPLACE(N1889,FIND("/",N1889),LEN(N1889)-FIND("/",N1889)+1,"")</f>
        <v>music</v>
      </c>
      <c r="R1889" t="str">
        <f>REPLACE(N1889,1,FIND("/",N1889),"")</f>
        <v>indie rock</v>
      </c>
      <c r="S1889" s="10">
        <f t="shared" si="58"/>
        <v>42323.466805555552</v>
      </c>
      <c r="T1889" s="10">
        <f t="shared" si="5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E1890/D1890*100</f>
        <v>166.08</v>
      </c>
      <c r="P1890" s="7">
        <f>E1890/L1890</f>
        <v>46.651685393258425</v>
      </c>
      <c r="Q1890" t="str">
        <f>REPLACE(N1890,FIND("/",N1890),LEN(N1890)-FIND("/",N1890)+1,"")</f>
        <v>music</v>
      </c>
      <c r="R1890" t="str">
        <f>REPLACE(N1890,1,FIND("/",N1890),"")</f>
        <v>indie rock</v>
      </c>
      <c r="S1890" s="10">
        <f t="shared" si="58"/>
        <v>40298.90662037037</v>
      </c>
      <c r="T1890" s="10">
        <f t="shared" si="5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E1891/D1891*100</f>
        <v>106.60000000000001</v>
      </c>
      <c r="P1891" s="7">
        <f>E1891/L1891</f>
        <v>48.454545454545453</v>
      </c>
      <c r="Q1891" t="str">
        <f>REPLACE(N1891,FIND("/",N1891),LEN(N1891)-FIND("/",N1891)+1,"")</f>
        <v>music</v>
      </c>
      <c r="R1891" t="str">
        <f>REPLACE(N1891,1,FIND("/",N1891),"")</f>
        <v>indie rock</v>
      </c>
      <c r="S1891" s="10">
        <f t="shared" si="58"/>
        <v>41299.460023148145</v>
      </c>
      <c r="T1891" s="10">
        <f t="shared" si="5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E1892/D1892*100</f>
        <v>144.58441666666667</v>
      </c>
      <c r="P1892" s="7">
        <f>E1892/L1892</f>
        <v>70.5289837398374</v>
      </c>
      <c r="Q1892" t="str">
        <f>REPLACE(N1892,FIND("/",N1892),LEN(N1892)-FIND("/",N1892)+1,"")</f>
        <v>music</v>
      </c>
      <c r="R1892" t="str">
        <f>REPLACE(N1892,1,FIND("/",N1892),"")</f>
        <v>indie rock</v>
      </c>
      <c r="S1892" s="10">
        <f t="shared" si="58"/>
        <v>41228.452870370369</v>
      </c>
      <c r="T1892" s="10">
        <f t="shared" si="5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E1893/D1893*100</f>
        <v>105.55000000000001</v>
      </c>
      <c r="P1893" s="7">
        <f>E1893/L1893</f>
        <v>87.958333333333329</v>
      </c>
      <c r="Q1893" t="str">
        <f>REPLACE(N1893,FIND("/",N1893),LEN(N1893)-FIND("/",N1893)+1,"")</f>
        <v>music</v>
      </c>
      <c r="R1893" t="str">
        <f>REPLACE(N1893,1,FIND("/",N1893),"")</f>
        <v>indie rock</v>
      </c>
      <c r="S1893" s="10">
        <f t="shared" si="58"/>
        <v>40335.464745370366</v>
      </c>
      <c r="T1893" s="10">
        <f t="shared" si="5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E1894/D1894*100</f>
        <v>136.60000000000002</v>
      </c>
      <c r="P1894" s="7">
        <f>E1894/L1894</f>
        <v>26.26923076923077</v>
      </c>
      <c r="Q1894" t="str">
        <f>REPLACE(N1894,FIND("/",N1894),LEN(N1894)-FIND("/",N1894)+1,"")</f>
        <v>music</v>
      </c>
      <c r="R1894" t="str">
        <f>REPLACE(N1894,1,FIND("/",N1894),"")</f>
        <v>indie rock</v>
      </c>
      <c r="S1894" s="10">
        <f t="shared" si="58"/>
        <v>40671.304178240738</v>
      </c>
      <c r="T1894" s="10">
        <f t="shared" si="5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E1895/D1895*100</f>
        <v>104</v>
      </c>
      <c r="P1895" s="7">
        <f>E1895/L1895</f>
        <v>57.777777777777779</v>
      </c>
      <c r="Q1895" t="str">
        <f>REPLACE(N1895,FIND("/",N1895),LEN(N1895)-FIND("/",N1895)+1,"")</f>
        <v>music</v>
      </c>
      <c r="R1895" t="str">
        <f>REPLACE(N1895,1,FIND("/",N1895),"")</f>
        <v>indie rock</v>
      </c>
      <c r="S1895" s="10">
        <f t="shared" si="58"/>
        <v>40632.608622685184</v>
      </c>
      <c r="T1895" s="10">
        <f t="shared" si="5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E1896/D1896*100</f>
        <v>114.5</v>
      </c>
      <c r="P1896" s="7">
        <f>E1896/L1896</f>
        <v>57.25</v>
      </c>
      <c r="Q1896" t="str">
        <f>REPLACE(N1896,FIND("/",N1896),LEN(N1896)-FIND("/",N1896)+1,"")</f>
        <v>music</v>
      </c>
      <c r="R1896" t="str">
        <f>REPLACE(N1896,1,FIND("/",N1896),"")</f>
        <v>indie rock</v>
      </c>
      <c r="S1896" s="10">
        <f t="shared" si="58"/>
        <v>40920.571562499994</v>
      </c>
      <c r="T1896" s="10">
        <f t="shared" si="5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E1897/D1897*100</f>
        <v>101.71957671957672</v>
      </c>
      <c r="P1897" s="7">
        <f>E1897/L1897</f>
        <v>196.34042553191489</v>
      </c>
      <c r="Q1897" t="str">
        <f>REPLACE(N1897,FIND("/",N1897),LEN(N1897)-FIND("/",N1897)+1,"")</f>
        <v>music</v>
      </c>
      <c r="R1897" t="str">
        <f>REPLACE(N1897,1,FIND("/",N1897),"")</f>
        <v>indie rock</v>
      </c>
      <c r="S1897" s="10">
        <f t="shared" si="58"/>
        <v>42267.413449074076</v>
      </c>
      <c r="T1897" s="10">
        <f t="shared" si="5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E1898/D1898*100</f>
        <v>123.94678492239468</v>
      </c>
      <c r="P1898" s="7">
        <f>E1898/L1898</f>
        <v>43</v>
      </c>
      <c r="Q1898" t="str">
        <f>REPLACE(N1898,FIND("/",N1898),LEN(N1898)-FIND("/",N1898)+1,"")</f>
        <v>music</v>
      </c>
      <c r="R1898" t="str">
        <f>REPLACE(N1898,1,FIND("/",N1898),"")</f>
        <v>indie rock</v>
      </c>
      <c r="S1898" s="10">
        <f t="shared" si="58"/>
        <v>40981.376909722218</v>
      </c>
      <c r="T1898" s="10">
        <f t="shared" si="5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E1899/D1899*100</f>
        <v>102.45669291338582</v>
      </c>
      <c r="P1899" s="7">
        <f>E1899/L1899</f>
        <v>35.551912568306008</v>
      </c>
      <c r="Q1899" t="str">
        <f>REPLACE(N1899,FIND("/",N1899),LEN(N1899)-FIND("/",N1899)+1,"")</f>
        <v>music</v>
      </c>
      <c r="R1899" t="str">
        <f>REPLACE(N1899,1,FIND("/",N1899),"")</f>
        <v>indie rock</v>
      </c>
      <c r="S1899" s="10">
        <f t="shared" si="58"/>
        <v>41680.250069444439</v>
      </c>
      <c r="T1899" s="10">
        <f t="shared" si="5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E1900/D1900*100</f>
        <v>144.5</v>
      </c>
      <c r="P1900" s="7">
        <f>E1900/L1900</f>
        <v>68.80952380952381</v>
      </c>
      <c r="Q1900" t="str">
        <f>REPLACE(N1900,FIND("/",N1900),LEN(N1900)-FIND("/",N1900)+1,"")</f>
        <v>music</v>
      </c>
      <c r="R1900" t="str">
        <f>REPLACE(N1900,1,FIND("/",N1900),"")</f>
        <v>indie rock</v>
      </c>
      <c r="S1900" s="10">
        <f t="shared" si="58"/>
        <v>42365.8596412037</v>
      </c>
      <c r="T1900" s="10">
        <f t="shared" si="5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E1901/D1901*100</f>
        <v>133.33333333333331</v>
      </c>
      <c r="P1901" s="7">
        <f>E1901/L1901</f>
        <v>28.571428571428573</v>
      </c>
      <c r="Q1901" t="str">
        <f>REPLACE(N1901,FIND("/",N1901),LEN(N1901)-FIND("/",N1901)+1,"")</f>
        <v>music</v>
      </c>
      <c r="R1901" t="str">
        <f>REPLACE(N1901,1,FIND("/",N1901),"")</f>
        <v>indie rock</v>
      </c>
      <c r="S1901" s="10">
        <f t="shared" si="58"/>
        <v>42058.608402777776</v>
      </c>
      <c r="T1901" s="10">
        <f t="shared" si="5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E1902/D1902*100</f>
        <v>109.3644</v>
      </c>
      <c r="P1902" s="7">
        <f>E1902/L1902</f>
        <v>50.631666666666668</v>
      </c>
      <c r="Q1902" t="str">
        <f>REPLACE(N1902,FIND("/",N1902),LEN(N1902)-FIND("/",N1902)+1,"")</f>
        <v>music</v>
      </c>
      <c r="R1902" t="str">
        <f>REPLACE(N1902,1,FIND("/",N1902),"")</f>
        <v>indie rock</v>
      </c>
      <c r="S1902" s="10">
        <f t="shared" si="58"/>
        <v>41160.538553240738</v>
      </c>
      <c r="T1902" s="10">
        <f t="shared" si="5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E1903/D1903*100</f>
        <v>2.6969696969696968</v>
      </c>
      <c r="P1903" s="7">
        <f>E1903/L1903</f>
        <v>106.8</v>
      </c>
      <c r="Q1903" t="str">
        <f>REPLACE(N1903,FIND("/",N1903),LEN(N1903)-FIND("/",N1903)+1,"")</f>
        <v>technology</v>
      </c>
      <c r="R1903" t="str">
        <f>REPLACE(N1903,1,FIND("/",N1903),"")</f>
        <v>gadgets</v>
      </c>
      <c r="S1903" s="10">
        <f t="shared" si="58"/>
        <v>42116.209826388884</v>
      </c>
      <c r="T1903" s="10">
        <f t="shared" si="5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E1904/D1904*100</f>
        <v>1.2</v>
      </c>
      <c r="P1904" s="7">
        <f>E1904/L1904</f>
        <v>4</v>
      </c>
      <c r="Q1904" t="str">
        <f>REPLACE(N1904,FIND("/",N1904),LEN(N1904)-FIND("/",N1904)+1,"")</f>
        <v>technology</v>
      </c>
      <c r="R1904" t="str">
        <f>REPLACE(N1904,1,FIND("/",N1904),"")</f>
        <v>gadgets</v>
      </c>
      <c r="S1904" s="10">
        <f t="shared" si="58"/>
        <v>42037.456562499996</v>
      </c>
      <c r="T1904" s="10">
        <f t="shared" si="5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E1905/D1905*100</f>
        <v>46.6</v>
      </c>
      <c r="P1905" s="7">
        <f>E1905/L1905</f>
        <v>34.097560975609753</v>
      </c>
      <c r="Q1905" t="str">
        <f>REPLACE(N1905,FIND("/",N1905),LEN(N1905)-FIND("/",N1905)+1,"")</f>
        <v>technology</v>
      </c>
      <c r="R1905" t="str">
        <f>REPLACE(N1905,1,FIND("/",N1905),"")</f>
        <v>gadgets</v>
      </c>
      <c r="S1905" s="10">
        <f t="shared" si="58"/>
        <v>42702.437395833331</v>
      </c>
      <c r="T1905" s="10">
        <f t="shared" si="5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E1906/D1906*100</f>
        <v>0.1</v>
      </c>
      <c r="P1906" s="7">
        <f>E1906/L1906</f>
        <v>25</v>
      </c>
      <c r="Q1906" t="str">
        <f>REPLACE(N1906,FIND("/",N1906),LEN(N1906)-FIND("/",N1906)+1,"")</f>
        <v>technology</v>
      </c>
      <c r="R1906" t="str">
        <f>REPLACE(N1906,1,FIND("/",N1906),"")</f>
        <v>gadgets</v>
      </c>
      <c r="S1906" s="10">
        <f t="shared" si="58"/>
        <v>42326.352094907408</v>
      </c>
      <c r="T1906" s="10">
        <f t="shared" si="5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E1907/D1907*100</f>
        <v>0.16800000000000001</v>
      </c>
      <c r="P1907" s="7">
        <f>E1907/L1907</f>
        <v>10.5</v>
      </c>
      <c r="Q1907" t="str">
        <f>REPLACE(N1907,FIND("/",N1907),LEN(N1907)-FIND("/",N1907)+1,"")</f>
        <v>technology</v>
      </c>
      <c r="R1907" t="str">
        <f>REPLACE(N1907,1,FIND("/",N1907),"")</f>
        <v>gadgets</v>
      </c>
      <c r="S1907" s="10">
        <f t="shared" si="58"/>
        <v>41859.592523148145</v>
      </c>
      <c r="T1907" s="10">
        <f t="shared" si="5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E1908/D1908*100</f>
        <v>42.76</v>
      </c>
      <c r="P1908" s="7">
        <f>E1908/L1908</f>
        <v>215.95959595959596</v>
      </c>
      <c r="Q1908" t="str">
        <f>REPLACE(N1908,FIND("/",N1908),LEN(N1908)-FIND("/",N1908)+1,"")</f>
        <v>technology</v>
      </c>
      <c r="R1908" t="str">
        <f>REPLACE(N1908,1,FIND("/",N1908),"")</f>
        <v>gadgets</v>
      </c>
      <c r="S1908" s="10">
        <f t="shared" si="58"/>
        <v>42514.337766203702</v>
      </c>
      <c r="T1908" s="10">
        <f t="shared" si="5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E1909/D1909*100</f>
        <v>0.28333333333333333</v>
      </c>
      <c r="P1909" s="7">
        <f>E1909/L1909</f>
        <v>21.25</v>
      </c>
      <c r="Q1909" t="str">
        <f>REPLACE(N1909,FIND("/",N1909),LEN(N1909)-FIND("/",N1909)+1,"")</f>
        <v>technology</v>
      </c>
      <c r="R1909" t="str">
        <f>REPLACE(N1909,1,FIND("/",N1909),"")</f>
        <v>gadgets</v>
      </c>
      <c r="S1909" s="10">
        <f t="shared" si="58"/>
        <v>41767.253761574073</v>
      </c>
      <c r="T1909" s="10">
        <f t="shared" si="5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E1910/D1910*100</f>
        <v>1.7319999999999998</v>
      </c>
      <c r="P1910" s="7">
        <f>E1910/L1910</f>
        <v>108.25</v>
      </c>
      <c r="Q1910" t="str">
        <f>REPLACE(N1910,FIND("/",N1910),LEN(N1910)-FIND("/",N1910)+1,"")</f>
        <v>technology</v>
      </c>
      <c r="R1910" t="str">
        <f>REPLACE(N1910,1,FIND("/",N1910),"")</f>
        <v>gadgets</v>
      </c>
      <c r="S1910" s="10">
        <f t="shared" si="58"/>
        <v>42703.584490740737</v>
      </c>
      <c r="T1910" s="10">
        <f t="shared" si="5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E1911/D1911*100</f>
        <v>14.111428571428572</v>
      </c>
      <c r="P1911" s="7">
        <f>E1911/L1911</f>
        <v>129.97368421052633</v>
      </c>
      <c r="Q1911" t="str">
        <f>REPLACE(N1911,FIND("/",N1911),LEN(N1911)-FIND("/",N1911)+1,"")</f>
        <v>technology</v>
      </c>
      <c r="R1911" t="str">
        <f>REPLACE(N1911,1,FIND("/",N1911),"")</f>
        <v>gadgets</v>
      </c>
      <c r="S1911" s="10">
        <f t="shared" si="58"/>
        <v>41905.095821759256</v>
      </c>
      <c r="T1911" s="10">
        <f t="shared" si="5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E1912/D1912*100</f>
        <v>39.395294117647055</v>
      </c>
      <c r="P1912" s="7">
        <f>E1912/L1912</f>
        <v>117.49473684210527</v>
      </c>
      <c r="Q1912" t="str">
        <f>REPLACE(N1912,FIND("/",N1912),LEN(N1912)-FIND("/",N1912)+1,"")</f>
        <v>technology</v>
      </c>
      <c r="R1912" t="str">
        <f>REPLACE(N1912,1,FIND("/",N1912),"")</f>
        <v>gadgets</v>
      </c>
      <c r="S1912" s="10">
        <f t="shared" si="58"/>
        <v>42264.629826388882</v>
      </c>
      <c r="T1912" s="10">
        <f t="shared" si="5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E1913/D1913*100</f>
        <v>2.3529411764705882E-2</v>
      </c>
      <c r="P1913" s="7">
        <f>E1913/L1913</f>
        <v>10</v>
      </c>
      <c r="Q1913" t="str">
        <f>REPLACE(N1913,FIND("/",N1913),LEN(N1913)-FIND("/",N1913)+1,"")</f>
        <v>technology</v>
      </c>
      <c r="R1913" t="str">
        <f>REPLACE(N1913,1,FIND("/",N1913),"")</f>
        <v>gadgets</v>
      </c>
      <c r="S1913" s="10">
        <f t="shared" si="58"/>
        <v>41829.700624999998</v>
      </c>
      <c r="T1913" s="10">
        <f t="shared" si="5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E1914/D1914*100</f>
        <v>59.3</v>
      </c>
      <c r="P1914" s="7">
        <f>E1914/L1914</f>
        <v>70.595238095238102</v>
      </c>
      <c r="Q1914" t="str">
        <f>REPLACE(N1914,FIND("/",N1914),LEN(N1914)-FIND("/",N1914)+1,"")</f>
        <v>technology</v>
      </c>
      <c r="R1914" t="str">
        <f>REPLACE(N1914,1,FIND("/",N1914),"")</f>
        <v>gadgets</v>
      </c>
      <c r="S1914" s="10">
        <f t="shared" si="58"/>
        <v>42128.893055555549</v>
      </c>
      <c r="T1914" s="10">
        <f t="shared" si="5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E1915/D1915*100</f>
        <v>1.3270833333333334</v>
      </c>
      <c r="P1915" s="7">
        <f>E1915/L1915</f>
        <v>24.5</v>
      </c>
      <c r="Q1915" t="str">
        <f>REPLACE(N1915,FIND("/",N1915),LEN(N1915)-FIND("/",N1915)+1,"")</f>
        <v>technology</v>
      </c>
      <c r="R1915" t="str">
        <f>REPLACE(N1915,1,FIND("/",N1915),"")</f>
        <v>gadgets</v>
      </c>
      <c r="S1915" s="10">
        <f t="shared" si="58"/>
        <v>41890.177986111106</v>
      </c>
      <c r="T1915" s="10">
        <f t="shared" si="5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E1916/D1916*100</f>
        <v>9.0090090090090094</v>
      </c>
      <c r="P1916" s="7">
        <f>E1916/L1916</f>
        <v>30</v>
      </c>
      <c r="Q1916" t="str">
        <f>REPLACE(N1916,FIND("/",N1916),LEN(N1916)-FIND("/",N1916)+1,"")</f>
        <v>technology</v>
      </c>
      <c r="R1916" t="str">
        <f>REPLACE(N1916,1,FIND("/",N1916),"")</f>
        <v>gadgets</v>
      </c>
      <c r="S1916" s="10">
        <f t="shared" si="58"/>
        <v>41928.841122685182</v>
      </c>
      <c r="T1916" s="10">
        <f t="shared" si="5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E1917/D1917*100</f>
        <v>1.6</v>
      </c>
      <c r="P1917" s="7">
        <f>E1917/L1917</f>
        <v>2</v>
      </c>
      <c r="Q1917" t="str">
        <f>REPLACE(N1917,FIND("/",N1917),LEN(N1917)-FIND("/",N1917)+1,"")</f>
        <v>technology</v>
      </c>
      <c r="R1917" t="str">
        <f>REPLACE(N1917,1,FIND("/",N1917),"")</f>
        <v>gadgets</v>
      </c>
      <c r="S1917" s="10">
        <f t="shared" si="58"/>
        <v>41863.715532407405</v>
      </c>
      <c r="T1917" s="10">
        <f t="shared" si="5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E1918/D1918*100</f>
        <v>0.51</v>
      </c>
      <c r="P1918" s="7">
        <f>E1918/L1918</f>
        <v>17</v>
      </c>
      <c r="Q1918" t="str">
        <f>REPLACE(N1918,FIND("/",N1918),LEN(N1918)-FIND("/",N1918)+1,"")</f>
        <v>technology</v>
      </c>
      <c r="R1918" t="str">
        <f>REPLACE(N1918,1,FIND("/",N1918),"")</f>
        <v>gadgets</v>
      </c>
      <c r="S1918" s="10">
        <f t="shared" si="58"/>
        <v>42656.383969907409</v>
      </c>
      <c r="T1918" s="10">
        <f t="shared" si="5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E1919/D1919*100</f>
        <v>52.570512820512818</v>
      </c>
      <c r="P1919" s="7">
        <f>E1919/L1919</f>
        <v>2928.9285714285716</v>
      </c>
      <c r="Q1919" t="str">
        <f>REPLACE(N1919,FIND("/",N1919),LEN(N1919)-FIND("/",N1919)+1,"")</f>
        <v>technology</v>
      </c>
      <c r="R1919" t="str">
        <f>REPLACE(N1919,1,FIND("/",N1919),"")</f>
        <v>gadgets</v>
      </c>
      <c r="S1919" s="10">
        <f t="shared" si="58"/>
        <v>42745.93672453703</v>
      </c>
      <c r="T1919" s="10">
        <f t="shared" si="5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E1920/D1920*100</f>
        <v>1.04</v>
      </c>
      <c r="P1920" s="7">
        <f>E1920/L1920</f>
        <v>28.888888888888889</v>
      </c>
      <c r="Q1920" t="str">
        <f>REPLACE(N1920,FIND("/",N1920),LEN(N1920)-FIND("/",N1920)+1,"")</f>
        <v>technology</v>
      </c>
      <c r="R1920" t="str">
        <f>REPLACE(N1920,1,FIND("/",N1920),"")</f>
        <v>gadgets</v>
      </c>
      <c r="S1920" s="10">
        <f t="shared" si="58"/>
        <v>41828.456608796296</v>
      </c>
      <c r="T1920" s="10">
        <f t="shared" si="5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E1921/D1921*100</f>
        <v>47.4</v>
      </c>
      <c r="P1921" s="7">
        <f>E1921/L1921</f>
        <v>29.625</v>
      </c>
      <c r="Q1921" t="str">
        <f>REPLACE(N1921,FIND("/",N1921),LEN(N1921)-FIND("/",N1921)+1,"")</f>
        <v>technology</v>
      </c>
      <c r="R1921" t="str">
        <f>REPLACE(N1921,1,FIND("/",N1921),"")</f>
        <v>gadgets</v>
      </c>
      <c r="S1921" s="10">
        <f t="shared" si="58"/>
        <v>42113.542233796295</v>
      </c>
      <c r="T1921" s="10">
        <f t="shared" si="5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E1922/D1922*100</f>
        <v>43.03</v>
      </c>
      <c r="P1922" s="7">
        <f>E1922/L1922</f>
        <v>40.980952380952381</v>
      </c>
      <c r="Q1922" t="str">
        <f>REPLACE(N1922,FIND("/",N1922),LEN(N1922)-FIND("/",N1922)+1,"")</f>
        <v>technology</v>
      </c>
      <c r="R1922" t="str">
        <f>REPLACE(N1922,1,FIND("/",N1922),"")</f>
        <v>gadgets</v>
      </c>
      <c r="S1922" s="10">
        <f t="shared" si="58"/>
        <v>42270.54237268518</v>
      </c>
      <c r="T1922" s="10">
        <f t="shared" si="5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E1923/D1923*100</f>
        <v>136.80000000000001</v>
      </c>
      <c r="P1923" s="7">
        <f>E1923/L1923</f>
        <v>54</v>
      </c>
      <c r="Q1923" t="str">
        <f>REPLACE(N1923,FIND("/",N1923),LEN(N1923)-FIND("/",N1923)+1,"")</f>
        <v>music</v>
      </c>
      <c r="R1923" t="str">
        <f>REPLACE(N1923,1,FIND("/",N1923),"")</f>
        <v>indie rock</v>
      </c>
      <c r="S1923" s="10">
        <f t="shared" ref="S1923:S1986" si="60">(J1923/86400)+25569+(-8/24)</f>
        <v>41073.888229166667</v>
      </c>
      <c r="T1923" s="10">
        <f t="shared" ref="T1923:T1986" si="61">(I1923/86400)+25569+(-8/24)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E1924/D1924*100</f>
        <v>115.55</v>
      </c>
      <c r="P1924" s="7">
        <f>E1924/L1924</f>
        <v>36.109375</v>
      </c>
      <c r="Q1924" t="str">
        <f>REPLACE(N1924,FIND("/",N1924),LEN(N1924)-FIND("/",N1924)+1,"")</f>
        <v>music</v>
      </c>
      <c r="R1924" t="str">
        <f>REPLACE(N1924,1,FIND("/",N1924),"")</f>
        <v>indie rock</v>
      </c>
      <c r="S1924" s="10">
        <f t="shared" si="60"/>
        <v>41589.922534722216</v>
      </c>
      <c r="T1924" s="10">
        <f t="shared" si="61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E1925/D1925*100</f>
        <v>240.79999999999998</v>
      </c>
      <c r="P1925" s="7">
        <f>E1925/L1925</f>
        <v>23.153846153846153</v>
      </c>
      <c r="Q1925" t="str">
        <f>REPLACE(N1925,FIND("/",N1925),LEN(N1925)-FIND("/",N1925)+1,"")</f>
        <v>music</v>
      </c>
      <c r="R1925" t="str">
        <f>REPLACE(N1925,1,FIND("/",N1925),"")</f>
        <v>indie rock</v>
      </c>
      <c r="S1925" s="10">
        <f t="shared" si="60"/>
        <v>40772.515416666662</v>
      </c>
      <c r="T1925" s="10">
        <f t="shared" si="61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E1926/D1926*100</f>
        <v>114.39999999999999</v>
      </c>
      <c r="P1926" s="7">
        <f>E1926/L1926</f>
        <v>104</v>
      </c>
      <c r="Q1926" t="str">
        <f>REPLACE(N1926,FIND("/",N1926),LEN(N1926)-FIND("/",N1926)+1,"")</f>
        <v>music</v>
      </c>
      <c r="R1926" t="str">
        <f>REPLACE(N1926,1,FIND("/",N1926),"")</f>
        <v>indie rock</v>
      </c>
      <c r="S1926" s="10">
        <f t="shared" si="60"/>
        <v>41626.427719907406</v>
      </c>
      <c r="T1926" s="10">
        <f t="shared" si="61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E1927/D1927*100</f>
        <v>110.33333333333333</v>
      </c>
      <c r="P1927" s="7">
        <f>E1927/L1927</f>
        <v>31.826923076923077</v>
      </c>
      <c r="Q1927" t="str">
        <f>REPLACE(N1927,FIND("/",N1927),LEN(N1927)-FIND("/",N1927)+1,"")</f>
        <v>music</v>
      </c>
      <c r="R1927" t="str">
        <f>REPLACE(N1927,1,FIND("/",N1927),"")</f>
        <v>indie rock</v>
      </c>
      <c r="S1927" s="10">
        <f t="shared" si="60"/>
        <v>41535.568148148144</v>
      </c>
      <c r="T1927" s="10">
        <f t="shared" si="61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E1928/D1928*100</f>
        <v>195.37933333333334</v>
      </c>
      <c r="P1928" s="7">
        <f>E1928/L1928</f>
        <v>27.3896261682243</v>
      </c>
      <c r="Q1928" t="str">
        <f>REPLACE(N1928,FIND("/",N1928),LEN(N1928)-FIND("/",N1928)+1,"")</f>
        <v>music</v>
      </c>
      <c r="R1928" t="str">
        <f>REPLACE(N1928,1,FIND("/",N1928),"")</f>
        <v>indie rock</v>
      </c>
      <c r="S1928" s="10">
        <f t="shared" si="60"/>
        <v>40456.621018518512</v>
      </c>
      <c r="T1928" s="10">
        <f t="shared" si="61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E1929/D1929*100</f>
        <v>103.33333333333334</v>
      </c>
      <c r="P1929" s="7">
        <f>E1929/L1929</f>
        <v>56.363636363636367</v>
      </c>
      <c r="Q1929" t="str">
        <f>REPLACE(N1929,FIND("/",N1929),LEN(N1929)-FIND("/",N1929)+1,"")</f>
        <v>music</v>
      </c>
      <c r="R1929" t="str">
        <f>REPLACE(N1929,1,FIND("/",N1929),"")</f>
        <v>indie rock</v>
      </c>
      <c r="S1929" s="10">
        <f t="shared" si="60"/>
        <v>40960.528229166666</v>
      </c>
      <c r="T1929" s="10">
        <f t="shared" si="61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E1930/D1930*100</f>
        <v>103.1372549019608</v>
      </c>
      <c r="P1930" s="7">
        <f>E1930/L1930</f>
        <v>77.352941176470594</v>
      </c>
      <c r="Q1930" t="str">
        <f>REPLACE(N1930,FIND("/",N1930),LEN(N1930)-FIND("/",N1930)+1,"")</f>
        <v>music</v>
      </c>
      <c r="R1930" t="str">
        <f>REPLACE(N1930,1,FIND("/",N1930),"")</f>
        <v>indie rock</v>
      </c>
      <c r="S1930" s="10">
        <f t="shared" si="60"/>
        <v>41371.314745370364</v>
      </c>
      <c r="T1930" s="10">
        <f t="shared" si="61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E1931/D1931*100</f>
        <v>100.3125</v>
      </c>
      <c r="P1931" s="7">
        <f>E1931/L1931</f>
        <v>42.8</v>
      </c>
      <c r="Q1931" t="str">
        <f>REPLACE(N1931,FIND("/",N1931),LEN(N1931)-FIND("/",N1931)+1,"")</f>
        <v>music</v>
      </c>
      <c r="R1931" t="str">
        <f>REPLACE(N1931,1,FIND("/",N1931),"")</f>
        <v>indie rock</v>
      </c>
      <c r="S1931" s="10">
        <f t="shared" si="60"/>
        <v>40686.688263888886</v>
      </c>
      <c r="T1931" s="10">
        <f t="shared" si="61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E1932/D1932*100</f>
        <v>127</v>
      </c>
      <c r="P1932" s="7">
        <f>E1932/L1932</f>
        <v>48.846153846153847</v>
      </c>
      <c r="Q1932" t="str">
        <f>REPLACE(N1932,FIND("/",N1932),LEN(N1932)-FIND("/",N1932)+1,"")</f>
        <v>music</v>
      </c>
      <c r="R1932" t="str">
        <f>REPLACE(N1932,1,FIND("/",N1932),"")</f>
        <v>indie rock</v>
      </c>
      <c r="S1932" s="10">
        <f t="shared" si="60"/>
        <v>41402.225486111107</v>
      </c>
      <c r="T1932" s="10">
        <f t="shared" si="61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E1933/D1933*100</f>
        <v>120.601</v>
      </c>
      <c r="P1933" s="7">
        <f>E1933/L1933</f>
        <v>48.240400000000001</v>
      </c>
      <c r="Q1933" t="str">
        <f>REPLACE(N1933,FIND("/",N1933),LEN(N1933)-FIND("/",N1933)+1,"")</f>
        <v>music</v>
      </c>
      <c r="R1933" t="str">
        <f>REPLACE(N1933,1,FIND("/",N1933),"")</f>
        <v>indie rock</v>
      </c>
      <c r="S1933" s="10">
        <f t="shared" si="60"/>
        <v>41037.559131944443</v>
      </c>
      <c r="T1933" s="10">
        <f t="shared" si="61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E1934/D1934*100</f>
        <v>106.99047619047619</v>
      </c>
      <c r="P1934" s="7">
        <f>E1934/L1934</f>
        <v>70.212500000000006</v>
      </c>
      <c r="Q1934" t="str">
        <f>REPLACE(N1934,FIND("/",N1934),LEN(N1934)-FIND("/",N1934)+1,"")</f>
        <v>music</v>
      </c>
      <c r="R1934" t="str">
        <f>REPLACE(N1934,1,FIND("/",N1934),"")</f>
        <v>indie rock</v>
      </c>
      <c r="S1934" s="10">
        <f t="shared" si="60"/>
        <v>40911.476539351854</v>
      </c>
      <c r="T1934" s="10">
        <f t="shared" si="61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E1935/D1935*100</f>
        <v>172.43333333333334</v>
      </c>
      <c r="P1935" s="7">
        <f>E1935/L1935</f>
        <v>94.054545454545448</v>
      </c>
      <c r="Q1935" t="str">
        <f>REPLACE(N1935,FIND("/",N1935),LEN(N1935)-FIND("/",N1935)+1,"")</f>
        <v>music</v>
      </c>
      <c r="R1935" t="str">
        <f>REPLACE(N1935,1,FIND("/",N1935),"")</f>
        <v>indie rock</v>
      </c>
      <c r="S1935" s="10">
        <f t="shared" si="60"/>
        <v>41878.797534722216</v>
      </c>
      <c r="T1935" s="10">
        <f t="shared" si="61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E1936/D1936*100</f>
        <v>123.61999999999999</v>
      </c>
      <c r="P1936" s="7">
        <f>E1936/L1936</f>
        <v>80.272727272727266</v>
      </c>
      <c r="Q1936" t="str">
        <f>REPLACE(N1936,FIND("/",N1936),LEN(N1936)-FIND("/",N1936)+1,"")</f>
        <v>music</v>
      </c>
      <c r="R1936" t="str">
        <f>REPLACE(N1936,1,FIND("/",N1936),"")</f>
        <v>indie rock</v>
      </c>
      <c r="S1936" s="10">
        <f t="shared" si="60"/>
        <v>40865.533807870372</v>
      </c>
      <c r="T1936" s="10">
        <f t="shared" si="61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E1937/D1937*100</f>
        <v>108.4</v>
      </c>
      <c r="P1937" s="7">
        <f>E1937/L1937</f>
        <v>54.2</v>
      </c>
      <c r="Q1937" t="str">
        <f>REPLACE(N1937,FIND("/",N1937),LEN(N1937)-FIND("/",N1937)+1,"")</f>
        <v>music</v>
      </c>
      <c r="R1937" t="str">
        <f>REPLACE(N1937,1,FIND("/",N1937),"")</f>
        <v>indie rock</v>
      </c>
      <c r="S1937" s="10">
        <f t="shared" si="60"/>
        <v>41773.599201388883</v>
      </c>
      <c r="T1937" s="10">
        <f t="shared" si="61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E1938/D1938*100</f>
        <v>116.52013333333333</v>
      </c>
      <c r="P1938" s="7">
        <f>E1938/L1938</f>
        <v>60.26903448275862</v>
      </c>
      <c r="Q1938" t="str">
        <f>REPLACE(N1938,FIND("/",N1938),LEN(N1938)-FIND("/",N1938)+1,"")</f>
        <v>music</v>
      </c>
      <c r="R1938" t="str">
        <f>REPLACE(N1938,1,FIND("/",N1938),"")</f>
        <v>indie rock</v>
      </c>
      <c r="S1938" s="10">
        <f t="shared" si="60"/>
        <v>40852.55636574074</v>
      </c>
      <c r="T1938" s="10">
        <f t="shared" si="61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E1939/D1939*100</f>
        <v>187.245</v>
      </c>
      <c r="P1939" s="7">
        <f>E1939/L1939</f>
        <v>38.740344827586206</v>
      </c>
      <c r="Q1939" t="str">
        <f>REPLACE(N1939,FIND("/",N1939),LEN(N1939)-FIND("/",N1939)+1,"")</f>
        <v>music</v>
      </c>
      <c r="R1939" t="str">
        <f>REPLACE(N1939,1,FIND("/",N1939),"")</f>
        <v>indie rock</v>
      </c>
      <c r="S1939" s="10">
        <f t="shared" si="60"/>
        <v>41058.78565972222</v>
      </c>
      <c r="T1939" s="10">
        <f t="shared" si="61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E1940/D1940*100</f>
        <v>115.93333333333334</v>
      </c>
      <c r="P1940" s="7">
        <f>E1940/L1940</f>
        <v>152.54385964912279</v>
      </c>
      <c r="Q1940" t="str">
        <f>REPLACE(N1940,FIND("/",N1940),LEN(N1940)-FIND("/",N1940)+1,"")</f>
        <v>music</v>
      </c>
      <c r="R1940" t="str">
        <f>REPLACE(N1940,1,FIND("/",N1940),"")</f>
        <v>indie rock</v>
      </c>
      <c r="S1940" s="10">
        <f t="shared" si="60"/>
        <v>41425.92628472222</v>
      </c>
      <c r="T1940" s="10">
        <f t="shared" si="61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E1941/D1941*100</f>
        <v>110.7</v>
      </c>
      <c r="P1941" s="7">
        <f>E1941/L1941</f>
        <v>115.3125</v>
      </c>
      <c r="Q1941" t="str">
        <f>REPLACE(N1941,FIND("/",N1941),LEN(N1941)-FIND("/",N1941)+1,"")</f>
        <v>music</v>
      </c>
      <c r="R1941" t="str">
        <f>REPLACE(N1941,1,FIND("/",N1941),"")</f>
        <v>indie rock</v>
      </c>
      <c r="S1941" s="10">
        <f t="shared" si="60"/>
        <v>41313.651712962957</v>
      </c>
      <c r="T1941" s="10">
        <f t="shared" si="61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E1942/D1942*100</f>
        <v>170.92307692307693</v>
      </c>
      <c r="P1942" s="7">
        <f>E1942/L1942</f>
        <v>35.838709677419352</v>
      </c>
      <c r="Q1942" t="str">
        <f>REPLACE(N1942,FIND("/",N1942),LEN(N1942)-FIND("/",N1942)+1,"")</f>
        <v>music</v>
      </c>
      <c r="R1942" t="str">
        <f>REPLACE(N1942,1,FIND("/",N1942),"")</f>
        <v>indie rock</v>
      </c>
      <c r="S1942" s="10">
        <f t="shared" si="60"/>
        <v>40670.173993055556</v>
      </c>
      <c r="T1942" s="10">
        <f t="shared" si="61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E1943/D1943*100</f>
        <v>126.11835600000001</v>
      </c>
      <c r="P1943" s="7">
        <f>E1943/L1943</f>
        <v>64.570118779438872</v>
      </c>
      <c r="Q1943" t="str">
        <f>REPLACE(N1943,FIND("/",N1943),LEN(N1943)-FIND("/",N1943)+1,"")</f>
        <v>technology</v>
      </c>
      <c r="R1943" t="str">
        <f>REPLACE(N1943,1,FIND("/",N1943),"")</f>
        <v>hardware</v>
      </c>
      <c r="S1943" s="10">
        <f t="shared" si="60"/>
        <v>41743.95753472222</v>
      </c>
      <c r="T1943" s="10">
        <f t="shared" si="61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E1944/D1944*100</f>
        <v>138.44033333333334</v>
      </c>
      <c r="P1944" s="7">
        <f>E1944/L1944</f>
        <v>87.436000000000007</v>
      </c>
      <c r="Q1944" t="str">
        <f>REPLACE(N1944,FIND("/",N1944),LEN(N1944)-FIND("/",N1944)+1,"")</f>
        <v>technology</v>
      </c>
      <c r="R1944" t="str">
        <f>REPLACE(N1944,1,FIND("/",N1944),"")</f>
        <v>hardware</v>
      </c>
      <c r="S1944" s="10">
        <f t="shared" si="60"/>
        <v>40638.494675925926</v>
      </c>
      <c r="T1944" s="10">
        <f t="shared" si="61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E1945/D1945*100</f>
        <v>1705.2499999999998</v>
      </c>
      <c r="P1945" s="7">
        <f>E1945/L1945</f>
        <v>68.815577078288939</v>
      </c>
      <c r="Q1945" t="str">
        <f>REPLACE(N1945,FIND("/",N1945),LEN(N1945)-FIND("/",N1945)+1,"")</f>
        <v>technology</v>
      </c>
      <c r="R1945" t="str">
        <f>REPLACE(N1945,1,FIND("/",N1945),"")</f>
        <v>hardware</v>
      </c>
      <c r="S1945" s="10">
        <f t="shared" si="60"/>
        <v>42547.936527777776</v>
      </c>
      <c r="T1945" s="10">
        <f t="shared" si="61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E1946/D1946*100</f>
        <v>788.05550000000005</v>
      </c>
      <c r="P1946" s="7">
        <f>E1946/L1946</f>
        <v>176.200223588597</v>
      </c>
      <c r="Q1946" t="str">
        <f>REPLACE(N1946,FIND("/",N1946),LEN(N1946)-FIND("/",N1946)+1,"")</f>
        <v>technology</v>
      </c>
      <c r="R1946" t="str">
        <f>REPLACE(N1946,1,FIND("/",N1946),"")</f>
        <v>hardware</v>
      </c>
      <c r="S1946" s="10">
        <f t="shared" si="60"/>
        <v>41730.251041666663</v>
      </c>
      <c r="T1946" s="10">
        <f t="shared" si="61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E1947/D1947*100</f>
        <v>348.01799999999997</v>
      </c>
      <c r="P1947" s="7">
        <f>E1947/L1947</f>
        <v>511.79117647058825</v>
      </c>
      <c r="Q1947" t="str">
        <f>REPLACE(N1947,FIND("/",N1947),LEN(N1947)-FIND("/",N1947)+1,"")</f>
        <v>technology</v>
      </c>
      <c r="R1947" t="str">
        <f>REPLACE(N1947,1,FIND("/",N1947),"")</f>
        <v>hardware</v>
      </c>
      <c r="S1947" s="10">
        <f t="shared" si="60"/>
        <v>42156.918495370366</v>
      </c>
      <c r="T1947" s="10">
        <f t="shared" si="61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E1948/D1948*100</f>
        <v>149.74666666666667</v>
      </c>
      <c r="P1948" s="7">
        <f>E1948/L1948</f>
        <v>160.44285714285715</v>
      </c>
      <c r="Q1948" t="str">
        <f>REPLACE(N1948,FIND("/",N1948),LEN(N1948)-FIND("/",N1948)+1,"")</f>
        <v>technology</v>
      </c>
      <c r="R1948" t="str">
        <f>REPLACE(N1948,1,FIND("/",N1948),"")</f>
        <v>hardware</v>
      </c>
      <c r="S1948" s="10">
        <f t="shared" si="60"/>
        <v>41688.816678240742</v>
      </c>
      <c r="T1948" s="10">
        <f t="shared" si="61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E1949/D1949*100</f>
        <v>100.63375000000001</v>
      </c>
      <c r="P1949" s="7">
        <f>E1949/L1949</f>
        <v>35.003043478260871</v>
      </c>
      <c r="Q1949" t="str">
        <f>REPLACE(N1949,FIND("/",N1949),LEN(N1949)-FIND("/",N1949)+1,"")</f>
        <v>technology</v>
      </c>
      <c r="R1949" t="str">
        <f>REPLACE(N1949,1,FIND("/",N1949),"")</f>
        <v>hardware</v>
      </c>
      <c r="S1949" s="10">
        <f t="shared" si="60"/>
        <v>40102.584722222222</v>
      </c>
      <c r="T1949" s="10">
        <f t="shared" si="61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E1950/D1950*100</f>
        <v>800.21100000000001</v>
      </c>
      <c r="P1950" s="7">
        <f>E1950/L1950</f>
        <v>188.50671378091872</v>
      </c>
      <c r="Q1950" t="str">
        <f>REPLACE(N1950,FIND("/",N1950),LEN(N1950)-FIND("/",N1950)+1,"")</f>
        <v>technology</v>
      </c>
      <c r="R1950" t="str">
        <f>REPLACE(N1950,1,FIND("/",N1950),"")</f>
        <v>hardware</v>
      </c>
      <c r="S1950" s="10">
        <f t="shared" si="60"/>
        <v>42473.270937499998</v>
      </c>
      <c r="T1950" s="10">
        <f t="shared" si="61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E1951/D1951*100</f>
        <v>106.00260000000002</v>
      </c>
      <c r="P1951" s="7">
        <f>E1951/L1951</f>
        <v>56.204984093319197</v>
      </c>
      <c r="Q1951" t="str">
        <f>REPLACE(N1951,FIND("/",N1951),LEN(N1951)-FIND("/",N1951)+1,"")</f>
        <v>technology</v>
      </c>
      <c r="R1951" t="str">
        <f>REPLACE(N1951,1,FIND("/",N1951),"")</f>
        <v>hardware</v>
      </c>
      <c r="S1951" s="10">
        <f t="shared" si="60"/>
        <v>41800.08971064815</v>
      </c>
      <c r="T1951" s="10">
        <f t="shared" si="61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E1952/D1952*100</f>
        <v>200.51866666666669</v>
      </c>
      <c r="P1952" s="7">
        <f>E1952/L1952</f>
        <v>51.3054157782516</v>
      </c>
      <c r="Q1952" t="str">
        <f>REPLACE(N1952,FIND("/",N1952),LEN(N1952)-FIND("/",N1952)+1,"")</f>
        <v>technology</v>
      </c>
      <c r="R1952" t="str">
        <f>REPLACE(N1952,1,FIND("/",N1952),"")</f>
        <v>hardware</v>
      </c>
      <c r="S1952" s="10">
        <f t="shared" si="60"/>
        <v>40623.848067129627</v>
      </c>
      <c r="T1952" s="10">
        <f t="shared" si="61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E1953/D1953*100</f>
        <v>212.44399999999999</v>
      </c>
      <c r="P1953" s="7">
        <f>E1953/L1953</f>
        <v>127.36450839328538</v>
      </c>
      <c r="Q1953" t="str">
        <f>REPLACE(N1953,FIND("/",N1953),LEN(N1953)-FIND("/",N1953)+1,"")</f>
        <v>technology</v>
      </c>
      <c r="R1953" t="str">
        <f>REPLACE(N1953,1,FIND("/",N1953),"")</f>
        <v>hardware</v>
      </c>
      <c r="S1953" s="10">
        <f t="shared" si="60"/>
        <v>42651.087233796294</v>
      </c>
      <c r="T1953" s="10">
        <f t="shared" si="61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E1954/D1954*100</f>
        <v>198.47237142857145</v>
      </c>
      <c r="P1954" s="7">
        <f>E1954/L1954</f>
        <v>101.85532258064516</v>
      </c>
      <c r="Q1954" t="str">
        <f>REPLACE(N1954,FIND("/",N1954),LEN(N1954)-FIND("/",N1954)+1,"")</f>
        <v>technology</v>
      </c>
      <c r="R1954" t="str">
        <f>REPLACE(N1954,1,FIND("/",N1954),"")</f>
        <v>hardware</v>
      </c>
      <c r="S1954" s="10">
        <f t="shared" si="60"/>
        <v>41526.273321759254</v>
      </c>
      <c r="T1954" s="10">
        <f t="shared" si="61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E1955/D1955*100</f>
        <v>225.94666666666666</v>
      </c>
      <c r="P1955" s="7">
        <f>E1955/L1955</f>
        <v>230.55782312925169</v>
      </c>
      <c r="Q1955" t="str">
        <f>REPLACE(N1955,FIND("/",N1955),LEN(N1955)-FIND("/",N1955)+1,"")</f>
        <v>technology</v>
      </c>
      <c r="R1955" t="str">
        <f>REPLACE(N1955,1,FIND("/",N1955),"")</f>
        <v>hardware</v>
      </c>
      <c r="S1955" s="10">
        <f t="shared" si="60"/>
        <v>40940.866493055553</v>
      </c>
      <c r="T1955" s="10">
        <f t="shared" si="61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E1956/D1956*100</f>
        <v>698.94800000000009</v>
      </c>
      <c r="P1956" s="7">
        <f>E1956/L1956</f>
        <v>842.10602409638557</v>
      </c>
      <c r="Q1956" t="str">
        <f>REPLACE(N1956,FIND("/",N1956),LEN(N1956)-FIND("/",N1956)+1,"")</f>
        <v>technology</v>
      </c>
      <c r="R1956" t="str">
        <f>REPLACE(N1956,1,FIND("/",N1956),"")</f>
        <v>hardware</v>
      </c>
      <c r="S1956" s="10">
        <f t="shared" si="60"/>
        <v>42394.247407407405</v>
      </c>
      <c r="T1956" s="10">
        <f t="shared" si="61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E1957/D1957*100</f>
        <v>398.59528571428569</v>
      </c>
      <c r="P1957" s="7">
        <f>E1957/L1957</f>
        <v>577.27593103448271</v>
      </c>
      <c r="Q1957" t="str">
        <f>REPLACE(N1957,FIND("/",N1957),LEN(N1957)-FIND("/",N1957)+1,"")</f>
        <v>technology</v>
      </c>
      <c r="R1957" t="str">
        <f>REPLACE(N1957,1,FIND("/",N1957),"")</f>
        <v>hardware</v>
      </c>
      <c r="S1957" s="10">
        <f t="shared" si="60"/>
        <v>41019.938437500001</v>
      </c>
      <c r="T1957" s="10">
        <f t="shared" si="61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E1958/D1958*100</f>
        <v>294.0333333333333</v>
      </c>
      <c r="P1958" s="7">
        <f>E1958/L1958</f>
        <v>483.34246575342468</v>
      </c>
      <c r="Q1958" t="str">
        <f>REPLACE(N1958,FIND("/",N1958),LEN(N1958)-FIND("/",N1958)+1,"")</f>
        <v>technology</v>
      </c>
      <c r="R1958" t="str">
        <f>REPLACE(N1958,1,FIND("/",N1958),"")</f>
        <v>hardware</v>
      </c>
      <c r="S1958" s="10">
        <f t="shared" si="60"/>
        <v>42067.59033564815</v>
      </c>
      <c r="T1958" s="10">
        <f t="shared" si="61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E1959/D1959*100</f>
        <v>167.50470000000001</v>
      </c>
      <c r="P1959" s="7">
        <f>E1959/L1959</f>
        <v>76.138500000000008</v>
      </c>
      <c r="Q1959" t="str">
        <f>REPLACE(N1959,FIND("/",N1959),LEN(N1959)-FIND("/",N1959)+1,"")</f>
        <v>technology</v>
      </c>
      <c r="R1959" t="str">
        <f>REPLACE(N1959,1,FIND("/",N1959),"")</f>
        <v>hardware</v>
      </c>
      <c r="S1959" s="10">
        <f t="shared" si="60"/>
        <v>41178.765196759261</v>
      </c>
      <c r="T1959" s="10">
        <f t="shared" si="61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E1960/D1960*100</f>
        <v>1435.5717142857143</v>
      </c>
      <c r="P1960" s="7">
        <f>E1960/L1960</f>
        <v>74.107684365781708</v>
      </c>
      <c r="Q1960" t="str">
        <f>REPLACE(N1960,FIND("/",N1960),LEN(N1960)-FIND("/",N1960)+1,"")</f>
        <v>technology</v>
      </c>
      <c r="R1960" t="str">
        <f>REPLACE(N1960,1,FIND("/",N1960),"")</f>
        <v>hardware</v>
      </c>
      <c r="S1960" s="10">
        <f t="shared" si="60"/>
        <v>41326.654641203699</v>
      </c>
      <c r="T1960" s="10">
        <f t="shared" si="61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E1961/D1961*100</f>
        <v>156.73439999999999</v>
      </c>
      <c r="P1961" s="7">
        <f>E1961/L1961</f>
        <v>36.965660377358489</v>
      </c>
      <c r="Q1961" t="str">
        <f>REPLACE(N1961,FIND("/",N1961),LEN(N1961)-FIND("/",N1961)+1,"")</f>
        <v>technology</v>
      </c>
      <c r="R1961" t="str">
        <f>REPLACE(N1961,1,FIND("/",N1961),"")</f>
        <v>hardware</v>
      </c>
      <c r="S1961" s="10">
        <f t="shared" si="60"/>
        <v>41871.512268518512</v>
      </c>
      <c r="T1961" s="10">
        <f t="shared" si="61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E1962/D1962*100</f>
        <v>117.90285714285716</v>
      </c>
      <c r="P1962" s="7">
        <f>E1962/L1962</f>
        <v>2500.969696969697</v>
      </c>
      <c r="Q1962" t="str">
        <f>REPLACE(N1962,FIND("/",N1962),LEN(N1962)-FIND("/",N1962)+1,"")</f>
        <v>technology</v>
      </c>
      <c r="R1962" t="str">
        <f>REPLACE(N1962,1,FIND("/",N1962),"")</f>
        <v>hardware</v>
      </c>
      <c r="S1962" s="10">
        <f t="shared" si="60"/>
        <v>41964.029409722221</v>
      </c>
      <c r="T1962" s="10">
        <f t="shared" si="61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E1963/D1963*100</f>
        <v>1105.3811999999998</v>
      </c>
      <c r="P1963" s="7">
        <f>E1963/L1963</f>
        <v>67.690214329454989</v>
      </c>
      <c r="Q1963" t="str">
        <f>REPLACE(N1963,FIND("/",N1963),LEN(N1963)-FIND("/",N1963)+1,"")</f>
        <v>technology</v>
      </c>
      <c r="R1963" t="str">
        <f>REPLACE(N1963,1,FIND("/",N1963),"")</f>
        <v>hardware</v>
      </c>
      <c r="S1963" s="10">
        <f t="shared" si="60"/>
        <v>41147.861307870371</v>
      </c>
      <c r="T1963" s="10">
        <f t="shared" si="61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E1964/D1964*100</f>
        <v>192.92499999999998</v>
      </c>
      <c r="P1964" s="7">
        <f>E1964/L1964</f>
        <v>63.04738562091503</v>
      </c>
      <c r="Q1964" t="str">
        <f>REPLACE(N1964,FIND("/",N1964),LEN(N1964)-FIND("/",N1964)+1,"")</f>
        <v>technology</v>
      </c>
      <c r="R1964" t="str">
        <f>REPLACE(N1964,1,FIND("/",N1964),"")</f>
        <v>hardware</v>
      </c>
      <c r="S1964" s="10">
        <f t="shared" si="60"/>
        <v>41742.447175925925</v>
      </c>
      <c r="T1964" s="10">
        <f t="shared" si="61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E1965/D1965*100</f>
        <v>126.8842105263158</v>
      </c>
      <c r="P1965" s="7">
        <f>E1965/L1965</f>
        <v>117.6</v>
      </c>
      <c r="Q1965" t="str">
        <f>REPLACE(N1965,FIND("/",N1965),LEN(N1965)-FIND("/",N1965)+1,"")</f>
        <v>technology</v>
      </c>
      <c r="R1965" t="str">
        <f>REPLACE(N1965,1,FIND("/",N1965),"")</f>
        <v>hardware</v>
      </c>
      <c r="S1965" s="10">
        <f t="shared" si="60"/>
        <v>41863.096458333333</v>
      </c>
      <c r="T1965" s="10">
        <f t="shared" si="61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E1966/D1966*100</f>
        <v>259.57748878923763</v>
      </c>
      <c r="P1966" s="7">
        <f>E1966/L1966</f>
        <v>180.75185011709601</v>
      </c>
      <c r="Q1966" t="str">
        <f>REPLACE(N1966,FIND("/",N1966),LEN(N1966)-FIND("/",N1966)+1,"")</f>
        <v>technology</v>
      </c>
      <c r="R1966" t="str">
        <f>REPLACE(N1966,1,FIND("/",N1966),"")</f>
        <v>hardware</v>
      </c>
      <c r="S1966" s="10">
        <f t="shared" si="60"/>
        <v>42451.939490740733</v>
      </c>
      <c r="T1966" s="10">
        <f t="shared" si="61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E1967/D1967*100</f>
        <v>262.27999999999997</v>
      </c>
      <c r="P1967" s="7">
        <f>E1967/L1967</f>
        <v>127.32038834951456</v>
      </c>
      <c r="Q1967" t="str">
        <f>REPLACE(N1967,FIND("/",N1967),LEN(N1967)-FIND("/",N1967)+1,"")</f>
        <v>technology</v>
      </c>
      <c r="R1967" t="str">
        <f>REPLACE(N1967,1,FIND("/",N1967),"")</f>
        <v>hardware</v>
      </c>
      <c r="S1967" s="10">
        <f t="shared" si="60"/>
        <v>40897.755902777775</v>
      </c>
      <c r="T1967" s="10">
        <f t="shared" si="61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E1968/D1968*100</f>
        <v>206.74309000000002</v>
      </c>
      <c r="P1968" s="7">
        <f>E1968/L1968</f>
        <v>136.6444745538665</v>
      </c>
      <c r="Q1968" t="str">
        <f>REPLACE(N1968,FIND("/",N1968),LEN(N1968)-FIND("/",N1968)+1,"")</f>
        <v>technology</v>
      </c>
      <c r="R1968" t="str">
        <f>REPLACE(N1968,1,FIND("/",N1968),"")</f>
        <v>hardware</v>
      </c>
      <c r="S1968" s="10">
        <f t="shared" si="60"/>
        <v>41835.207152777773</v>
      </c>
      <c r="T1968" s="10">
        <f t="shared" si="61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E1969/D1969*100</f>
        <v>370.13</v>
      </c>
      <c r="P1969" s="7">
        <f>E1969/L1969</f>
        <v>182.78024691358024</v>
      </c>
      <c r="Q1969" t="str">
        <f>REPLACE(N1969,FIND("/",N1969),LEN(N1969)-FIND("/",N1969)+1,"")</f>
        <v>technology</v>
      </c>
      <c r="R1969" t="str">
        <f>REPLACE(N1969,1,FIND("/",N1969),"")</f>
        <v>hardware</v>
      </c>
      <c r="S1969" s="10">
        <f t="shared" si="60"/>
        <v>41730.330196759256</v>
      </c>
      <c r="T1969" s="10">
        <f t="shared" si="61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E1970/D1970*100</f>
        <v>284.96600000000001</v>
      </c>
      <c r="P1970" s="7">
        <f>E1970/L1970</f>
        <v>279.37843137254902</v>
      </c>
      <c r="Q1970" t="str">
        <f>REPLACE(N1970,FIND("/",N1970),LEN(N1970)-FIND("/",N1970)+1,"")</f>
        <v>technology</v>
      </c>
      <c r="R1970" t="str">
        <f>REPLACE(N1970,1,FIND("/",N1970),"")</f>
        <v>hardware</v>
      </c>
      <c r="S1970" s="10">
        <f t="shared" si="60"/>
        <v>42676.253645833327</v>
      </c>
      <c r="T1970" s="10">
        <f t="shared" si="61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E1971/D1971*100</f>
        <v>579.08000000000004</v>
      </c>
      <c r="P1971" s="7">
        <f>E1971/L1971</f>
        <v>61.375728669846318</v>
      </c>
      <c r="Q1971" t="str">
        <f>REPLACE(N1971,FIND("/",N1971),LEN(N1971)-FIND("/",N1971)+1,"")</f>
        <v>technology</v>
      </c>
      <c r="R1971" t="str">
        <f>REPLACE(N1971,1,FIND("/",N1971),"")</f>
        <v>hardware</v>
      </c>
      <c r="S1971" s="10">
        <f t="shared" si="60"/>
        <v>42557.459120370368</v>
      </c>
      <c r="T1971" s="10">
        <f t="shared" si="61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E1972/D1972*100</f>
        <v>1131.8</v>
      </c>
      <c r="P1972" s="7">
        <f>E1972/L1972</f>
        <v>80.727532097004286</v>
      </c>
      <c r="Q1972" t="str">
        <f>REPLACE(N1972,FIND("/",N1972),LEN(N1972)-FIND("/",N1972)+1,"")</f>
        <v>technology</v>
      </c>
      <c r="R1972" t="str">
        <f>REPLACE(N1972,1,FIND("/",N1972),"")</f>
        <v>hardware</v>
      </c>
      <c r="S1972" s="10">
        <f t="shared" si="60"/>
        <v>41323.859965277778</v>
      </c>
      <c r="T1972" s="10">
        <f t="shared" si="61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E1973/D1973*100</f>
        <v>263.02771750000005</v>
      </c>
      <c r="P1973" s="7">
        <f>E1973/L1973</f>
        <v>272.35590732591254</v>
      </c>
      <c r="Q1973" t="str">
        <f>REPLACE(N1973,FIND("/",N1973),LEN(N1973)-FIND("/",N1973)+1,"")</f>
        <v>technology</v>
      </c>
      <c r="R1973" t="str">
        <f>REPLACE(N1973,1,FIND("/",N1973),"")</f>
        <v>hardware</v>
      </c>
      <c r="S1973" s="10">
        <f t="shared" si="60"/>
        <v>41561.16737268518</v>
      </c>
      <c r="T1973" s="10">
        <f t="shared" si="61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E1974/D1974*100</f>
        <v>674.48</v>
      </c>
      <c r="P1974" s="7">
        <f>E1974/L1974</f>
        <v>70.848739495798313</v>
      </c>
      <c r="Q1974" t="str">
        <f>REPLACE(N1974,FIND("/",N1974),LEN(N1974)-FIND("/",N1974)+1,"")</f>
        <v>technology</v>
      </c>
      <c r="R1974" t="str">
        <f>REPLACE(N1974,1,FIND("/",N1974),"")</f>
        <v>hardware</v>
      </c>
      <c r="S1974" s="10">
        <f t="shared" si="60"/>
        <v>41200.678749999999</v>
      </c>
      <c r="T1974" s="10">
        <f t="shared" si="61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E1975/D1975*100</f>
        <v>256.83081313131316</v>
      </c>
      <c r="P1975" s="7">
        <f>E1975/L1975</f>
        <v>247.94003412969283</v>
      </c>
      <c r="Q1975" t="str">
        <f>REPLACE(N1975,FIND("/",N1975),LEN(N1975)-FIND("/",N1975)+1,"")</f>
        <v>technology</v>
      </c>
      <c r="R1975" t="str">
        <f>REPLACE(N1975,1,FIND("/",N1975),"")</f>
        <v>hardware</v>
      </c>
      <c r="S1975" s="10">
        <f t="shared" si="60"/>
        <v>42549.389629629623</v>
      </c>
      <c r="T1975" s="10">
        <f t="shared" si="61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E1976/D1976*100</f>
        <v>375.49599999999998</v>
      </c>
      <c r="P1976" s="7">
        <f>E1976/L1976</f>
        <v>186.81393034825871</v>
      </c>
      <c r="Q1976" t="str">
        <f>REPLACE(N1976,FIND("/",N1976),LEN(N1976)-FIND("/",N1976)+1,"")</f>
        <v>technology</v>
      </c>
      <c r="R1976" t="str">
        <f>REPLACE(N1976,1,FIND("/",N1976),"")</f>
        <v>hardware</v>
      </c>
      <c r="S1976" s="10">
        <f t="shared" si="60"/>
        <v>41445.000798611109</v>
      </c>
      <c r="T1976" s="10">
        <f t="shared" si="61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E1977/D1977*100</f>
        <v>208.70837499999996</v>
      </c>
      <c r="P1977" s="7">
        <f>E1977/L1977</f>
        <v>131.98948616600788</v>
      </c>
      <c r="Q1977" t="str">
        <f>REPLACE(N1977,FIND("/",N1977),LEN(N1977)-FIND("/",N1977)+1,"")</f>
        <v>technology</v>
      </c>
      <c r="R1977" t="str">
        <f>REPLACE(N1977,1,FIND("/",N1977),"")</f>
        <v>hardware</v>
      </c>
      <c r="S1977" s="10">
        <f t="shared" si="60"/>
        <v>41313.42188657407</v>
      </c>
      <c r="T1977" s="10">
        <f t="shared" si="61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E1978/D1978*100</f>
        <v>346.6</v>
      </c>
      <c r="P1978" s="7">
        <f>E1978/L1978</f>
        <v>29.310782241014799</v>
      </c>
      <c r="Q1978" t="str">
        <f>REPLACE(N1978,FIND("/",N1978),LEN(N1978)-FIND("/",N1978)+1,"")</f>
        <v>technology</v>
      </c>
      <c r="R1978" t="str">
        <f>REPLACE(N1978,1,FIND("/",N1978),"")</f>
        <v>hardware</v>
      </c>
      <c r="S1978" s="10">
        <f t="shared" si="60"/>
        <v>41438.566261574073</v>
      </c>
      <c r="T1978" s="10">
        <f t="shared" si="61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E1979/D1979*100</f>
        <v>402.33</v>
      </c>
      <c r="P1979" s="7">
        <f>E1979/L1979</f>
        <v>245.02436053593178</v>
      </c>
      <c r="Q1979" t="str">
        <f>REPLACE(N1979,FIND("/",N1979),LEN(N1979)-FIND("/",N1979)+1,"")</f>
        <v>technology</v>
      </c>
      <c r="R1979" t="str">
        <f>REPLACE(N1979,1,FIND("/",N1979),"")</f>
        <v>hardware</v>
      </c>
      <c r="S1979" s="10">
        <f t="shared" si="60"/>
        <v>42310.883564814816</v>
      </c>
      <c r="T1979" s="10">
        <f t="shared" si="61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E1980/D1980*100</f>
        <v>1026.8451399999999</v>
      </c>
      <c r="P1980" s="7">
        <f>E1980/L1980</f>
        <v>1323.2540463917526</v>
      </c>
      <c r="Q1980" t="str">
        <f>REPLACE(N1980,FIND("/",N1980),LEN(N1980)-FIND("/",N1980)+1,"")</f>
        <v>technology</v>
      </c>
      <c r="R1980" t="str">
        <f>REPLACE(N1980,1,FIND("/",N1980),"")</f>
        <v>hardware</v>
      </c>
      <c r="S1980" s="10">
        <f t="shared" si="60"/>
        <v>41038.892268518517</v>
      </c>
      <c r="T1980" s="10">
        <f t="shared" si="61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E1981/D1981*100</f>
        <v>114.901155</v>
      </c>
      <c r="P1981" s="7">
        <f>E1981/L1981</f>
        <v>282.65966789667897</v>
      </c>
      <c r="Q1981" t="str">
        <f>REPLACE(N1981,FIND("/",N1981),LEN(N1981)-FIND("/",N1981)+1,"")</f>
        <v>technology</v>
      </c>
      <c r="R1981" t="str">
        <f>REPLACE(N1981,1,FIND("/",N1981),"")</f>
        <v>hardware</v>
      </c>
      <c r="S1981" s="10">
        <f t="shared" si="60"/>
        <v>42290.12668981481</v>
      </c>
      <c r="T1981" s="10">
        <f t="shared" si="61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E1982/D1982*100</f>
        <v>354.82402000000002</v>
      </c>
      <c r="P1982" s="7">
        <f>E1982/L1982</f>
        <v>91.214401028277635</v>
      </c>
      <c r="Q1982" t="str">
        <f>REPLACE(N1982,FIND("/",N1982),LEN(N1982)-FIND("/",N1982)+1,"")</f>
        <v>technology</v>
      </c>
      <c r="R1982" t="str">
        <f>REPLACE(N1982,1,FIND("/",N1982),"")</f>
        <v>hardware</v>
      </c>
      <c r="S1982" s="10">
        <f t="shared" si="60"/>
        <v>42423.209050925921</v>
      </c>
      <c r="T1982" s="10">
        <f t="shared" si="61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E1983/D1983*100</f>
        <v>5.08</v>
      </c>
      <c r="P1983" s="7">
        <f>E1983/L1983</f>
        <v>31.75</v>
      </c>
      <c r="Q1983" t="str">
        <f>REPLACE(N1983,FIND("/",N1983),LEN(N1983)-FIND("/",N1983)+1,"")</f>
        <v>photography</v>
      </c>
      <c r="R1983" t="str">
        <f>REPLACE(N1983,1,FIND("/",N1983),"")</f>
        <v>people</v>
      </c>
      <c r="S1983" s="10">
        <f t="shared" si="60"/>
        <v>41799.391956018517</v>
      </c>
      <c r="T1983" s="10">
        <f t="shared" si="61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E1984/D1984*100</f>
        <v>0</v>
      </c>
      <c r="P1984" s="7" t="e">
        <f>E1984/L1984</f>
        <v>#DIV/0!</v>
      </c>
      <c r="Q1984" t="str">
        <f>REPLACE(N1984,FIND("/",N1984),LEN(N1984)-FIND("/",N1984)+1,"")</f>
        <v>photography</v>
      </c>
      <c r="R1984" t="str">
        <f>REPLACE(N1984,1,FIND("/",N1984),"")</f>
        <v>people</v>
      </c>
      <c r="S1984" s="10">
        <f t="shared" si="60"/>
        <v>42678.253321759257</v>
      </c>
      <c r="T1984" s="10">
        <f t="shared" si="61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E1985/D1985*100</f>
        <v>4.3</v>
      </c>
      <c r="P1985" s="7">
        <f>E1985/L1985</f>
        <v>88.6875</v>
      </c>
      <c r="Q1985" t="str">
        <f>REPLACE(N1985,FIND("/",N1985),LEN(N1985)-FIND("/",N1985)+1,"")</f>
        <v>photography</v>
      </c>
      <c r="R1985" t="str">
        <f>REPLACE(N1985,1,FIND("/",N1985),"")</f>
        <v>people</v>
      </c>
      <c r="S1985" s="10">
        <f t="shared" si="60"/>
        <v>42592.678449074076</v>
      </c>
      <c r="T1985" s="10">
        <f t="shared" si="61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E1986/D1986*100</f>
        <v>21.146666666666665</v>
      </c>
      <c r="P1986" s="7">
        <f>E1986/L1986</f>
        <v>453.14285714285717</v>
      </c>
      <c r="Q1986" t="str">
        <f>REPLACE(N1986,FIND("/",N1986),LEN(N1986)-FIND("/",N1986)+1,"")</f>
        <v>photography</v>
      </c>
      <c r="R1986" t="str">
        <f>REPLACE(N1986,1,FIND("/",N1986),"")</f>
        <v>people</v>
      </c>
      <c r="S1986" s="10">
        <f t="shared" si="60"/>
        <v>41913.456956018512</v>
      </c>
      <c r="T1986" s="10">
        <f t="shared" si="61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E1987/D1987*100</f>
        <v>3.1875</v>
      </c>
      <c r="P1987" s="7">
        <f>E1987/L1987</f>
        <v>12.75</v>
      </c>
      <c r="Q1987" t="str">
        <f>REPLACE(N1987,FIND("/",N1987),LEN(N1987)-FIND("/",N1987)+1,"")</f>
        <v>photography</v>
      </c>
      <c r="R1987" t="str">
        <f>REPLACE(N1987,1,FIND("/",N1987),"")</f>
        <v>people</v>
      </c>
      <c r="S1987" s="10">
        <f t="shared" ref="S1987:S2050" si="62">(J1987/86400)+25569+(-8/24)</f>
        <v>42555.365405092591</v>
      </c>
      <c r="T1987" s="10">
        <f t="shared" ref="T1987:T2050" si="63">(I1987/86400)+25569+(-8/24)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E1988/D1988*100</f>
        <v>0.05</v>
      </c>
      <c r="P1988" s="7">
        <f>E1988/L1988</f>
        <v>1</v>
      </c>
      <c r="Q1988" t="str">
        <f>REPLACE(N1988,FIND("/",N1988),LEN(N1988)-FIND("/",N1988)+1,"")</f>
        <v>photography</v>
      </c>
      <c r="R1988" t="str">
        <f>REPLACE(N1988,1,FIND("/",N1988),"")</f>
        <v>people</v>
      </c>
      <c r="S1988" s="10">
        <f t="shared" si="62"/>
        <v>42413.100497685184</v>
      </c>
      <c r="T1988" s="10">
        <f t="shared" si="63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E1989/D1989*100</f>
        <v>42.472727272727276</v>
      </c>
      <c r="P1989" s="7">
        <f>E1989/L1989</f>
        <v>83.428571428571431</v>
      </c>
      <c r="Q1989" t="str">
        <f>REPLACE(N1989,FIND("/",N1989),LEN(N1989)-FIND("/",N1989)+1,"")</f>
        <v>photography</v>
      </c>
      <c r="R1989" t="str">
        <f>REPLACE(N1989,1,FIND("/",N1989),"")</f>
        <v>people</v>
      </c>
      <c r="S1989" s="10">
        <f t="shared" si="62"/>
        <v>42034.306435185186</v>
      </c>
      <c r="T1989" s="10">
        <f t="shared" si="63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E1990/D1990*100</f>
        <v>0.41666666666666669</v>
      </c>
      <c r="P1990" s="7">
        <f>E1990/L1990</f>
        <v>25</v>
      </c>
      <c r="Q1990" t="str">
        <f>REPLACE(N1990,FIND("/",N1990),LEN(N1990)-FIND("/",N1990)+1,"")</f>
        <v>photography</v>
      </c>
      <c r="R1990" t="str">
        <f>REPLACE(N1990,1,FIND("/",N1990),"")</f>
        <v>people</v>
      </c>
      <c r="S1990" s="10">
        <f t="shared" si="62"/>
        <v>42206.429884259262</v>
      </c>
      <c r="T1990" s="10">
        <f t="shared" si="63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E1991/D1991*100</f>
        <v>1</v>
      </c>
      <c r="P1991" s="7">
        <f>E1991/L1991</f>
        <v>50</v>
      </c>
      <c r="Q1991" t="str">
        <f>REPLACE(N1991,FIND("/",N1991),LEN(N1991)-FIND("/",N1991)+1,"")</f>
        <v>photography</v>
      </c>
      <c r="R1991" t="str">
        <f>REPLACE(N1991,1,FIND("/",N1991),"")</f>
        <v>people</v>
      </c>
      <c r="S1991" s="10">
        <f t="shared" si="62"/>
        <v>42685.347314814811</v>
      </c>
      <c r="T1991" s="10">
        <f t="shared" si="63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E1992/D1992*100</f>
        <v>16.966666666666665</v>
      </c>
      <c r="P1992" s="7">
        <f>E1992/L1992</f>
        <v>101.8</v>
      </c>
      <c r="Q1992" t="str">
        <f>REPLACE(N1992,FIND("/",N1992),LEN(N1992)-FIND("/",N1992)+1,"")</f>
        <v>photography</v>
      </c>
      <c r="R1992" t="str">
        <f>REPLACE(N1992,1,FIND("/",N1992),"")</f>
        <v>people</v>
      </c>
      <c r="S1992" s="10">
        <f t="shared" si="62"/>
        <v>42397.862638888888</v>
      </c>
      <c r="T1992" s="10">
        <f t="shared" si="63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E1993/D1993*100</f>
        <v>7.0000000000000009</v>
      </c>
      <c r="P1993" s="7">
        <f>E1993/L1993</f>
        <v>46.666666666666664</v>
      </c>
      <c r="Q1993" t="str">
        <f>REPLACE(N1993,FIND("/",N1993),LEN(N1993)-FIND("/",N1993)+1,"")</f>
        <v>photography</v>
      </c>
      <c r="R1993" t="str">
        <f>REPLACE(N1993,1,FIND("/",N1993),"")</f>
        <v>people</v>
      </c>
      <c r="S1993" s="10">
        <f t="shared" si="62"/>
        <v>42167.560023148144</v>
      </c>
      <c r="T1993" s="10">
        <f t="shared" si="63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E1994/D1994*100</f>
        <v>0.13333333333333333</v>
      </c>
      <c r="P1994" s="7">
        <f>E1994/L1994</f>
        <v>1</v>
      </c>
      <c r="Q1994" t="str">
        <f>REPLACE(N1994,FIND("/",N1994),LEN(N1994)-FIND("/",N1994)+1,"")</f>
        <v>photography</v>
      </c>
      <c r="R1994" t="str">
        <f>REPLACE(N1994,1,FIND("/",N1994),"")</f>
        <v>people</v>
      </c>
      <c r="S1994" s="10">
        <f t="shared" si="62"/>
        <v>42022.810081018521</v>
      </c>
      <c r="T1994" s="10">
        <f t="shared" si="63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E1995/D1995*100</f>
        <v>0</v>
      </c>
      <c r="P1995" s="7" t="e">
        <f>E1995/L1995</f>
        <v>#DIV/0!</v>
      </c>
      <c r="Q1995" t="str">
        <f>REPLACE(N1995,FIND("/",N1995),LEN(N1995)-FIND("/",N1995)+1,"")</f>
        <v>photography</v>
      </c>
      <c r="R1995" t="str">
        <f>REPLACE(N1995,1,FIND("/",N1995),"")</f>
        <v>people</v>
      </c>
      <c r="S1995" s="10">
        <f t="shared" si="62"/>
        <v>42329.255057870367</v>
      </c>
      <c r="T1995" s="10">
        <f t="shared" si="63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E1996/D1996*100</f>
        <v>0</v>
      </c>
      <c r="P1996" s="7" t="e">
        <f>E1996/L1996</f>
        <v>#DIV/0!</v>
      </c>
      <c r="Q1996" t="str">
        <f>REPLACE(N1996,FIND("/",N1996),LEN(N1996)-FIND("/",N1996)+1,"")</f>
        <v>photography</v>
      </c>
      <c r="R1996" t="str">
        <f>REPLACE(N1996,1,FIND("/",N1996),"")</f>
        <v>people</v>
      </c>
      <c r="S1996" s="10">
        <f t="shared" si="62"/>
        <v>42650.672939814809</v>
      </c>
      <c r="T1996" s="10">
        <f t="shared" si="63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E1997/D1997*100</f>
        <v>7.8</v>
      </c>
      <c r="P1997" s="7">
        <f>E1997/L1997</f>
        <v>26</v>
      </c>
      <c r="Q1997" t="str">
        <f>REPLACE(N1997,FIND("/",N1997),LEN(N1997)-FIND("/",N1997)+1,"")</f>
        <v>photography</v>
      </c>
      <c r="R1997" t="str">
        <f>REPLACE(N1997,1,FIND("/",N1997),"")</f>
        <v>people</v>
      </c>
      <c r="S1997" s="10">
        <f t="shared" si="62"/>
        <v>42181.568703703706</v>
      </c>
      <c r="T1997" s="10">
        <f t="shared" si="63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E1998/D1998*100</f>
        <v>0</v>
      </c>
      <c r="P1998" s="7" t="e">
        <f>E1998/L1998</f>
        <v>#DIV/0!</v>
      </c>
      <c r="Q1998" t="str">
        <f>REPLACE(N1998,FIND("/",N1998),LEN(N1998)-FIND("/",N1998)+1,"")</f>
        <v>photography</v>
      </c>
      <c r="R1998" t="str">
        <f>REPLACE(N1998,1,FIND("/",N1998),"")</f>
        <v>people</v>
      </c>
      <c r="S1998" s="10">
        <f t="shared" si="62"/>
        <v>41800.486238425925</v>
      </c>
      <c r="T1998" s="10">
        <f t="shared" si="63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E1999/D1999*100</f>
        <v>0</v>
      </c>
      <c r="P1999" s="7" t="e">
        <f>E1999/L1999</f>
        <v>#DIV/0!</v>
      </c>
      <c r="Q1999" t="str">
        <f>REPLACE(N1999,FIND("/",N1999),LEN(N1999)-FIND("/",N1999)+1,"")</f>
        <v>photography</v>
      </c>
      <c r="R1999" t="str">
        <f>REPLACE(N1999,1,FIND("/",N1999),"")</f>
        <v>people</v>
      </c>
      <c r="S1999" s="10">
        <f t="shared" si="62"/>
        <v>41847.597361111111</v>
      </c>
      <c r="T1999" s="10">
        <f t="shared" si="63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E2000/D2000*100</f>
        <v>26.200000000000003</v>
      </c>
      <c r="P2000" s="7">
        <f>E2000/L2000</f>
        <v>218.33333333333334</v>
      </c>
      <c r="Q2000" t="str">
        <f>REPLACE(N2000,FIND("/",N2000),LEN(N2000)-FIND("/",N2000)+1,"")</f>
        <v>photography</v>
      </c>
      <c r="R2000" t="str">
        <f>REPLACE(N2000,1,FIND("/",N2000),"")</f>
        <v>people</v>
      </c>
      <c r="S2000" s="10">
        <f t="shared" si="62"/>
        <v>41806.785162037035</v>
      </c>
      <c r="T2000" s="10">
        <f t="shared" si="63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E2001/D2001*100</f>
        <v>0.76129032258064511</v>
      </c>
      <c r="P2001" s="7">
        <f>E2001/L2001</f>
        <v>33.714285714285715</v>
      </c>
      <c r="Q2001" t="str">
        <f>REPLACE(N2001,FIND("/",N2001),LEN(N2001)-FIND("/",N2001)+1,"")</f>
        <v>photography</v>
      </c>
      <c r="R2001" t="str">
        <f>REPLACE(N2001,1,FIND("/",N2001),"")</f>
        <v>people</v>
      </c>
      <c r="S2001" s="10">
        <f t="shared" si="62"/>
        <v>41926.149398148147</v>
      </c>
      <c r="T2001" s="10">
        <f t="shared" si="63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E2002/D2002*100</f>
        <v>12.5</v>
      </c>
      <c r="P2002" s="7">
        <f>E2002/L2002</f>
        <v>25</v>
      </c>
      <c r="Q2002" t="str">
        <f>REPLACE(N2002,FIND("/",N2002),LEN(N2002)-FIND("/",N2002)+1,"")</f>
        <v>photography</v>
      </c>
      <c r="R2002" t="str">
        <f>REPLACE(N2002,1,FIND("/",N2002),"")</f>
        <v>people</v>
      </c>
      <c r="S2002" s="10">
        <f t="shared" si="62"/>
        <v>42345.618206018517</v>
      </c>
      <c r="T2002" s="10">
        <f t="shared" si="63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E2003/D2003*100</f>
        <v>382.12909090909091</v>
      </c>
      <c r="P2003" s="7">
        <f>E2003/L2003</f>
        <v>128.38790470372632</v>
      </c>
      <c r="Q2003" t="str">
        <f>REPLACE(N2003,FIND("/",N2003),LEN(N2003)-FIND("/",N2003)+1,"")</f>
        <v>technology</v>
      </c>
      <c r="R2003" t="str">
        <f>REPLACE(N2003,1,FIND("/",N2003),"")</f>
        <v>hardware</v>
      </c>
      <c r="S2003" s="10">
        <f t="shared" si="62"/>
        <v>42135.876342592594</v>
      </c>
      <c r="T2003" s="10">
        <f t="shared" si="63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E2004/D2004*100</f>
        <v>216.79422000000002</v>
      </c>
      <c r="P2004" s="7">
        <f>E2004/L2004</f>
        <v>78.834261818181815</v>
      </c>
      <c r="Q2004" t="str">
        <f>REPLACE(N2004,FIND("/",N2004),LEN(N2004)-FIND("/",N2004)+1,"")</f>
        <v>technology</v>
      </c>
      <c r="R2004" t="str">
        <f>REPLACE(N2004,1,FIND("/",N2004),"")</f>
        <v>hardware</v>
      </c>
      <c r="S2004" s="10">
        <f t="shared" si="62"/>
        <v>42728.378969907404</v>
      </c>
      <c r="T2004" s="10">
        <f t="shared" si="63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E2005/D2005*100</f>
        <v>312</v>
      </c>
      <c r="P2005" s="7">
        <f>E2005/L2005</f>
        <v>91.764705882352942</v>
      </c>
      <c r="Q2005" t="str">
        <f>REPLACE(N2005,FIND("/",N2005),LEN(N2005)-FIND("/",N2005)+1,"")</f>
        <v>technology</v>
      </c>
      <c r="R2005" t="str">
        <f>REPLACE(N2005,1,FIND("/",N2005),"")</f>
        <v>hardware</v>
      </c>
      <c r="S2005" s="10">
        <f t="shared" si="62"/>
        <v>40346.792268518519</v>
      </c>
      <c r="T2005" s="10">
        <f t="shared" si="63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E2006/D2006*100</f>
        <v>234.42048</v>
      </c>
      <c r="P2006" s="7">
        <f>E2006/L2006</f>
        <v>331.10237288135596</v>
      </c>
      <c r="Q2006" t="str">
        <f>REPLACE(N2006,FIND("/",N2006),LEN(N2006)-FIND("/",N2006)+1,"")</f>
        <v>technology</v>
      </c>
      <c r="R2006" t="str">
        <f>REPLACE(N2006,1,FIND("/",N2006),"")</f>
        <v>hardware</v>
      </c>
      <c r="S2006" s="10">
        <f t="shared" si="62"/>
        <v>41800.271562499998</v>
      </c>
      <c r="T2006" s="10">
        <f t="shared" si="63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E2007/D2007*100</f>
        <v>123.68010000000001</v>
      </c>
      <c r="P2007" s="7">
        <f>E2007/L2007</f>
        <v>194.26193717277485</v>
      </c>
      <c r="Q2007" t="str">
        <f>REPLACE(N2007,FIND("/",N2007),LEN(N2007)-FIND("/",N2007)+1,"")</f>
        <v>technology</v>
      </c>
      <c r="R2007" t="str">
        <f>REPLACE(N2007,1,FIND("/",N2007),"")</f>
        <v>hardware</v>
      </c>
      <c r="S2007" s="10">
        <f t="shared" si="62"/>
        <v>41535.479374999995</v>
      </c>
      <c r="T2007" s="10">
        <f t="shared" si="63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E2008/D2008*100</f>
        <v>247.84</v>
      </c>
      <c r="P2008" s="7">
        <f>E2008/L2008</f>
        <v>408.97689768976898</v>
      </c>
      <c r="Q2008" t="str">
        <f>REPLACE(N2008,FIND("/",N2008),LEN(N2008)-FIND("/",N2008)+1,"")</f>
        <v>technology</v>
      </c>
      <c r="R2008" t="str">
        <f>REPLACE(N2008,1,FIND("/",N2008),"")</f>
        <v>hardware</v>
      </c>
      <c r="S2008" s="10">
        <f t="shared" si="62"/>
        <v>41941.167187499996</v>
      </c>
      <c r="T2008" s="10">
        <f t="shared" si="63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E2009/D2009*100</f>
        <v>115.7092</v>
      </c>
      <c r="P2009" s="7">
        <f>E2009/L2009</f>
        <v>84.459270072992695</v>
      </c>
      <c r="Q2009" t="str">
        <f>REPLACE(N2009,FIND("/",N2009),LEN(N2009)-FIND("/",N2009)+1,"")</f>
        <v>technology</v>
      </c>
      <c r="R2009" t="str">
        <f>REPLACE(N2009,1,FIND("/",N2009),"")</f>
        <v>hardware</v>
      </c>
      <c r="S2009" s="10">
        <f t="shared" si="62"/>
        <v>40347.504467592589</v>
      </c>
      <c r="T2009" s="10">
        <f t="shared" si="63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E2010/D2010*100</f>
        <v>117.07484768810599</v>
      </c>
      <c r="P2010" s="7">
        <f>E2010/L2010</f>
        <v>44.853658536585364</v>
      </c>
      <c r="Q2010" t="str">
        <f>REPLACE(N2010,FIND("/",N2010),LEN(N2010)-FIND("/",N2010)+1,"")</f>
        <v>technology</v>
      </c>
      <c r="R2010" t="str">
        <f>REPLACE(N2010,1,FIND("/",N2010),"")</f>
        <v>hardware</v>
      </c>
      <c r="S2010" s="10">
        <f t="shared" si="62"/>
        <v>40761.271087962959</v>
      </c>
      <c r="T2010" s="10">
        <f t="shared" si="63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E2011/D2011*100</f>
        <v>305.15800000000002</v>
      </c>
      <c r="P2011" s="7">
        <f>E2011/L2011</f>
        <v>383.3643216080402</v>
      </c>
      <c r="Q2011" t="str">
        <f>REPLACE(N2011,FIND("/",N2011),LEN(N2011)-FIND("/",N2011)+1,"")</f>
        <v>technology</v>
      </c>
      <c r="R2011" t="str">
        <f>REPLACE(N2011,1,FIND("/",N2011),"")</f>
        <v>hardware</v>
      </c>
      <c r="S2011" s="10">
        <f t="shared" si="62"/>
        <v>42660.990081018514</v>
      </c>
      <c r="T2011" s="10">
        <f t="shared" si="63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E2012/D2012*100</f>
        <v>320.05299999999994</v>
      </c>
      <c r="P2012" s="7">
        <f>E2012/L2012</f>
        <v>55.276856649395505</v>
      </c>
      <c r="Q2012" t="str">
        <f>REPLACE(N2012,FIND("/",N2012),LEN(N2012)-FIND("/",N2012)+1,"")</f>
        <v>technology</v>
      </c>
      <c r="R2012" t="str">
        <f>REPLACE(N2012,1,FIND("/",N2012),"")</f>
        <v>hardware</v>
      </c>
      <c r="S2012" s="10">
        <f t="shared" si="62"/>
        <v>42570.663090277776</v>
      </c>
      <c r="T2012" s="10">
        <f t="shared" si="63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E2013/D2013*100</f>
        <v>819.56399999999996</v>
      </c>
      <c r="P2013" s="7">
        <f>E2013/L2013</f>
        <v>422.02059732234807</v>
      </c>
      <c r="Q2013" t="str">
        <f>REPLACE(N2013,FIND("/",N2013),LEN(N2013)-FIND("/",N2013)+1,"")</f>
        <v>technology</v>
      </c>
      <c r="R2013" t="str">
        <f>REPLACE(N2013,1,FIND("/",N2013),"")</f>
        <v>hardware</v>
      </c>
      <c r="S2013" s="10">
        <f t="shared" si="62"/>
        <v>42347.025150462963</v>
      </c>
      <c r="T2013" s="10">
        <f t="shared" si="63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E2014/D2014*100</f>
        <v>234.90000000000003</v>
      </c>
      <c r="P2014" s="7">
        <f>E2014/L2014</f>
        <v>64.180327868852459</v>
      </c>
      <c r="Q2014" t="str">
        <f>REPLACE(N2014,FIND("/",N2014),LEN(N2014)-FIND("/",N2014)+1,"")</f>
        <v>technology</v>
      </c>
      <c r="R2014" t="str">
        <f>REPLACE(N2014,1,FIND("/",N2014),"")</f>
        <v>hardware</v>
      </c>
      <c r="S2014" s="10">
        <f t="shared" si="62"/>
        <v>42010.488900462959</v>
      </c>
      <c r="T2014" s="10">
        <f t="shared" si="63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E2015/D2015*100</f>
        <v>494.91374999999999</v>
      </c>
      <c r="P2015" s="7">
        <f>E2015/L2015</f>
        <v>173.57781674704077</v>
      </c>
      <c r="Q2015" t="str">
        <f>REPLACE(N2015,FIND("/",N2015),LEN(N2015)-FIND("/",N2015)+1,"")</f>
        <v>technology</v>
      </c>
      <c r="R2015" t="str">
        <f>REPLACE(N2015,1,FIND("/",N2015),"")</f>
        <v>hardware</v>
      </c>
      <c r="S2015" s="10">
        <f t="shared" si="62"/>
        <v>42499.627476851849</v>
      </c>
      <c r="T2015" s="10">
        <f t="shared" si="63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E2016/D2016*100</f>
        <v>7813.7822333333334</v>
      </c>
      <c r="P2016" s="7">
        <f>E2016/L2016</f>
        <v>88.601680840609291</v>
      </c>
      <c r="Q2016" t="str">
        <f>REPLACE(N2016,FIND("/",N2016),LEN(N2016)-FIND("/",N2016)+1,"")</f>
        <v>technology</v>
      </c>
      <c r="R2016" t="str">
        <f>REPLACE(N2016,1,FIND("/",N2016),"")</f>
        <v>hardware</v>
      </c>
      <c r="S2016" s="10">
        <f t="shared" si="62"/>
        <v>41323.881238425922</v>
      </c>
      <c r="T2016" s="10">
        <f t="shared" si="63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E2017/D2017*100</f>
        <v>113.00013888888888</v>
      </c>
      <c r="P2017" s="7">
        <f>E2017/L2017</f>
        <v>50.222283950617282</v>
      </c>
      <c r="Q2017" t="str">
        <f>REPLACE(N2017,FIND("/",N2017),LEN(N2017)-FIND("/",N2017)+1,"")</f>
        <v>technology</v>
      </c>
      <c r="R2017" t="str">
        <f>REPLACE(N2017,1,FIND("/",N2017),"")</f>
        <v>hardware</v>
      </c>
      <c r="S2017" s="10">
        <f t="shared" si="62"/>
        <v>40765.543553240735</v>
      </c>
      <c r="T2017" s="10">
        <f t="shared" si="63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E2018/D2018*100</f>
        <v>921.54219999999998</v>
      </c>
      <c r="P2018" s="7">
        <f>E2018/L2018</f>
        <v>192.38876826722338</v>
      </c>
      <c r="Q2018" t="str">
        <f>REPLACE(N2018,FIND("/",N2018),LEN(N2018)-FIND("/",N2018)+1,"")</f>
        <v>technology</v>
      </c>
      <c r="R2018" t="str">
        <f>REPLACE(N2018,1,FIND("/",N2018),"")</f>
        <v>hardware</v>
      </c>
      <c r="S2018" s="10">
        <f t="shared" si="62"/>
        <v>41312.547442129631</v>
      </c>
      <c r="T2018" s="10">
        <f t="shared" si="63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E2019/D2019*100</f>
        <v>125.10239999999999</v>
      </c>
      <c r="P2019" s="7">
        <f>E2019/L2019</f>
        <v>73.416901408450698</v>
      </c>
      <c r="Q2019" t="str">
        <f>REPLACE(N2019,FIND("/",N2019),LEN(N2019)-FIND("/",N2019)+1,"")</f>
        <v>technology</v>
      </c>
      <c r="R2019" t="str">
        <f>REPLACE(N2019,1,FIND("/",N2019),"")</f>
        <v>hardware</v>
      </c>
      <c r="S2019" s="10">
        <f t="shared" si="62"/>
        <v>40960.724016203698</v>
      </c>
      <c r="T2019" s="10">
        <f t="shared" si="63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E2020/D2020*100</f>
        <v>102.24343076923077</v>
      </c>
      <c r="P2020" s="7">
        <f>E2020/L2020</f>
        <v>147.68495555555555</v>
      </c>
      <c r="Q2020" t="str">
        <f>REPLACE(N2020,FIND("/",N2020),LEN(N2020)-FIND("/",N2020)+1,"")</f>
        <v>technology</v>
      </c>
      <c r="R2020" t="str">
        <f>REPLACE(N2020,1,FIND("/",N2020),"")</f>
        <v>hardware</v>
      </c>
      <c r="S2020" s="10">
        <f t="shared" si="62"/>
        <v>42199.032511574071</v>
      </c>
      <c r="T2020" s="10">
        <f t="shared" si="63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E2021/D2021*100</f>
        <v>484.90975000000003</v>
      </c>
      <c r="P2021" s="7">
        <f>E2021/L2021</f>
        <v>108.96848314606741</v>
      </c>
      <c r="Q2021" t="str">
        <f>REPLACE(N2021,FIND("/",N2021),LEN(N2021)-FIND("/",N2021)+1,"")</f>
        <v>technology</v>
      </c>
      <c r="R2021" t="str">
        <f>REPLACE(N2021,1,FIND("/",N2021),"")</f>
        <v>hardware</v>
      </c>
      <c r="S2021" s="10">
        <f t="shared" si="62"/>
        <v>42605.375243055554</v>
      </c>
      <c r="T2021" s="10">
        <f t="shared" si="63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E2022/D2022*100</f>
        <v>192.33333333333334</v>
      </c>
      <c r="P2022" s="7">
        <f>E2022/L2022</f>
        <v>23.647540983606557</v>
      </c>
      <c r="Q2022" t="str">
        <f>REPLACE(N2022,FIND("/",N2022),LEN(N2022)-FIND("/",N2022)+1,"")</f>
        <v>technology</v>
      </c>
      <c r="R2022" t="str">
        <f>REPLACE(N2022,1,FIND("/",N2022),"")</f>
        <v>hardware</v>
      </c>
      <c r="S2022" s="10">
        <f t="shared" si="62"/>
        <v>41736.764166666668</v>
      </c>
      <c r="T2022" s="10">
        <f t="shared" si="63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E2023/D2023*100</f>
        <v>281.10000000000002</v>
      </c>
      <c r="P2023" s="7">
        <f>E2023/L2023</f>
        <v>147.94736842105263</v>
      </c>
      <c r="Q2023" t="str">
        <f>REPLACE(N2023,FIND("/",N2023),LEN(N2023)-FIND("/",N2023)+1,"")</f>
        <v>technology</v>
      </c>
      <c r="R2023" t="str">
        <f>REPLACE(N2023,1,FIND("/",N2023),"")</f>
        <v>hardware</v>
      </c>
      <c r="S2023" s="10">
        <f t="shared" si="62"/>
        <v>41860.737233796295</v>
      </c>
      <c r="T2023" s="10">
        <f t="shared" si="63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E2024/D2024*100</f>
        <v>125.13700000000001</v>
      </c>
      <c r="P2024" s="7">
        <f>E2024/L2024</f>
        <v>385.03692307692307</v>
      </c>
      <c r="Q2024" t="str">
        <f>REPLACE(N2024,FIND("/",N2024),LEN(N2024)-FIND("/",N2024)+1,"")</f>
        <v>technology</v>
      </c>
      <c r="R2024" t="str">
        <f>REPLACE(N2024,1,FIND("/",N2024),"")</f>
        <v>hardware</v>
      </c>
      <c r="S2024" s="10">
        <f t="shared" si="62"/>
        <v>42502.23578703704</v>
      </c>
      <c r="T2024" s="10">
        <f t="shared" si="63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E2025/D2025*100</f>
        <v>161.459</v>
      </c>
      <c r="P2025" s="7">
        <f>E2025/L2025</f>
        <v>457.39093484419266</v>
      </c>
      <c r="Q2025" t="str">
        <f>REPLACE(N2025,FIND("/",N2025),LEN(N2025)-FIND("/",N2025)+1,"")</f>
        <v>technology</v>
      </c>
      <c r="R2025" t="str">
        <f>REPLACE(N2025,1,FIND("/",N2025),"")</f>
        <v>hardware</v>
      </c>
      <c r="S2025" s="10">
        <f t="shared" si="62"/>
        <v>42136.087418981479</v>
      </c>
      <c r="T2025" s="10">
        <f t="shared" si="63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E2026/D2026*100</f>
        <v>585.35</v>
      </c>
      <c r="P2026" s="7">
        <f>E2026/L2026</f>
        <v>222.99047619047619</v>
      </c>
      <c r="Q2026" t="str">
        <f>REPLACE(N2026,FIND("/",N2026),LEN(N2026)-FIND("/",N2026)+1,"")</f>
        <v>technology</v>
      </c>
      <c r="R2026" t="str">
        <f>REPLACE(N2026,1,FIND("/",N2026),"")</f>
        <v>hardware</v>
      </c>
      <c r="S2026" s="10">
        <f t="shared" si="62"/>
        <v>41099.633611111109</v>
      </c>
      <c r="T2026" s="10">
        <f t="shared" si="63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E2027/D2027*100</f>
        <v>201.14999999999998</v>
      </c>
      <c r="P2027" s="7">
        <f>E2027/L2027</f>
        <v>220.74074074074073</v>
      </c>
      <c r="Q2027" t="str">
        <f>REPLACE(N2027,FIND("/",N2027),LEN(N2027)-FIND("/",N2027)+1,"")</f>
        <v>technology</v>
      </c>
      <c r="R2027" t="str">
        <f>REPLACE(N2027,1,FIND("/",N2027),"")</f>
        <v>hardware</v>
      </c>
      <c r="S2027" s="10">
        <f t="shared" si="62"/>
        <v>42135.851226851846</v>
      </c>
      <c r="T2027" s="10">
        <f t="shared" si="63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E2028/D2028*100</f>
        <v>133.48307999999997</v>
      </c>
      <c r="P2028" s="7">
        <f>E2028/L2028</f>
        <v>73.503898678414089</v>
      </c>
      <c r="Q2028" t="str">
        <f>REPLACE(N2028,FIND("/",N2028),LEN(N2028)-FIND("/",N2028)+1,"")</f>
        <v>technology</v>
      </c>
      <c r="R2028" t="str">
        <f>REPLACE(N2028,1,FIND("/",N2028),"")</f>
        <v>hardware</v>
      </c>
      <c r="S2028" s="10">
        <f t="shared" si="62"/>
        <v>41704.402604166666</v>
      </c>
      <c r="T2028" s="10">
        <f t="shared" si="63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E2029/D2029*100</f>
        <v>120.24900000000001</v>
      </c>
      <c r="P2029" s="7">
        <f>E2029/L2029</f>
        <v>223.09647495361781</v>
      </c>
      <c r="Q2029" t="str">
        <f>REPLACE(N2029,FIND("/",N2029),LEN(N2029)-FIND("/",N2029)+1,"")</f>
        <v>technology</v>
      </c>
      <c r="R2029" t="str">
        <f>REPLACE(N2029,1,FIND("/",N2029),"")</f>
        <v>hardware</v>
      </c>
      <c r="S2029" s="10">
        <f t="shared" si="62"/>
        <v>42048.480543981474</v>
      </c>
      <c r="T2029" s="10">
        <f t="shared" si="63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E2030/D2030*100</f>
        <v>126.16666666666667</v>
      </c>
      <c r="P2030" s="7">
        <f>E2030/L2030</f>
        <v>47.911392405063289</v>
      </c>
      <c r="Q2030" t="str">
        <f>REPLACE(N2030,FIND("/",N2030),LEN(N2030)-FIND("/",N2030)+1,"")</f>
        <v>technology</v>
      </c>
      <c r="R2030" t="str">
        <f>REPLACE(N2030,1,FIND("/",N2030),"")</f>
        <v>hardware</v>
      </c>
      <c r="S2030" s="10">
        <f t="shared" si="62"/>
        <v>40215.585717592592</v>
      </c>
      <c r="T2030" s="10">
        <f t="shared" si="63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E2031/D2031*100</f>
        <v>361.2</v>
      </c>
      <c r="P2031" s="7">
        <f>E2031/L2031</f>
        <v>96.063829787234042</v>
      </c>
      <c r="Q2031" t="str">
        <f>REPLACE(N2031,FIND("/",N2031),LEN(N2031)-FIND("/",N2031)+1,"")</f>
        <v>technology</v>
      </c>
      <c r="R2031" t="str">
        <f>REPLACE(N2031,1,FIND("/",N2031),"")</f>
        <v>hardware</v>
      </c>
      <c r="S2031" s="10">
        <f t="shared" si="62"/>
        <v>41847.688437500001</v>
      </c>
      <c r="T2031" s="10">
        <f t="shared" si="63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E2032/D2032*100</f>
        <v>226.239013671875</v>
      </c>
      <c r="P2032" s="7">
        <f>E2032/L2032</f>
        <v>118.6144</v>
      </c>
      <c r="Q2032" t="str">
        <f>REPLACE(N2032,FIND("/",N2032),LEN(N2032)-FIND("/",N2032)+1,"")</f>
        <v>technology</v>
      </c>
      <c r="R2032" t="str">
        <f>REPLACE(N2032,1,FIND("/",N2032),"")</f>
        <v>hardware</v>
      </c>
      <c r="S2032" s="10">
        <f t="shared" si="62"/>
        <v>41212.663148148145</v>
      </c>
      <c r="T2032" s="10">
        <f t="shared" si="63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E2033/D2033*100</f>
        <v>120.35</v>
      </c>
      <c r="P2033" s="7">
        <f>E2033/L2033</f>
        <v>118.45472440944881</v>
      </c>
      <c r="Q2033" t="str">
        <f>REPLACE(N2033,FIND("/",N2033),LEN(N2033)-FIND("/",N2033)+1,"")</f>
        <v>technology</v>
      </c>
      <c r="R2033" t="str">
        <f>REPLACE(N2033,1,FIND("/",N2033),"")</f>
        <v>hardware</v>
      </c>
      <c r="S2033" s="10">
        <f t="shared" si="62"/>
        <v>41974.995983796289</v>
      </c>
      <c r="T2033" s="10">
        <f t="shared" si="63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E2034/D2034*100</f>
        <v>304.18799999999999</v>
      </c>
      <c r="P2034" s="7">
        <f>E2034/L2034</f>
        <v>143.21468926553672</v>
      </c>
      <c r="Q2034" t="str">
        <f>REPLACE(N2034,FIND("/",N2034),LEN(N2034)-FIND("/",N2034)+1,"")</f>
        <v>technology</v>
      </c>
      <c r="R2034" t="str">
        <f>REPLACE(N2034,1,FIND("/",N2034),"")</f>
        <v>hardware</v>
      </c>
      <c r="S2034" s="10">
        <f t="shared" si="62"/>
        <v>42689.23233796296</v>
      </c>
      <c r="T2034" s="10">
        <f t="shared" si="63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E2035/D2035*100</f>
        <v>178.67599999999999</v>
      </c>
      <c r="P2035" s="7">
        <f>E2035/L2035</f>
        <v>282.71518987341773</v>
      </c>
      <c r="Q2035" t="str">
        <f>REPLACE(N2035,FIND("/",N2035),LEN(N2035)-FIND("/",N2035)+1,"")</f>
        <v>technology</v>
      </c>
      <c r="R2035" t="str">
        <f>REPLACE(N2035,1,FIND("/",N2035),"")</f>
        <v>hardware</v>
      </c>
      <c r="S2035" s="10">
        <f t="shared" si="62"/>
        <v>41724.749050925922</v>
      </c>
      <c r="T2035" s="10">
        <f t="shared" si="63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E2036/D2036*100</f>
        <v>386.81998717948721</v>
      </c>
      <c r="P2036" s="7">
        <f>E2036/L2036</f>
        <v>593.93620078740162</v>
      </c>
      <c r="Q2036" t="str">
        <f>REPLACE(N2036,FIND("/",N2036),LEN(N2036)-FIND("/",N2036)+1,"")</f>
        <v>technology</v>
      </c>
      <c r="R2036" t="str">
        <f>REPLACE(N2036,1,FIND("/",N2036),"")</f>
        <v>hardware</v>
      </c>
      <c r="S2036" s="10">
        <f t="shared" si="62"/>
        <v>42075.796678240738</v>
      </c>
      <c r="T2036" s="10">
        <f t="shared" si="63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E2037/D2037*100</f>
        <v>211.03642500000004</v>
      </c>
      <c r="P2037" s="7">
        <f>E2037/L2037</f>
        <v>262.15704968944101</v>
      </c>
      <c r="Q2037" t="str">
        <f>REPLACE(N2037,FIND("/",N2037),LEN(N2037)-FIND("/",N2037)+1,"")</f>
        <v>technology</v>
      </c>
      <c r="R2037" t="str">
        <f>REPLACE(N2037,1,FIND("/",N2037),"")</f>
        <v>hardware</v>
      </c>
      <c r="S2037" s="10">
        <f t="shared" si="62"/>
        <v>42311.29174768518</v>
      </c>
      <c r="T2037" s="10">
        <f t="shared" si="63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E2038/D2038*100</f>
        <v>131.66833333333335</v>
      </c>
      <c r="P2038" s="7">
        <f>E2038/L2038</f>
        <v>46.580778301886795</v>
      </c>
      <c r="Q2038" t="str">
        <f>REPLACE(N2038,FIND("/",N2038),LEN(N2038)-FIND("/",N2038)+1,"")</f>
        <v>technology</v>
      </c>
      <c r="R2038" t="str">
        <f>REPLACE(N2038,1,FIND("/",N2038),"")</f>
        <v>hardware</v>
      </c>
      <c r="S2038" s="10">
        <f t="shared" si="62"/>
        <v>41738.531469907401</v>
      </c>
      <c r="T2038" s="10">
        <f t="shared" si="63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E2039/D2039*100</f>
        <v>300.47639999999996</v>
      </c>
      <c r="P2039" s="7">
        <f>E2039/L2039</f>
        <v>70.041118881118877</v>
      </c>
      <c r="Q2039" t="str">
        <f>REPLACE(N2039,FIND("/",N2039),LEN(N2039)-FIND("/",N2039)+1,"")</f>
        <v>technology</v>
      </c>
      <c r="R2039" t="str">
        <f>REPLACE(N2039,1,FIND("/",N2039),"")</f>
        <v>hardware</v>
      </c>
      <c r="S2039" s="10">
        <f t="shared" si="62"/>
        <v>41577.876770833333</v>
      </c>
      <c r="T2039" s="10">
        <f t="shared" si="63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E2040/D2040*100</f>
        <v>420.51249999999999</v>
      </c>
      <c r="P2040" s="7">
        <f>E2040/L2040</f>
        <v>164.90686274509804</v>
      </c>
      <c r="Q2040" t="str">
        <f>REPLACE(N2040,FIND("/",N2040),LEN(N2040)-FIND("/",N2040)+1,"")</f>
        <v>technology</v>
      </c>
      <c r="R2040" t="str">
        <f>REPLACE(N2040,1,FIND("/",N2040),"")</f>
        <v>hardware</v>
      </c>
      <c r="S2040" s="10">
        <f t="shared" si="62"/>
        <v>41423.937743055554</v>
      </c>
      <c r="T2040" s="10">
        <f t="shared" si="63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E2041/D2041*100</f>
        <v>136.21680000000001</v>
      </c>
      <c r="P2041" s="7">
        <f>E2041/L2041</f>
        <v>449.26385224274406</v>
      </c>
      <c r="Q2041" t="str">
        <f>REPLACE(N2041,FIND("/",N2041),LEN(N2041)-FIND("/",N2041)+1,"")</f>
        <v>technology</v>
      </c>
      <c r="R2041" t="str">
        <f>REPLACE(N2041,1,FIND("/",N2041),"")</f>
        <v>hardware</v>
      </c>
      <c r="S2041" s="10">
        <f t="shared" si="62"/>
        <v>42675.10561342592</v>
      </c>
      <c r="T2041" s="10">
        <f t="shared" si="63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E2042/D2042*100</f>
        <v>248.17133333333334</v>
      </c>
      <c r="P2042" s="7">
        <f>E2042/L2042</f>
        <v>27.472841328413285</v>
      </c>
      <c r="Q2042" t="str">
        <f>REPLACE(N2042,FIND("/",N2042),LEN(N2042)-FIND("/",N2042)+1,"")</f>
        <v>technology</v>
      </c>
      <c r="R2042" t="str">
        <f>REPLACE(N2042,1,FIND("/",N2042),"")</f>
        <v>hardware</v>
      </c>
      <c r="S2042" s="10">
        <f t="shared" si="62"/>
        <v>41578.593784722216</v>
      </c>
      <c r="T2042" s="10">
        <f t="shared" si="63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E2043/D2043*100</f>
        <v>181.86315789473684</v>
      </c>
      <c r="P2043" s="7">
        <f>E2043/L2043</f>
        <v>143.97499999999999</v>
      </c>
      <c r="Q2043" t="str">
        <f>REPLACE(N2043,FIND("/",N2043),LEN(N2043)-FIND("/",N2043)+1,"")</f>
        <v>technology</v>
      </c>
      <c r="R2043" t="str">
        <f>REPLACE(N2043,1,FIND("/",N2043),"")</f>
        <v>hardware</v>
      </c>
      <c r="S2043" s="10">
        <f t="shared" si="62"/>
        <v>42654.192442129628</v>
      </c>
      <c r="T2043" s="10">
        <f t="shared" si="63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E2044/D2044*100</f>
        <v>123.53</v>
      </c>
      <c r="P2044" s="7">
        <f>E2044/L2044</f>
        <v>88.23571428571428</v>
      </c>
      <c r="Q2044" t="str">
        <f>REPLACE(N2044,FIND("/",N2044),LEN(N2044)-FIND("/",N2044)+1,"")</f>
        <v>technology</v>
      </c>
      <c r="R2044" t="str">
        <f>REPLACE(N2044,1,FIND("/",N2044),"")</f>
        <v>hardware</v>
      </c>
      <c r="S2044" s="10">
        <f t="shared" si="62"/>
        <v>42331.374699074069</v>
      </c>
      <c r="T2044" s="10">
        <f t="shared" si="63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E2045/D2045*100</f>
        <v>506.20938628158842</v>
      </c>
      <c r="P2045" s="7">
        <f>E2045/L2045</f>
        <v>36.326424870466319</v>
      </c>
      <c r="Q2045" t="str">
        <f>REPLACE(N2045,FIND("/",N2045),LEN(N2045)-FIND("/",N2045)+1,"")</f>
        <v>technology</v>
      </c>
      <c r="R2045" t="str">
        <f>REPLACE(N2045,1,FIND("/",N2045),"")</f>
        <v>hardware</v>
      </c>
      <c r="S2045" s="10">
        <f t="shared" si="62"/>
        <v>42660.843483796292</v>
      </c>
      <c r="T2045" s="10">
        <f t="shared" si="63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E2046/D2046*100</f>
        <v>108.21333333333334</v>
      </c>
      <c r="P2046" s="7">
        <f>E2046/L2046</f>
        <v>90.177777777777777</v>
      </c>
      <c r="Q2046" t="str">
        <f>REPLACE(N2046,FIND("/",N2046),LEN(N2046)-FIND("/",N2046)+1,"")</f>
        <v>technology</v>
      </c>
      <c r="R2046" t="str">
        <f>REPLACE(N2046,1,FIND("/",N2046),"")</f>
        <v>hardware</v>
      </c>
      <c r="S2046" s="10">
        <f t="shared" si="62"/>
        <v>42138.350856481477</v>
      </c>
      <c r="T2046" s="10">
        <f t="shared" si="63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E2047/D2047*100</f>
        <v>819.18387755102037</v>
      </c>
      <c r="P2047" s="7">
        <f>E2047/L2047</f>
        <v>152.62361216730039</v>
      </c>
      <c r="Q2047" t="str">
        <f>REPLACE(N2047,FIND("/",N2047),LEN(N2047)-FIND("/",N2047)+1,"")</f>
        <v>technology</v>
      </c>
      <c r="R2047" t="str">
        <f>REPLACE(N2047,1,FIND("/",N2047),"")</f>
        <v>hardware</v>
      </c>
      <c r="S2047" s="10">
        <f t="shared" si="62"/>
        <v>41068.755173611113</v>
      </c>
      <c r="T2047" s="10">
        <f t="shared" si="63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E2048/D2048*100</f>
        <v>121.10000000000001</v>
      </c>
      <c r="P2048" s="7">
        <f>E2048/L2048</f>
        <v>55.806451612903224</v>
      </c>
      <c r="Q2048" t="str">
        <f>REPLACE(N2048,FIND("/",N2048),LEN(N2048)-FIND("/",N2048)+1,"")</f>
        <v>technology</v>
      </c>
      <c r="R2048" t="str">
        <f>REPLACE(N2048,1,FIND("/",N2048),"")</f>
        <v>hardware</v>
      </c>
      <c r="S2048" s="10">
        <f t="shared" si="62"/>
        <v>41386.838472222218</v>
      </c>
      <c r="T2048" s="10">
        <f t="shared" si="63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E2049/D2049*100</f>
        <v>102.99897959183673</v>
      </c>
      <c r="P2049" s="7">
        <f>E2049/L2049</f>
        <v>227.85327313769753</v>
      </c>
      <c r="Q2049" t="str">
        <f>REPLACE(N2049,FIND("/",N2049),LEN(N2049)-FIND("/",N2049)+1,"")</f>
        <v>technology</v>
      </c>
      <c r="R2049" t="str">
        <f>REPLACE(N2049,1,FIND("/",N2049),"")</f>
        <v>hardware</v>
      </c>
      <c r="S2049" s="10">
        <f t="shared" si="62"/>
        <v>42081.570254629631</v>
      </c>
      <c r="T2049" s="10">
        <f t="shared" si="63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E2050/D2050*100</f>
        <v>148.33229411764705</v>
      </c>
      <c r="P2050" s="7">
        <f>E2050/L2050</f>
        <v>91.82989803350327</v>
      </c>
      <c r="Q2050" t="str">
        <f>REPLACE(N2050,FIND("/",N2050),LEN(N2050)-FIND("/",N2050)+1,"")</f>
        <v>technology</v>
      </c>
      <c r="R2050" t="str">
        <f>REPLACE(N2050,1,FIND("/",N2050),"")</f>
        <v>hardware</v>
      </c>
      <c r="S2050" s="10">
        <f t="shared" si="62"/>
        <v>41387.318182870367</v>
      </c>
      <c r="T2050" s="10">
        <f t="shared" si="63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E2051/D2051*100</f>
        <v>120.19070000000001</v>
      </c>
      <c r="P2051" s="7">
        <f>E2051/L2051</f>
        <v>80.991037735849048</v>
      </c>
      <c r="Q2051" t="str">
        <f>REPLACE(N2051,FIND("/",N2051),LEN(N2051)-FIND("/",N2051)+1,"")</f>
        <v>technology</v>
      </c>
      <c r="R2051" t="str">
        <f>REPLACE(N2051,1,FIND("/",N2051),"")</f>
        <v>hardware</v>
      </c>
      <c r="S2051" s="10">
        <f t="shared" ref="S2051:S2114" si="64">(J2051/86400)+25569+(-8/24)</f>
        <v>41575.194016203699</v>
      </c>
      <c r="T2051" s="10">
        <f t="shared" ref="T2051:T2114" si="65">(I2051/86400)+25569+(-8/24)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E2052/D2052*100</f>
        <v>473.27000000000004</v>
      </c>
      <c r="P2052" s="7">
        <f>E2052/L2052</f>
        <v>278.39411764705881</v>
      </c>
      <c r="Q2052" t="str">
        <f>REPLACE(N2052,FIND("/",N2052),LEN(N2052)-FIND("/",N2052)+1,"")</f>
        <v>technology</v>
      </c>
      <c r="R2052" t="str">
        <f>REPLACE(N2052,1,FIND("/",N2052),"")</f>
        <v>hardware</v>
      </c>
      <c r="S2052" s="10">
        <f t="shared" si="64"/>
        <v>42114.738171296289</v>
      </c>
      <c r="T2052" s="10">
        <f t="shared" si="65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E2053/D2053*100</f>
        <v>130.36250000000001</v>
      </c>
      <c r="P2053" s="7">
        <f>E2053/L2053</f>
        <v>43.095041322314053</v>
      </c>
      <c r="Q2053" t="str">
        <f>REPLACE(N2053,FIND("/",N2053),LEN(N2053)-FIND("/",N2053)+1,"")</f>
        <v>technology</v>
      </c>
      <c r="R2053" t="str">
        <f>REPLACE(N2053,1,FIND("/",N2053),"")</f>
        <v>hardware</v>
      </c>
      <c r="S2053" s="10">
        <f t="shared" si="64"/>
        <v>41603.689085648148</v>
      </c>
      <c r="T2053" s="10">
        <f t="shared" si="65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E2054/D2054*100</f>
        <v>353.048</v>
      </c>
      <c r="P2054" s="7">
        <f>E2054/L2054</f>
        <v>326.29205175600737</v>
      </c>
      <c r="Q2054" t="str">
        <f>REPLACE(N2054,FIND("/",N2054),LEN(N2054)-FIND("/",N2054)+1,"")</f>
        <v>technology</v>
      </c>
      <c r="R2054" t="str">
        <f>REPLACE(N2054,1,FIND("/",N2054),"")</f>
        <v>hardware</v>
      </c>
      <c r="S2054" s="10">
        <f t="shared" si="64"/>
        <v>42374.750613425924</v>
      </c>
      <c r="T2054" s="10">
        <f t="shared" si="65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E2055/D2055*100</f>
        <v>101.02</v>
      </c>
      <c r="P2055" s="7">
        <f>E2055/L2055</f>
        <v>41.743801652892564</v>
      </c>
      <c r="Q2055" t="str">
        <f>REPLACE(N2055,FIND("/",N2055),LEN(N2055)-FIND("/",N2055)+1,"")</f>
        <v>technology</v>
      </c>
      <c r="R2055" t="str">
        <f>REPLACE(N2055,1,FIND("/",N2055),"")</f>
        <v>hardware</v>
      </c>
      <c r="S2055" s="10">
        <f t="shared" si="64"/>
        <v>42303.284155092588</v>
      </c>
      <c r="T2055" s="10">
        <f t="shared" si="65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E2056/D2056*100</f>
        <v>113.59142857142857</v>
      </c>
      <c r="P2056" s="7">
        <f>E2056/L2056</f>
        <v>64.020933977455712</v>
      </c>
      <c r="Q2056" t="str">
        <f>REPLACE(N2056,FIND("/",N2056),LEN(N2056)-FIND("/",N2056)+1,"")</f>
        <v>technology</v>
      </c>
      <c r="R2056" t="str">
        <f>REPLACE(N2056,1,FIND("/",N2056),"")</f>
        <v>hardware</v>
      </c>
      <c r="S2056" s="10">
        <f t="shared" si="64"/>
        <v>41731.187615740739</v>
      </c>
      <c r="T2056" s="10">
        <f t="shared" si="65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E2057/D2057*100</f>
        <v>167.41666666666666</v>
      </c>
      <c r="P2057" s="7">
        <f>E2057/L2057</f>
        <v>99.455445544554451</v>
      </c>
      <c r="Q2057" t="str">
        <f>REPLACE(N2057,FIND("/",N2057),LEN(N2057)-FIND("/",N2057)+1,"")</f>
        <v>technology</v>
      </c>
      <c r="R2057" t="str">
        <f>REPLACE(N2057,1,FIND("/",N2057),"")</f>
        <v>hardware</v>
      </c>
      <c r="S2057" s="10">
        <f t="shared" si="64"/>
        <v>41946.340775462959</v>
      </c>
      <c r="T2057" s="10">
        <f t="shared" si="65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E2058/D2058*100</f>
        <v>153.452</v>
      </c>
      <c r="P2058" s="7">
        <f>E2058/L2058</f>
        <v>138.49458483754512</v>
      </c>
      <c r="Q2058" t="str">
        <f>REPLACE(N2058,FIND("/",N2058),LEN(N2058)-FIND("/",N2058)+1,"")</f>
        <v>technology</v>
      </c>
      <c r="R2058" t="str">
        <f>REPLACE(N2058,1,FIND("/",N2058),"")</f>
        <v>hardware</v>
      </c>
      <c r="S2058" s="10">
        <f t="shared" si="64"/>
        <v>41351.427569444444</v>
      </c>
      <c r="T2058" s="10">
        <f t="shared" si="65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E2059/D2059*100</f>
        <v>202.23220000000001</v>
      </c>
      <c r="P2059" s="7">
        <f>E2059/L2059</f>
        <v>45.547792792792798</v>
      </c>
      <c r="Q2059" t="str">
        <f>REPLACE(N2059,FIND("/",N2059),LEN(N2059)-FIND("/",N2059)+1,"")</f>
        <v>technology</v>
      </c>
      <c r="R2059" t="str">
        <f>REPLACE(N2059,1,FIND("/",N2059),"")</f>
        <v>hardware</v>
      </c>
      <c r="S2059" s="10">
        <f t="shared" si="64"/>
        <v>42396.161249999997</v>
      </c>
      <c r="T2059" s="10">
        <f t="shared" si="65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E2060/D2060*100</f>
        <v>168.28125</v>
      </c>
      <c r="P2060" s="7">
        <f>E2060/L2060</f>
        <v>10.507317073170732</v>
      </c>
      <c r="Q2060" t="str">
        <f>REPLACE(N2060,FIND("/",N2060),LEN(N2060)-FIND("/",N2060)+1,"")</f>
        <v>technology</v>
      </c>
      <c r="R2060" t="str">
        <f>REPLACE(N2060,1,FIND("/",N2060),"")</f>
        <v>hardware</v>
      </c>
      <c r="S2060" s="10">
        <f t="shared" si="64"/>
        <v>42026.03738425926</v>
      </c>
      <c r="T2060" s="10">
        <f t="shared" si="65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E2061/D2061*100</f>
        <v>143.45666666666668</v>
      </c>
      <c r="P2061" s="7">
        <f>E2061/L2061</f>
        <v>114.76533333333333</v>
      </c>
      <c r="Q2061" t="str">
        <f>REPLACE(N2061,FIND("/",N2061),LEN(N2061)-FIND("/",N2061)+1,"")</f>
        <v>technology</v>
      </c>
      <c r="R2061" t="str">
        <f>REPLACE(N2061,1,FIND("/",N2061),"")</f>
        <v>hardware</v>
      </c>
      <c r="S2061" s="10">
        <f t="shared" si="64"/>
        <v>42361.269143518519</v>
      </c>
      <c r="T2061" s="10">
        <f t="shared" si="65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E2062/D2062*100</f>
        <v>196.4</v>
      </c>
      <c r="P2062" s="7">
        <f>E2062/L2062</f>
        <v>35.997067448680355</v>
      </c>
      <c r="Q2062" t="str">
        <f>REPLACE(N2062,FIND("/",N2062),LEN(N2062)-FIND("/",N2062)+1,"")</f>
        <v>technology</v>
      </c>
      <c r="R2062" t="str">
        <f>REPLACE(N2062,1,FIND("/",N2062),"")</f>
        <v>hardware</v>
      </c>
      <c r="S2062" s="10">
        <f t="shared" si="64"/>
        <v>41783.309606481482</v>
      </c>
      <c r="T2062" s="10">
        <f t="shared" si="65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E2063/D2063*100</f>
        <v>107.91999999999999</v>
      </c>
      <c r="P2063" s="7">
        <f>E2063/L2063</f>
        <v>154.17142857142858</v>
      </c>
      <c r="Q2063" t="str">
        <f>REPLACE(N2063,FIND("/",N2063),LEN(N2063)-FIND("/",N2063)+1,"")</f>
        <v>technology</v>
      </c>
      <c r="R2063" t="str">
        <f>REPLACE(N2063,1,FIND("/",N2063),"")</f>
        <v>hardware</v>
      </c>
      <c r="S2063" s="10">
        <f t="shared" si="64"/>
        <v>42705.431180555555</v>
      </c>
      <c r="T2063" s="10">
        <f t="shared" si="65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E2064/D2064*100</f>
        <v>114.97699999999999</v>
      </c>
      <c r="P2064" s="7">
        <f>E2064/L2064</f>
        <v>566.38916256157631</v>
      </c>
      <c r="Q2064" t="str">
        <f>REPLACE(N2064,FIND("/",N2064),LEN(N2064)-FIND("/",N2064)+1,"")</f>
        <v>technology</v>
      </c>
      <c r="R2064" t="str">
        <f>REPLACE(N2064,1,FIND("/",N2064),"")</f>
        <v>hardware</v>
      </c>
      <c r="S2064" s="10">
        <f t="shared" si="64"/>
        <v>42423.049745370365</v>
      </c>
      <c r="T2064" s="10">
        <f t="shared" si="65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E2065/D2065*100</f>
        <v>148.04999999999998</v>
      </c>
      <c r="P2065" s="7">
        <f>E2065/L2065</f>
        <v>120.85714285714286</v>
      </c>
      <c r="Q2065" t="str">
        <f>REPLACE(N2065,FIND("/",N2065),LEN(N2065)-FIND("/",N2065)+1,"")</f>
        <v>technology</v>
      </c>
      <c r="R2065" t="str">
        <f>REPLACE(N2065,1,FIND("/",N2065),"")</f>
        <v>hardware</v>
      </c>
      <c r="S2065" s="10">
        <f t="shared" si="64"/>
        <v>42472.399317129624</v>
      </c>
      <c r="T2065" s="10">
        <f t="shared" si="65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E2066/D2066*100</f>
        <v>191.16676082790633</v>
      </c>
      <c r="P2066" s="7">
        <f>E2066/L2066</f>
        <v>86.163845492085343</v>
      </c>
      <c r="Q2066" t="str">
        <f>REPLACE(N2066,FIND("/",N2066),LEN(N2066)-FIND("/",N2066)+1,"")</f>
        <v>technology</v>
      </c>
      <c r="R2066" t="str">
        <f>REPLACE(N2066,1,FIND("/",N2066),"")</f>
        <v>hardware</v>
      </c>
      <c r="S2066" s="10">
        <f t="shared" si="64"/>
        <v>41389.0315162037</v>
      </c>
      <c r="T2066" s="10">
        <f t="shared" si="65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E2067/D2067*100</f>
        <v>199.215125</v>
      </c>
      <c r="P2067" s="7">
        <f>E2067/L2067</f>
        <v>51.212114395886893</v>
      </c>
      <c r="Q2067" t="str">
        <f>REPLACE(N2067,FIND("/",N2067),LEN(N2067)-FIND("/",N2067)+1,"")</f>
        <v>technology</v>
      </c>
      <c r="R2067" t="str">
        <f>REPLACE(N2067,1,FIND("/",N2067),"")</f>
        <v>hardware</v>
      </c>
      <c r="S2067" s="10">
        <f t="shared" si="64"/>
        <v>41603.000335648147</v>
      </c>
      <c r="T2067" s="10">
        <f t="shared" si="65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E2068/D2068*100</f>
        <v>218.6</v>
      </c>
      <c r="P2068" s="7">
        <f>E2068/L2068</f>
        <v>67.261538461538464</v>
      </c>
      <c r="Q2068" t="str">
        <f>REPLACE(N2068,FIND("/",N2068),LEN(N2068)-FIND("/",N2068)+1,"")</f>
        <v>technology</v>
      </c>
      <c r="R2068" t="str">
        <f>REPLACE(N2068,1,FIND("/",N2068),"")</f>
        <v>hardware</v>
      </c>
      <c r="S2068" s="10">
        <f t="shared" si="64"/>
        <v>41844.438460648147</v>
      </c>
      <c r="T2068" s="10">
        <f t="shared" si="65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E2069/D2069*100</f>
        <v>126.86868686868686</v>
      </c>
      <c r="P2069" s="7">
        <f>E2069/L2069</f>
        <v>62.8</v>
      </c>
      <c r="Q2069" t="str">
        <f>REPLACE(N2069,FIND("/",N2069),LEN(N2069)-FIND("/",N2069)+1,"")</f>
        <v>technology</v>
      </c>
      <c r="R2069" t="str">
        <f>REPLACE(N2069,1,FIND("/",N2069),"")</f>
        <v>hardware</v>
      </c>
      <c r="S2069" s="10">
        <f t="shared" si="64"/>
        <v>42115.520555555551</v>
      </c>
      <c r="T2069" s="10">
        <f t="shared" si="65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E2070/D2070*100</f>
        <v>105.22388000000001</v>
      </c>
      <c r="P2070" s="7">
        <f>E2070/L2070</f>
        <v>346.13118421052633</v>
      </c>
      <c r="Q2070" t="str">
        <f>REPLACE(N2070,FIND("/",N2070),LEN(N2070)-FIND("/",N2070)+1,"")</f>
        <v>technology</v>
      </c>
      <c r="R2070" t="str">
        <f>REPLACE(N2070,1,FIND("/",N2070),"")</f>
        <v>hardware</v>
      </c>
      <c r="S2070" s="10">
        <f t="shared" si="64"/>
        <v>42633.508275462962</v>
      </c>
      <c r="T2070" s="10">
        <f t="shared" si="65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E2071/D2071*100</f>
        <v>128.40666000000002</v>
      </c>
      <c r="P2071" s="7">
        <f>E2071/L2071</f>
        <v>244.11912547528519</v>
      </c>
      <c r="Q2071" t="str">
        <f>REPLACE(N2071,FIND("/",N2071),LEN(N2071)-FIND("/",N2071)+1,"")</f>
        <v>technology</v>
      </c>
      <c r="R2071" t="str">
        <f>REPLACE(N2071,1,FIND("/",N2071),"")</f>
        <v>hardware</v>
      </c>
      <c r="S2071" s="10">
        <f t="shared" si="64"/>
        <v>42340.638784722221</v>
      </c>
      <c r="T2071" s="10">
        <f t="shared" si="65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E2072/D2072*100</f>
        <v>317.3272</v>
      </c>
      <c r="P2072" s="7">
        <f>E2072/L2072</f>
        <v>259.25424836601309</v>
      </c>
      <c r="Q2072" t="str">
        <f>REPLACE(N2072,FIND("/",N2072),LEN(N2072)-FIND("/",N2072)+1,"")</f>
        <v>technology</v>
      </c>
      <c r="R2072" t="str">
        <f>REPLACE(N2072,1,FIND("/",N2072),"")</f>
        <v>hardware</v>
      </c>
      <c r="S2072" s="10">
        <f t="shared" si="64"/>
        <v>42519.323182870365</v>
      </c>
      <c r="T2072" s="10">
        <f t="shared" si="65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E2073/D2073*100</f>
        <v>280.73</v>
      </c>
      <c r="P2073" s="7">
        <f>E2073/L2073</f>
        <v>201.96402877697841</v>
      </c>
      <c r="Q2073" t="str">
        <f>REPLACE(N2073,FIND("/",N2073),LEN(N2073)-FIND("/",N2073)+1,"")</f>
        <v>technology</v>
      </c>
      <c r="R2073" t="str">
        <f>REPLACE(N2073,1,FIND("/",N2073),"")</f>
        <v>hardware</v>
      </c>
      <c r="S2073" s="10">
        <f t="shared" si="64"/>
        <v>42599.945416666662</v>
      </c>
      <c r="T2073" s="10">
        <f t="shared" si="65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E2074/D2074*100</f>
        <v>110.73146853146854</v>
      </c>
      <c r="P2074" s="7">
        <f>E2074/L2074</f>
        <v>226.20857142857142</v>
      </c>
      <c r="Q2074" t="str">
        <f>REPLACE(N2074,FIND("/",N2074),LEN(N2074)-FIND("/",N2074)+1,"")</f>
        <v>technology</v>
      </c>
      <c r="R2074" t="str">
        <f>REPLACE(N2074,1,FIND("/",N2074),"")</f>
        <v>hardware</v>
      </c>
      <c r="S2074" s="10">
        <f t="shared" si="64"/>
        <v>42467.248055555552</v>
      </c>
      <c r="T2074" s="10">
        <f t="shared" si="65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E2075/D2075*100</f>
        <v>152.60429999999999</v>
      </c>
      <c r="P2075" s="7">
        <f>E2075/L2075</f>
        <v>324.69</v>
      </c>
      <c r="Q2075" t="str">
        <f>REPLACE(N2075,FIND("/",N2075),LEN(N2075)-FIND("/",N2075)+1,"")</f>
        <v>technology</v>
      </c>
      <c r="R2075" t="str">
        <f>REPLACE(N2075,1,FIND("/",N2075),"")</f>
        <v>hardware</v>
      </c>
      <c r="S2075" s="10">
        <f t="shared" si="64"/>
        <v>42087.334699074076</v>
      </c>
      <c r="T2075" s="10">
        <f t="shared" si="65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E2076/D2076*100</f>
        <v>102.49999999999999</v>
      </c>
      <c r="P2076" s="7">
        <f>E2076/L2076</f>
        <v>205</v>
      </c>
      <c r="Q2076" t="str">
        <f>REPLACE(N2076,FIND("/",N2076),LEN(N2076)-FIND("/",N2076)+1,"")</f>
        <v>technology</v>
      </c>
      <c r="R2076" t="str">
        <f>REPLACE(N2076,1,FIND("/",N2076),"")</f>
        <v>hardware</v>
      </c>
      <c r="S2076" s="10">
        <f t="shared" si="64"/>
        <v>42466.492847222216</v>
      </c>
      <c r="T2076" s="10">
        <f t="shared" si="65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E2077/D2077*100</f>
        <v>1678.3738373837384</v>
      </c>
      <c r="P2077" s="7">
        <f>E2077/L2077</f>
        <v>20.465926829268295</v>
      </c>
      <c r="Q2077" t="str">
        <f>REPLACE(N2077,FIND("/",N2077),LEN(N2077)-FIND("/",N2077)+1,"")</f>
        <v>technology</v>
      </c>
      <c r="R2077" t="str">
        <f>REPLACE(N2077,1,FIND("/",N2077),"")</f>
        <v>hardware</v>
      </c>
      <c r="S2077" s="10">
        <f t="shared" si="64"/>
        <v>41450.348240740735</v>
      </c>
      <c r="T2077" s="10">
        <f t="shared" si="65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E2078/D2078*100</f>
        <v>543.349156424581</v>
      </c>
      <c r="P2078" s="7">
        <f>E2078/L2078</f>
        <v>116.35303146309367</v>
      </c>
      <c r="Q2078" t="str">
        <f>REPLACE(N2078,FIND("/",N2078),LEN(N2078)-FIND("/",N2078)+1,"")</f>
        <v>technology</v>
      </c>
      <c r="R2078" t="str">
        <f>REPLACE(N2078,1,FIND("/",N2078),"")</f>
        <v>hardware</v>
      </c>
      <c r="S2078" s="10">
        <f t="shared" si="64"/>
        <v>41803.547326388885</v>
      </c>
      <c r="T2078" s="10">
        <f t="shared" si="65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E2079/D2079*100</f>
        <v>115.50800000000001</v>
      </c>
      <c r="P2079" s="7">
        <f>E2079/L2079</f>
        <v>307.20212765957444</v>
      </c>
      <c r="Q2079" t="str">
        <f>REPLACE(N2079,FIND("/",N2079),LEN(N2079)-FIND("/",N2079)+1,"")</f>
        <v>technology</v>
      </c>
      <c r="R2079" t="str">
        <f>REPLACE(N2079,1,FIND("/",N2079),"")</f>
        <v>hardware</v>
      </c>
      <c r="S2079" s="10">
        <f t="shared" si="64"/>
        <v>42102.70921296296</v>
      </c>
      <c r="T2079" s="10">
        <f t="shared" si="65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E2080/D2080*100</f>
        <v>131.20499999999998</v>
      </c>
      <c r="P2080" s="7">
        <f>E2080/L2080</f>
        <v>546.6875</v>
      </c>
      <c r="Q2080" t="str">
        <f>REPLACE(N2080,FIND("/",N2080),LEN(N2080)-FIND("/",N2080)+1,"")</f>
        <v>technology</v>
      </c>
      <c r="R2080" t="str">
        <f>REPLACE(N2080,1,FIND("/",N2080),"")</f>
        <v>hardware</v>
      </c>
      <c r="S2080" s="10">
        <f t="shared" si="64"/>
        <v>42692.438159722216</v>
      </c>
      <c r="T2080" s="10">
        <f t="shared" si="65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E2081/D2081*100</f>
        <v>288.17</v>
      </c>
      <c r="P2081" s="7">
        <f>E2081/L2081</f>
        <v>47.474464579901152</v>
      </c>
      <c r="Q2081" t="str">
        <f>REPLACE(N2081,FIND("/",N2081),LEN(N2081)-FIND("/",N2081)+1,"")</f>
        <v>technology</v>
      </c>
      <c r="R2081" t="str">
        <f>REPLACE(N2081,1,FIND("/",N2081),"")</f>
        <v>hardware</v>
      </c>
      <c r="S2081" s="10">
        <f t="shared" si="64"/>
        <v>42150.377233796295</v>
      </c>
      <c r="T2081" s="10">
        <f t="shared" si="65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E2082/D2082*100</f>
        <v>507.8</v>
      </c>
      <c r="P2082" s="7">
        <f>E2082/L2082</f>
        <v>101.56</v>
      </c>
      <c r="Q2082" t="str">
        <f>REPLACE(N2082,FIND("/",N2082),LEN(N2082)-FIND("/",N2082)+1,"")</f>
        <v>technology</v>
      </c>
      <c r="R2082" t="str">
        <f>REPLACE(N2082,1,FIND("/",N2082),"")</f>
        <v>hardware</v>
      </c>
      <c r="S2082" s="10">
        <f t="shared" si="64"/>
        <v>42289.623842592591</v>
      </c>
      <c r="T2082" s="10">
        <f t="shared" si="65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E2083/D2083*100</f>
        <v>114.57142857142857</v>
      </c>
      <c r="P2083" s="7">
        <f>E2083/L2083</f>
        <v>72.909090909090907</v>
      </c>
      <c r="Q2083" t="str">
        <f>REPLACE(N2083,FIND("/",N2083),LEN(N2083)-FIND("/",N2083)+1,"")</f>
        <v>music</v>
      </c>
      <c r="R2083" t="str">
        <f>REPLACE(N2083,1,FIND("/",N2083),"")</f>
        <v>indie rock</v>
      </c>
      <c r="S2083" s="10">
        <f t="shared" si="64"/>
        <v>41003.823553240734</v>
      </c>
      <c r="T2083" s="10">
        <f t="shared" si="65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E2084/D2084*100</f>
        <v>110.73333333333333</v>
      </c>
      <c r="P2084" s="7">
        <f>E2084/L2084</f>
        <v>43.710526315789473</v>
      </c>
      <c r="Q2084" t="str">
        <f>REPLACE(N2084,FIND("/",N2084),LEN(N2084)-FIND("/",N2084)+1,"")</f>
        <v>music</v>
      </c>
      <c r="R2084" t="str">
        <f>REPLACE(N2084,1,FIND("/",N2084),"")</f>
        <v>indie rock</v>
      </c>
      <c r="S2084" s="10">
        <f t="shared" si="64"/>
        <v>40810.786990740737</v>
      </c>
      <c r="T2084" s="10">
        <f t="shared" si="65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E2085/D2085*100</f>
        <v>113.33333333333333</v>
      </c>
      <c r="P2085" s="7">
        <f>E2085/L2085</f>
        <v>34</v>
      </c>
      <c r="Q2085" t="str">
        <f>REPLACE(N2085,FIND("/",N2085),LEN(N2085)-FIND("/",N2085)+1,"")</f>
        <v>music</v>
      </c>
      <c r="R2085" t="str">
        <f>REPLACE(N2085,1,FIND("/",N2085),"")</f>
        <v>indie rock</v>
      </c>
      <c r="S2085" s="10">
        <f t="shared" si="64"/>
        <v>41034.388831018514</v>
      </c>
      <c r="T2085" s="10">
        <f t="shared" si="65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E2086/D2086*100</f>
        <v>108.33333333333333</v>
      </c>
      <c r="P2086" s="7">
        <f>E2086/L2086</f>
        <v>70.652173913043484</v>
      </c>
      <c r="Q2086" t="str">
        <f>REPLACE(N2086,FIND("/",N2086),LEN(N2086)-FIND("/",N2086)+1,"")</f>
        <v>music</v>
      </c>
      <c r="R2086" t="str">
        <f>REPLACE(N2086,1,FIND("/",N2086),"")</f>
        <v>indie rock</v>
      </c>
      <c r="S2086" s="10">
        <f t="shared" si="64"/>
        <v>41731.499791666662</v>
      </c>
      <c r="T2086" s="10">
        <f t="shared" si="65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E2087/D2087*100</f>
        <v>123.53333333333335</v>
      </c>
      <c r="P2087" s="7">
        <f>E2087/L2087</f>
        <v>89.301204819277103</v>
      </c>
      <c r="Q2087" t="str">
        <f>REPLACE(N2087,FIND("/",N2087),LEN(N2087)-FIND("/",N2087)+1,"")</f>
        <v>music</v>
      </c>
      <c r="R2087" t="str">
        <f>REPLACE(N2087,1,FIND("/",N2087),"")</f>
        <v>indie rock</v>
      </c>
      <c r="S2087" s="10">
        <f t="shared" si="64"/>
        <v>41075.502164351848</v>
      </c>
      <c r="T2087" s="10">
        <f t="shared" si="65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E2088/D2088*100</f>
        <v>100.69999999999999</v>
      </c>
      <c r="P2088" s="7">
        <f>E2088/L2088</f>
        <v>115.08571428571429</v>
      </c>
      <c r="Q2088" t="str">
        <f>REPLACE(N2088,FIND("/",N2088),LEN(N2088)-FIND("/",N2088)+1,"")</f>
        <v>music</v>
      </c>
      <c r="R2088" t="str">
        <f>REPLACE(N2088,1,FIND("/",N2088),"")</f>
        <v>indie rock</v>
      </c>
      <c r="S2088" s="10">
        <f t="shared" si="64"/>
        <v>40860.337175925924</v>
      </c>
      <c r="T2088" s="10">
        <f t="shared" si="65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E2089/D2089*100</f>
        <v>103.53333333333335</v>
      </c>
      <c r="P2089" s="7">
        <f>E2089/L2089</f>
        <v>62.12</v>
      </c>
      <c r="Q2089" t="str">
        <f>REPLACE(N2089,FIND("/",N2089),LEN(N2089)-FIND("/",N2089)+1,"")</f>
        <v>music</v>
      </c>
      <c r="R2089" t="str">
        <f>REPLACE(N2089,1,FIND("/",N2089),"")</f>
        <v>indie rock</v>
      </c>
      <c r="S2089" s="10">
        <f t="shared" si="64"/>
        <v>40763.871041666665</v>
      </c>
      <c r="T2089" s="10">
        <f t="shared" si="65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E2090/D2090*100</f>
        <v>115.51066666666668</v>
      </c>
      <c r="P2090" s="7">
        <f>E2090/L2090</f>
        <v>46.204266666666669</v>
      </c>
      <c r="Q2090" t="str">
        <f>REPLACE(N2090,FIND("/",N2090),LEN(N2090)-FIND("/",N2090)+1,"")</f>
        <v>music</v>
      </c>
      <c r="R2090" t="str">
        <f>REPLACE(N2090,1,FIND("/",N2090),"")</f>
        <v>indie rock</v>
      </c>
      <c r="S2090" s="10">
        <f t="shared" si="64"/>
        <v>40395.381388888891</v>
      </c>
      <c r="T2090" s="10">
        <f t="shared" si="65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E2091/D2091*100</f>
        <v>120.4004</v>
      </c>
      <c r="P2091" s="7">
        <f>E2091/L2091</f>
        <v>48.54854838709678</v>
      </c>
      <c r="Q2091" t="str">
        <f>REPLACE(N2091,FIND("/",N2091),LEN(N2091)-FIND("/",N2091)+1,"")</f>
        <v>music</v>
      </c>
      <c r="R2091" t="str">
        <f>REPLACE(N2091,1,FIND("/",N2091),"")</f>
        <v>indie rock</v>
      </c>
      <c r="S2091" s="10">
        <f t="shared" si="64"/>
        <v>41452.742986111109</v>
      </c>
      <c r="T2091" s="10">
        <f t="shared" si="65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E2092/D2092*100</f>
        <v>115.040375</v>
      </c>
      <c r="P2092" s="7">
        <f>E2092/L2092</f>
        <v>57.520187499999999</v>
      </c>
      <c r="Q2092" t="str">
        <f>REPLACE(N2092,FIND("/",N2092),LEN(N2092)-FIND("/",N2092)+1,"")</f>
        <v>music</v>
      </c>
      <c r="R2092" t="str">
        <f>REPLACE(N2092,1,FIND("/",N2092),"")</f>
        <v>indie rock</v>
      </c>
      <c r="S2092" s="10">
        <f t="shared" si="64"/>
        <v>41299.048090277771</v>
      </c>
      <c r="T2092" s="10">
        <f t="shared" si="65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E2093/D2093*100</f>
        <v>120.46777777777777</v>
      </c>
      <c r="P2093" s="7">
        <f>E2093/L2093</f>
        <v>88.147154471544724</v>
      </c>
      <c r="Q2093" t="str">
        <f>REPLACE(N2093,FIND("/",N2093),LEN(N2093)-FIND("/",N2093)+1,"")</f>
        <v>music</v>
      </c>
      <c r="R2093" t="str">
        <f>REPLACE(N2093,1,FIND("/",N2093),"")</f>
        <v>indie rock</v>
      </c>
      <c r="S2093" s="10">
        <f t="shared" si="64"/>
        <v>40554.989328703705</v>
      </c>
      <c r="T2093" s="10">
        <f t="shared" si="65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E2094/D2094*100</f>
        <v>101.28333333333333</v>
      </c>
      <c r="P2094" s="7">
        <f>E2094/L2094</f>
        <v>110.49090909090908</v>
      </c>
      <c r="Q2094" t="str">
        <f>REPLACE(N2094,FIND("/",N2094),LEN(N2094)-FIND("/",N2094)+1,"")</f>
        <v>music</v>
      </c>
      <c r="R2094" t="str">
        <f>REPLACE(N2094,1,FIND("/",N2094),"")</f>
        <v>indie rock</v>
      </c>
      <c r="S2094" s="10">
        <f t="shared" si="64"/>
        <v>40763.374212962961</v>
      </c>
      <c r="T2094" s="10">
        <f t="shared" si="65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E2095/D2095*100</f>
        <v>102.46666666666667</v>
      </c>
      <c r="P2095" s="7">
        <f>E2095/L2095</f>
        <v>66.826086956521735</v>
      </c>
      <c r="Q2095" t="str">
        <f>REPLACE(N2095,FIND("/",N2095),LEN(N2095)-FIND("/",N2095)+1,"")</f>
        <v>music</v>
      </c>
      <c r="R2095" t="str">
        <f>REPLACE(N2095,1,FIND("/",N2095),"")</f>
        <v>indie rock</v>
      </c>
      <c r="S2095" s="10">
        <f t="shared" si="64"/>
        <v>41205.521203703705</v>
      </c>
      <c r="T2095" s="10">
        <f t="shared" si="65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E2096/D2096*100</f>
        <v>120.54285714285714</v>
      </c>
      <c r="P2096" s="7">
        <f>E2096/L2096</f>
        <v>58.597222222222221</v>
      </c>
      <c r="Q2096" t="str">
        <f>REPLACE(N2096,FIND("/",N2096),LEN(N2096)-FIND("/",N2096)+1,"")</f>
        <v>music</v>
      </c>
      <c r="R2096" t="str">
        <f>REPLACE(N2096,1,FIND("/",N2096),"")</f>
        <v>indie rock</v>
      </c>
      <c r="S2096" s="10">
        <f t="shared" si="64"/>
        <v>40938.686689814815</v>
      </c>
      <c r="T2096" s="10">
        <f t="shared" si="65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E2097/D2097*100</f>
        <v>100</v>
      </c>
      <c r="P2097" s="7">
        <f>E2097/L2097</f>
        <v>113.63636363636364</v>
      </c>
      <c r="Q2097" t="str">
        <f>REPLACE(N2097,FIND("/",N2097),LEN(N2097)-FIND("/",N2097)+1,"")</f>
        <v>music</v>
      </c>
      <c r="R2097" t="str">
        <f>REPLACE(N2097,1,FIND("/",N2097),"")</f>
        <v>indie rock</v>
      </c>
      <c r="S2097" s="10">
        <f t="shared" si="64"/>
        <v>40758.400150462963</v>
      </c>
      <c r="T2097" s="10">
        <f t="shared" si="65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E2098/D2098*100</f>
        <v>101.66666666666666</v>
      </c>
      <c r="P2098" s="7">
        <f>E2098/L2098</f>
        <v>43.571428571428569</v>
      </c>
      <c r="Q2098" t="str">
        <f>REPLACE(N2098,FIND("/",N2098),LEN(N2098)-FIND("/",N2098)+1,"")</f>
        <v>music</v>
      </c>
      <c r="R2098" t="str">
        <f>REPLACE(N2098,1,FIND("/",N2098),"")</f>
        <v>indie rock</v>
      </c>
      <c r="S2098" s="10">
        <f t="shared" si="64"/>
        <v>41192.425173611111</v>
      </c>
      <c r="T2098" s="10">
        <f t="shared" si="65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E2099/D2099*100</f>
        <v>100</v>
      </c>
      <c r="P2099" s="7">
        <f>E2099/L2099</f>
        <v>78.94736842105263</v>
      </c>
      <c r="Q2099" t="str">
        <f>REPLACE(N2099,FIND("/",N2099),LEN(N2099)-FIND("/",N2099)+1,"")</f>
        <v>music</v>
      </c>
      <c r="R2099" t="str">
        <f>REPLACE(N2099,1,FIND("/",N2099),"")</f>
        <v>indie rock</v>
      </c>
      <c r="S2099" s="10">
        <f t="shared" si="64"/>
        <v>40818.251562500001</v>
      </c>
      <c r="T2099" s="10">
        <f t="shared" si="65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E2100/D2100*100</f>
        <v>100.33333333333334</v>
      </c>
      <c r="P2100" s="7">
        <f>E2100/L2100</f>
        <v>188.125</v>
      </c>
      <c r="Q2100" t="str">
        <f>REPLACE(N2100,FIND("/",N2100),LEN(N2100)-FIND("/",N2100)+1,"")</f>
        <v>music</v>
      </c>
      <c r="R2100" t="str">
        <f>REPLACE(N2100,1,FIND("/",N2100),"")</f>
        <v>indie rock</v>
      </c>
      <c r="S2100" s="10">
        <f t="shared" si="64"/>
        <v>40945.780497685184</v>
      </c>
      <c r="T2100" s="10">
        <f t="shared" si="65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E2101/D2101*100</f>
        <v>132.36666666666667</v>
      </c>
      <c r="P2101" s="7">
        <f>E2101/L2101</f>
        <v>63.031746031746032</v>
      </c>
      <c r="Q2101" t="str">
        <f>REPLACE(N2101,FIND("/",N2101),LEN(N2101)-FIND("/",N2101)+1,"")</f>
        <v>music</v>
      </c>
      <c r="R2101" t="str">
        <f>REPLACE(N2101,1,FIND("/",N2101),"")</f>
        <v>indie rock</v>
      </c>
      <c r="S2101" s="10">
        <f t="shared" si="64"/>
        <v>42173.41300925926</v>
      </c>
      <c r="T2101" s="10">
        <f t="shared" si="65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E2102/D2102*100</f>
        <v>136.66666666666666</v>
      </c>
      <c r="P2102" s="7">
        <f>E2102/L2102</f>
        <v>30.37037037037037</v>
      </c>
      <c r="Q2102" t="str">
        <f>REPLACE(N2102,FIND("/",N2102),LEN(N2102)-FIND("/",N2102)+1,"")</f>
        <v>music</v>
      </c>
      <c r="R2102" t="str">
        <f>REPLACE(N2102,1,FIND("/",N2102),"")</f>
        <v>indie rock</v>
      </c>
      <c r="S2102" s="10">
        <f t="shared" si="64"/>
        <v>41074.50163194444</v>
      </c>
      <c r="T2102" s="10">
        <f t="shared" si="65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E2103/D2103*100</f>
        <v>113.25</v>
      </c>
      <c r="P2103" s="7">
        <f>E2103/L2103</f>
        <v>51.477272727272727</v>
      </c>
      <c r="Q2103" t="str">
        <f>REPLACE(N2103,FIND("/",N2103),LEN(N2103)-FIND("/",N2103)+1,"")</f>
        <v>music</v>
      </c>
      <c r="R2103" t="str">
        <f>REPLACE(N2103,1,FIND("/",N2103),"")</f>
        <v>indie rock</v>
      </c>
      <c r="S2103" s="10">
        <f t="shared" si="64"/>
        <v>40891.816134259258</v>
      </c>
      <c r="T2103" s="10">
        <f t="shared" si="65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E2104/D2104*100</f>
        <v>136</v>
      </c>
      <c r="P2104" s="7">
        <f>E2104/L2104</f>
        <v>35.789473684210527</v>
      </c>
      <c r="Q2104" t="str">
        <f>REPLACE(N2104,FIND("/",N2104),LEN(N2104)-FIND("/",N2104)+1,"")</f>
        <v>music</v>
      </c>
      <c r="R2104" t="str">
        <f>REPLACE(N2104,1,FIND("/",N2104),"")</f>
        <v>indie rock</v>
      </c>
      <c r="S2104" s="10">
        <f t="shared" si="64"/>
        <v>40638.535277777773</v>
      </c>
      <c r="T2104" s="10">
        <f t="shared" si="65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E2105/D2105*100</f>
        <v>146.12318374694613</v>
      </c>
      <c r="P2105" s="7">
        <f>E2105/L2105</f>
        <v>98.817391304347822</v>
      </c>
      <c r="Q2105" t="str">
        <f>REPLACE(N2105,FIND("/",N2105),LEN(N2105)-FIND("/",N2105)+1,"")</f>
        <v>music</v>
      </c>
      <c r="R2105" t="str">
        <f>REPLACE(N2105,1,FIND("/",N2105),"")</f>
        <v>indie rock</v>
      </c>
      <c r="S2105" s="10">
        <f t="shared" si="64"/>
        <v>41192.421608796292</v>
      </c>
      <c r="T2105" s="10">
        <f t="shared" si="65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E2106/D2106*100</f>
        <v>129.5</v>
      </c>
      <c r="P2106" s="7">
        <f>E2106/L2106</f>
        <v>28</v>
      </c>
      <c r="Q2106" t="str">
        <f>REPLACE(N2106,FIND("/",N2106),LEN(N2106)-FIND("/",N2106)+1,"")</f>
        <v>music</v>
      </c>
      <c r="R2106" t="str">
        <f>REPLACE(N2106,1,FIND("/",N2106),"")</f>
        <v>indie rock</v>
      </c>
      <c r="S2106" s="10">
        <f t="shared" si="64"/>
        <v>41393.74113425926</v>
      </c>
      <c r="T2106" s="10">
        <f t="shared" si="65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E2107/D2107*100</f>
        <v>254</v>
      </c>
      <c r="P2107" s="7">
        <f>E2107/L2107</f>
        <v>51.313131313131315</v>
      </c>
      <c r="Q2107" t="str">
        <f>REPLACE(N2107,FIND("/",N2107),LEN(N2107)-FIND("/",N2107)+1,"")</f>
        <v>music</v>
      </c>
      <c r="R2107" t="str">
        <f>REPLACE(N2107,1,FIND("/",N2107),"")</f>
        <v>indie rock</v>
      </c>
      <c r="S2107" s="10">
        <f t="shared" si="64"/>
        <v>41951.455474537033</v>
      </c>
      <c r="T2107" s="10">
        <f t="shared" si="65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E2108/D2108*100</f>
        <v>107.04545454545456</v>
      </c>
      <c r="P2108" s="7">
        <f>E2108/L2108</f>
        <v>53.522727272727273</v>
      </c>
      <c r="Q2108" t="str">
        <f>REPLACE(N2108,FIND("/",N2108),LEN(N2108)-FIND("/",N2108)+1,"")</f>
        <v>music</v>
      </c>
      <c r="R2108" t="str">
        <f>REPLACE(N2108,1,FIND("/",N2108),"")</f>
        <v>indie rock</v>
      </c>
      <c r="S2108" s="10">
        <f t="shared" si="64"/>
        <v>41269.881643518514</v>
      </c>
      <c r="T2108" s="10">
        <f t="shared" si="65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E2109/D2109*100</f>
        <v>107.73299999999999</v>
      </c>
      <c r="P2109" s="7">
        <f>E2109/L2109</f>
        <v>37.149310344827583</v>
      </c>
      <c r="Q2109" t="str">
        <f>REPLACE(N2109,FIND("/",N2109),LEN(N2109)-FIND("/",N2109)+1,"")</f>
        <v>music</v>
      </c>
      <c r="R2109" t="str">
        <f>REPLACE(N2109,1,FIND("/",N2109),"")</f>
        <v>indie rock</v>
      </c>
      <c r="S2109" s="10">
        <f t="shared" si="64"/>
        <v>41934.377233796295</v>
      </c>
      <c r="T2109" s="10">
        <f t="shared" si="65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E2110/D2110*100</f>
        <v>107.31250000000001</v>
      </c>
      <c r="P2110" s="7">
        <f>E2110/L2110</f>
        <v>89.895287958115176</v>
      </c>
      <c r="Q2110" t="str">
        <f>REPLACE(N2110,FIND("/",N2110),LEN(N2110)-FIND("/",N2110)+1,"")</f>
        <v>music</v>
      </c>
      <c r="R2110" t="str">
        <f>REPLACE(N2110,1,FIND("/",N2110),"")</f>
        <v>indie rock</v>
      </c>
      <c r="S2110" s="10">
        <f t="shared" si="64"/>
        <v>41134.842361111107</v>
      </c>
      <c r="T2110" s="10">
        <f t="shared" si="65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E2111/D2111*100</f>
        <v>106.52500000000001</v>
      </c>
      <c r="P2111" s="7">
        <f>E2111/L2111</f>
        <v>106.52500000000001</v>
      </c>
      <c r="Q2111" t="str">
        <f>REPLACE(N2111,FIND("/",N2111),LEN(N2111)-FIND("/",N2111)+1,"")</f>
        <v>music</v>
      </c>
      <c r="R2111" t="str">
        <f>REPLACE(N2111,1,FIND("/",N2111),"")</f>
        <v>indie rock</v>
      </c>
      <c r="S2111" s="10">
        <f t="shared" si="64"/>
        <v>42160.375196759262</v>
      </c>
      <c r="T2111" s="10">
        <f t="shared" si="65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E2112/D2112*100</f>
        <v>100.35000000000001</v>
      </c>
      <c r="P2112" s="7">
        <f>E2112/L2112</f>
        <v>52.815789473684212</v>
      </c>
      <c r="Q2112" t="str">
        <f>REPLACE(N2112,FIND("/",N2112),LEN(N2112)-FIND("/",N2112)+1,"")</f>
        <v>music</v>
      </c>
      <c r="R2112" t="str">
        <f>REPLACE(N2112,1,FIND("/",N2112),"")</f>
        <v>indie rock</v>
      </c>
      <c r="S2112" s="10">
        <f t="shared" si="64"/>
        <v>41759.337604166663</v>
      </c>
      <c r="T2112" s="10">
        <f t="shared" si="65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E2113/D2113*100</f>
        <v>106.5</v>
      </c>
      <c r="P2113" s="7">
        <f>E2113/L2113</f>
        <v>54.615384615384613</v>
      </c>
      <c r="Q2113" t="str">
        <f>REPLACE(N2113,FIND("/",N2113),LEN(N2113)-FIND("/",N2113)+1,"")</f>
        <v>music</v>
      </c>
      <c r="R2113" t="str">
        <f>REPLACE(N2113,1,FIND("/",N2113),"")</f>
        <v>indie rock</v>
      </c>
      <c r="S2113" s="10">
        <f t="shared" si="64"/>
        <v>40702.863715277774</v>
      </c>
      <c r="T2113" s="10">
        <f t="shared" si="65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E2114/D2114*100</f>
        <v>100</v>
      </c>
      <c r="P2114" s="7">
        <f>E2114/L2114</f>
        <v>27.272727272727273</v>
      </c>
      <c r="Q2114" t="str">
        <f>REPLACE(N2114,FIND("/",N2114),LEN(N2114)-FIND("/",N2114)+1,"")</f>
        <v>music</v>
      </c>
      <c r="R2114" t="str">
        <f>REPLACE(N2114,1,FIND("/",N2114),"")</f>
        <v>indie rock</v>
      </c>
      <c r="S2114" s="10">
        <f t="shared" si="64"/>
        <v>41365.594826388886</v>
      </c>
      <c r="T2114" s="10">
        <f t="shared" si="65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E2115/D2115*100</f>
        <v>104.85714285714285</v>
      </c>
      <c r="P2115" s="7">
        <f>E2115/L2115</f>
        <v>68.598130841121488</v>
      </c>
      <c r="Q2115" t="str">
        <f>REPLACE(N2115,FIND("/",N2115),LEN(N2115)-FIND("/",N2115)+1,"")</f>
        <v>music</v>
      </c>
      <c r="R2115" t="str">
        <f>REPLACE(N2115,1,FIND("/",N2115),"")</f>
        <v>indie rock</v>
      </c>
      <c r="S2115" s="10">
        <f t="shared" ref="S2115:S2178" si="66">(J2115/86400)+25569+(-8/24)</f>
        <v>41870.532129629624</v>
      </c>
      <c r="T2115" s="10">
        <f t="shared" ref="T2115:T2178" si="67">(I2115/86400)+25569+(-8/24)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E2116/D2116*100</f>
        <v>104.69999999999999</v>
      </c>
      <c r="P2116" s="7">
        <f>E2116/L2116</f>
        <v>35.612244897959187</v>
      </c>
      <c r="Q2116" t="str">
        <f>REPLACE(N2116,FIND("/",N2116),LEN(N2116)-FIND("/",N2116)+1,"")</f>
        <v>music</v>
      </c>
      <c r="R2116" t="str">
        <f>REPLACE(N2116,1,FIND("/",N2116),"")</f>
        <v>indie rock</v>
      </c>
      <c r="S2116" s="10">
        <f t="shared" si="66"/>
        <v>40458.482291666667</v>
      </c>
      <c r="T2116" s="10">
        <f t="shared" si="67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E2117/D2117*100</f>
        <v>225.66666666666669</v>
      </c>
      <c r="P2117" s="7">
        <f>E2117/L2117</f>
        <v>94.027777777777771</v>
      </c>
      <c r="Q2117" t="str">
        <f>REPLACE(N2117,FIND("/",N2117),LEN(N2117)-FIND("/",N2117)+1,"")</f>
        <v>music</v>
      </c>
      <c r="R2117" t="str">
        <f>REPLACE(N2117,1,FIND("/",N2117),"")</f>
        <v>indie rock</v>
      </c>
      <c r="S2117" s="10">
        <f t="shared" si="66"/>
        <v>40563.747696759259</v>
      </c>
      <c r="T2117" s="10">
        <f t="shared" si="67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E2118/D2118*100</f>
        <v>100.90416666666667</v>
      </c>
      <c r="P2118" s="7">
        <f>E2118/L2118</f>
        <v>526.45652173913038</v>
      </c>
      <c r="Q2118" t="str">
        <f>REPLACE(N2118,FIND("/",N2118),LEN(N2118)-FIND("/",N2118)+1,"")</f>
        <v>music</v>
      </c>
      <c r="R2118" t="str">
        <f>REPLACE(N2118,1,FIND("/",N2118),"")</f>
        <v>indie rock</v>
      </c>
      <c r="S2118" s="10">
        <f t="shared" si="66"/>
        <v>41136.444479166668</v>
      </c>
      <c r="T2118" s="10">
        <f t="shared" si="67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E2119/D2119*100</f>
        <v>147.75</v>
      </c>
      <c r="P2119" s="7">
        <f>E2119/L2119</f>
        <v>50.657142857142858</v>
      </c>
      <c r="Q2119" t="str">
        <f>REPLACE(N2119,FIND("/",N2119),LEN(N2119)-FIND("/",N2119)+1,"")</f>
        <v>music</v>
      </c>
      <c r="R2119" t="str">
        <f>REPLACE(N2119,1,FIND("/",N2119),"")</f>
        <v>indie rock</v>
      </c>
      <c r="S2119" s="10">
        <f t="shared" si="66"/>
        <v>42289.726261574069</v>
      </c>
      <c r="T2119" s="10">
        <f t="shared" si="67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E2120/D2120*100</f>
        <v>134.61099999999999</v>
      </c>
      <c r="P2120" s="7">
        <f>E2120/L2120</f>
        <v>79.182941176470578</v>
      </c>
      <c r="Q2120" t="str">
        <f>REPLACE(N2120,FIND("/",N2120),LEN(N2120)-FIND("/",N2120)+1,"")</f>
        <v>music</v>
      </c>
      <c r="R2120" t="str">
        <f>REPLACE(N2120,1,FIND("/",N2120),"")</f>
        <v>indie rock</v>
      </c>
      <c r="S2120" s="10">
        <f t="shared" si="66"/>
        <v>40718.506203703699</v>
      </c>
      <c r="T2120" s="10">
        <f t="shared" si="67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E2121/D2121*100</f>
        <v>100.75</v>
      </c>
      <c r="P2121" s="7">
        <f>E2121/L2121</f>
        <v>91.590909090909093</v>
      </c>
      <c r="Q2121" t="str">
        <f>REPLACE(N2121,FIND("/",N2121),LEN(N2121)-FIND("/",N2121)+1,"")</f>
        <v>music</v>
      </c>
      <c r="R2121" t="str">
        <f>REPLACE(N2121,1,FIND("/",N2121),"")</f>
        <v>indie rock</v>
      </c>
      <c r="S2121" s="10">
        <f t="shared" si="66"/>
        <v>41106.796817129631</v>
      </c>
      <c r="T2121" s="10">
        <f t="shared" si="67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E2122/D2122*100</f>
        <v>100.880375</v>
      </c>
      <c r="P2122" s="7">
        <f>E2122/L2122</f>
        <v>116.96275362318841</v>
      </c>
      <c r="Q2122" t="str">
        <f>REPLACE(N2122,FIND("/",N2122),LEN(N2122)-FIND("/",N2122)+1,"")</f>
        <v>music</v>
      </c>
      <c r="R2122" t="str">
        <f>REPLACE(N2122,1,FIND("/",N2122),"")</f>
        <v>indie rock</v>
      </c>
      <c r="S2122" s="10">
        <f t="shared" si="66"/>
        <v>41591.631203703699</v>
      </c>
      <c r="T2122" s="10">
        <f t="shared" si="67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E2123/D2123*100</f>
        <v>0.56800000000000006</v>
      </c>
      <c r="P2123" s="7">
        <f>E2123/L2123</f>
        <v>28.4</v>
      </c>
      <c r="Q2123" t="str">
        <f>REPLACE(N2123,FIND("/",N2123),LEN(N2123)-FIND("/",N2123)+1,"")</f>
        <v>games</v>
      </c>
      <c r="R2123" t="str">
        <f>REPLACE(N2123,1,FIND("/",N2123),"")</f>
        <v>video games</v>
      </c>
      <c r="S2123" s="10">
        <f t="shared" si="66"/>
        <v>42716.409120370365</v>
      </c>
      <c r="T2123" s="10">
        <f t="shared" si="67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E2124/D2124*100</f>
        <v>0.38750000000000001</v>
      </c>
      <c r="P2124" s="7">
        <f>E2124/L2124</f>
        <v>103.33333333333333</v>
      </c>
      <c r="Q2124" t="str">
        <f>REPLACE(N2124,FIND("/",N2124),LEN(N2124)-FIND("/",N2124)+1,"")</f>
        <v>games</v>
      </c>
      <c r="R2124" t="str">
        <f>REPLACE(N2124,1,FIND("/",N2124),"")</f>
        <v>video games</v>
      </c>
      <c r="S2124" s="10">
        <f t="shared" si="66"/>
        <v>42711.967233796291</v>
      </c>
      <c r="T2124" s="10">
        <f t="shared" si="67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E2125/D2125*100</f>
        <v>10</v>
      </c>
      <c r="P2125" s="7">
        <f>E2125/L2125</f>
        <v>10</v>
      </c>
      <c r="Q2125" t="str">
        <f>REPLACE(N2125,FIND("/",N2125),LEN(N2125)-FIND("/",N2125)+1,"")</f>
        <v>games</v>
      </c>
      <c r="R2125" t="str">
        <f>REPLACE(N2125,1,FIND("/",N2125),"")</f>
        <v>video games</v>
      </c>
      <c r="S2125" s="10">
        <f t="shared" si="66"/>
        <v>40198.091516203705</v>
      </c>
      <c r="T2125" s="10">
        <f t="shared" si="67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E2126/D2126*100</f>
        <v>10.454545454545453</v>
      </c>
      <c r="P2126" s="7">
        <f>E2126/L2126</f>
        <v>23</v>
      </c>
      <c r="Q2126" t="str">
        <f>REPLACE(N2126,FIND("/",N2126),LEN(N2126)-FIND("/",N2126)+1,"")</f>
        <v>games</v>
      </c>
      <c r="R2126" t="str">
        <f>REPLACE(N2126,1,FIND("/",N2126),"")</f>
        <v>video games</v>
      </c>
      <c r="S2126" s="10">
        <f t="shared" si="66"/>
        <v>40463.694849537038</v>
      </c>
      <c r="T2126" s="10">
        <f t="shared" si="67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E2127/D2127*100</f>
        <v>1.4200000000000002</v>
      </c>
      <c r="P2127" s="7">
        <f>E2127/L2127</f>
        <v>31.555555555555557</v>
      </c>
      <c r="Q2127" t="str">
        <f>REPLACE(N2127,FIND("/",N2127),LEN(N2127)-FIND("/",N2127)+1,"")</f>
        <v>games</v>
      </c>
      <c r="R2127" t="str">
        <f>REPLACE(N2127,1,FIND("/",N2127),"")</f>
        <v>video games</v>
      </c>
      <c r="S2127" s="10">
        <f t="shared" si="66"/>
        <v>42190.690196759257</v>
      </c>
      <c r="T2127" s="10">
        <f t="shared" si="67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E2128/D2128*100</f>
        <v>0.05</v>
      </c>
      <c r="P2128" s="7">
        <f>E2128/L2128</f>
        <v>5</v>
      </c>
      <c r="Q2128" t="str">
        <f>REPLACE(N2128,FIND("/",N2128),LEN(N2128)-FIND("/",N2128)+1,"")</f>
        <v>games</v>
      </c>
      <c r="R2128" t="str">
        <f>REPLACE(N2128,1,FIND("/",N2128),"")</f>
        <v>video games</v>
      </c>
      <c r="S2128" s="10">
        <f t="shared" si="66"/>
        <v>41951.63989583333</v>
      </c>
      <c r="T2128" s="10">
        <f t="shared" si="67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E2129/D2129*100</f>
        <v>28.842857142857142</v>
      </c>
      <c r="P2129" s="7">
        <f>E2129/L2129</f>
        <v>34.220338983050844</v>
      </c>
      <c r="Q2129" t="str">
        <f>REPLACE(N2129,FIND("/",N2129),LEN(N2129)-FIND("/",N2129)+1,"")</f>
        <v>games</v>
      </c>
      <c r="R2129" t="str">
        <f>REPLACE(N2129,1,FIND("/",N2129),"")</f>
        <v>video games</v>
      </c>
      <c r="S2129" s="10">
        <f t="shared" si="66"/>
        <v>42045.172025462962</v>
      </c>
      <c r="T2129" s="10">
        <f t="shared" si="67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E2130/D2130*100</f>
        <v>0.16666666666666669</v>
      </c>
      <c r="P2130" s="7">
        <f>E2130/L2130</f>
        <v>25</v>
      </c>
      <c r="Q2130" t="str">
        <f>REPLACE(N2130,FIND("/",N2130),LEN(N2130)-FIND("/",N2130)+1,"")</f>
        <v>games</v>
      </c>
      <c r="R2130" t="str">
        <f>REPLACE(N2130,1,FIND("/",N2130),"")</f>
        <v>video games</v>
      </c>
      <c r="S2130" s="10">
        <f t="shared" si="66"/>
        <v>41843.439456018517</v>
      </c>
      <c r="T2130" s="10">
        <f t="shared" si="67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E2131/D2131*100</f>
        <v>11.799999999999999</v>
      </c>
      <c r="P2131" s="7">
        <f>E2131/L2131</f>
        <v>19.666666666666668</v>
      </c>
      <c r="Q2131" t="str">
        <f>REPLACE(N2131,FIND("/",N2131),LEN(N2131)-FIND("/",N2131)+1,"")</f>
        <v>games</v>
      </c>
      <c r="R2131" t="str">
        <f>REPLACE(N2131,1,FIND("/",N2131),"")</f>
        <v>video games</v>
      </c>
      <c r="S2131" s="10">
        <f t="shared" si="66"/>
        <v>42408.690972222219</v>
      </c>
      <c r="T2131" s="10">
        <f t="shared" si="67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E2132/D2132*100</f>
        <v>0.20238095238095236</v>
      </c>
      <c r="P2132" s="7">
        <f>E2132/L2132</f>
        <v>21.25</v>
      </c>
      <c r="Q2132" t="str">
        <f>REPLACE(N2132,FIND("/",N2132),LEN(N2132)-FIND("/",N2132)+1,"")</f>
        <v>games</v>
      </c>
      <c r="R2132" t="str">
        <f>REPLACE(N2132,1,FIND("/",N2132),"")</f>
        <v>video games</v>
      </c>
      <c r="S2132" s="10">
        <f t="shared" si="66"/>
        <v>41831.75304398148</v>
      </c>
      <c r="T2132" s="10">
        <f t="shared" si="67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E2133/D2133*100</f>
        <v>5</v>
      </c>
      <c r="P2133" s="7">
        <f>E2133/L2133</f>
        <v>8.3333333333333339</v>
      </c>
      <c r="Q2133" t="str">
        <f>REPLACE(N2133,FIND("/",N2133),LEN(N2133)-FIND("/",N2133)+1,"")</f>
        <v>games</v>
      </c>
      <c r="R2133" t="str">
        <f>REPLACE(N2133,1,FIND("/",N2133),"")</f>
        <v>video games</v>
      </c>
      <c r="S2133" s="10">
        <f t="shared" si="66"/>
        <v>42166.873738425922</v>
      </c>
      <c r="T2133" s="10">
        <f t="shared" si="67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E2134/D2134*100</f>
        <v>2.1129899999999995</v>
      </c>
      <c r="P2134" s="7">
        <f>E2134/L2134</f>
        <v>21.34333333333333</v>
      </c>
      <c r="Q2134" t="str">
        <f>REPLACE(N2134,FIND("/",N2134),LEN(N2134)-FIND("/",N2134)+1,"")</f>
        <v>games</v>
      </c>
      <c r="R2134" t="str">
        <f>REPLACE(N2134,1,FIND("/",N2134),"")</f>
        <v>video games</v>
      </c>
      <c r="S2134" s="10">
        <f t="shared" si="66"/>
        <v>41643.15384259259</v>
      </c>
      <c r="T2134" s="10">
        <f t="shared" si="67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E2135/D2135*100</f>
        <v>1.6</v>
      </c>
      <c r="P2135" s="7">
        <f>E2135/L2135</f>
        <v>5.333333333333333</v>
      </c>
      <c r="Q2135" t="str">
        <f>REPLACE(N2135,FIND("/",N2135),LEN(N2135)-FIND("/",N2135)+1,"")</f>
        <v>games</v>
      </c>
      <c r="R2135" t="str">
        <f>REPLACE(N2135,1,FIND("/",N2135),"")</f>
        <v>video games</v>
      </c>
      <c r="S2135" s="10">
        <f t="shared" si="66"/>
        <v>40618.763877314814</v>
      </c>
      <c r="T2135" s="10">
        <f t="shared" si="67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E2136/D2136*100</f>
        <v>1.7333333333333332</v>
      </c>
      <c r="P2136" s="7">
        <f>E2136/L2136</f>
        <v>34.666666666666664</v>
      </c>
      <c r="Q2136" t="str">
        <f>REPLACE(N2136,FIND("/",N2136),LEN(N2136)-FIND("/",N2136)+1,"")</f>
        <v>games</v>
      </c>
      <c r="R2136" t="str">
        <f>REPLACE(N2136,1,FIND("/",N2136),"")</f>
        <v>video games</v>
      </c>
      <c r="S2136" s="10">
        <f t="shared" si="66"/>
        <v>41361.553136574068</v>
      </c>
      <c r="T2136" s="10">
        <f t="shared" si="67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E2137/D2137*100</f>
        <v>9.56</v>
      </c>
      <c r="P2137" s="7">
        <f>E2137/L2137</f>
        <v>21.727272727272727</v>
      </c>
      <c r="Q2137" t="str">
        <f>REPLACE(N2137,FIND("/",N2137),LEN(N2137)-FIND("/",N2137)+1,"")</f>
        <v>games</v>
      </c>
      <c r="R2137" t="str">
        <f>REPLACE(N2137,1,FIND("/",N2137),"")</f>
        <v>video games</v>
      </c>
      <c r="S2137" s="10">
        <f t="shared" si="66"/>
        <v>41156.630011574074</v>
      </c>
      <c r="T2137" s="10">
        <f t="shared" si="67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E2138/D2138*100</f>
        <v>5.9612499999999999E-2</v>
      </c>
      <c r="P2138" s="7">
        <f>E2138/L2138</f>
        <v>11.922499999999999</v>
      </c>
      <c r="Q2138" t="str">
        <f>REPLACE(N2138,FIND("/",N2138),LEN(N2138)-FIND("/",N2138)+1,"")</f>
        <v>games</v>
      </c>
      <c r="R2138" t="str">
        <f>REPLACE(N2138,1,FIND("/",N2138),"")</f>
        <v>video games</v>
      </c>
      <c r="S2138" s="10">
        <f t="shared" si="66"/>
        <v>41536.175763888888</v>
      </c>
      <c r="T2138" s="10">
        <f t="shared" si="67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E2139/D2139*100</f>
        <v>28.405999999999999</v>
      </c>
      <c r="P2139" s="7">
        <f>E2139/L2139</f>
        <v>26.59737827715356</v>
      </c>
      <c r="Q2139" t="str">
        <f>REPLACE(N2139,FIND("/",N2139),LEN(N2139)-FIND("/",N2139)+1,"")</f>
        <v>games</v>
      </c>
      <c r="R2139" t="str">
        <f>REPLACE(N2139,1,FIND("/",N2139),"")</f>
        <v>video games</v>
      </c>
      <c r="S2139" s="10">
        <f t="shared" si="66"/>
        <v>41948.437835648147</v>
      </c>
      <c r="T2139" s="10">
        <f t="shared" si="67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E2140/D2140*100</f>
        <v>12.8</v>
      </c>
      <c r="P2140" s="7">
        <f>E2140/L2140</f>
        <v>10.666666666666666</v>
      </c>
      <c r="Q2140" t="str">
        <f>REPLACE(N2140,FIND("/",N2140),LEN(N2140)-FIND("/",N2140)+1,"")</f>
        <v>games</v>
      </c>
      <c r="R2140" t="str">
        <f>REPLACE(N2140,1,FIND("/",N2140),"")</f>
        <v>video games</v>
      </c>
      <c r="S2140" s="10">
        <f t="shared" si="66"/>
        <v>41556.679849537039</v>
      </c>
      <c r="T2140" s="10">
        <f t="shared" si="67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E2141/D2141*100</f>
        <v>5.42</v>
      </c>
      <c r="P2141" s="7">
        <f>E2141/L2141</f>
        <v>29.035714285714285</v>
      </c>
      <c r="Q2141" t="str">
        <f>REPLACE(N2141,FIND("/",N2141),LEN(N2141)-FIND("/",N2141)+1,"")</f>
        <v>games</v>
      </c>
      <c r="R2141" t="str">
        <f>REPLACE(N2141,1,FIND("/",N2141),"")</f>
        <v>video games</v>
      </c>
      <c r="S2141" s="10">
        <f t="shared" si="66"/>
        <v>42647.416759259257</v>
      </c>
      <c r="T2141" s="10">
        <f t="shared" si="67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E2142/D2142*100</f>
        <v>0.11199999999999999</v>
      </c>
      <c r="P2142" s="7">
        <f>E2142/L2142</f>
        <v>50.909090909090907</v>
      </c>
      <c r="Q2142" t="str">
        <f>REPLACE(N2142,FIND("/",N2142),LEN(N2142)-FIND("/",N2142)+1,"")</f>
        <v>games</v>
      </c>
      <c r="R2142" t="str">
        <f>REPLACE(N2142,1,FIND("/",N2142),"")</f>
        <v>video games</v>
      </c>
      <c r="S2142" s="10">
        <f t="shared" si="66"/>
        <v>41255.500277777777</v>
      </c>
      <c r="T2142" s="10">
        <f t="shared" si="67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E2143/D2143*100</f>
        <v>0</v>
      </c>
      <c r="P2143" s="7" t="e">
        <f>E2143/L2143</f>
        <v>#DIV/0!</v>
      </c>
      <c r="Q2143" t="str">
        <f>REPLACE(N2143,FIND("/",N2143),LEN(N2143)-FIND("/",N2143)+1,"")</f>
        <v>games</v>
      </c>
      <c r="R2143" t="str">
        <f>REPLACE(N2143,1,FIND("/",N2143),"")</f>
        <v>video games</v>
      </c>
      <c r="S2143" s="10">
        <f t="shared" si="66"/>
        <v>41926.902303240735</v>
      </c>
      <c r="T2143" s="10">
        <f t="shared" si="67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E2144/D2144*100</f>
        <v>5.7238095238095239</v>
      </c>
      <c r="P2144" s="7">
        <f>E2144/L2144</f>
        <v>50.083333333333336</v>
      </c>
      <c r="Q2144" t="str">
        <f>REPLACE(N2144,FIND("/",N2144),LEN(N2144)-FIND("/",N2144)+1,"")</f>
        <v>games</v>
      </c>
      <c r="R2144" t="str">
        <f>REPLACE(N2144,1,FIND("/",N2144),"")</f>
        <v>video games</v>
      </c>
      <c r="S2144" s="10">
        <f t="shared" si="66"/>
        <v>42340.368171296293</v>
      </c>
      <c r="T2144" s="10">
        <f t="shared" si="67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E2145/D2145*100</f>
        <v>11.25</v>
      </c>
      <c r="P2145" s="7">
        <f>E2145/L2145</f>
        <v>45</v>
      </c>
      <c r="Q2145" t="str">
        <f>REPLACE(N2145,FIND("/",N2145),LEN(N2145)-FIND("/",N2145)+1,"")</f>
        <v>games</v>
      </c>
      <c r="R2145" t="str">
        <f>REPLACE(N2145,1,FIND("/",N2145),"")</f>
        <v>video games</v>
      </c>
      <c r="S2145" s="10">
        <f t="shared" si="66"/>
        <v>40332.553379629629</v>
      </c>
      <c r="T2145" s="10">
        <f t="shared" si="67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E2146/D2146*100</f>
        <v>1.7098591549295776</v>
      </c>
      <c r="P2146" s="7">
        <f>E2146/L2146</f>
        <v>25.291666666666668</v>
      </c>
      <c r="Q2146" t="str">
        <f>REPLACE(N2146,FIND("/",N2146),LEN(N2146)-FIND("/",N2146)+1,"")</f>
        <v>games</v>
      </c>
      <c r="R2146" t="str">
        <f>REPLACE(N2146,1,FIND("/",N2146),"")</f>
        <v>video games</v>
      </c>
      <c r="S2146" s="10">
        <f t="shared" si="66"/>
        <v>41499.213425925926</v>
      </c>
      <c r="T2146" s="10">
        <f t="shared" si="67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E2147/D2147*100</f>
        <v>30.433333333333334</v>
      </c>
      <c r="P2147" s="7">
        <f>E2147/L2147</f>
        <v>51.292134831460672</v>
      </c>
      <c r="Q2147" t="str">
        <f>REPLACE(N2147,FIND("/",N2147),LEN(N2147)-FIND("/",N2147)+1,"")</f>
        <v>games</v>
      </c>
      <c r="R2147" t="str">
        <f>REPLACE(N2147,1,FIND("/",N2147),"")</f>
        <v>video games</v>
      </c>
      <c r="S2147" s="10">
        <f t="shared" si="66"/>
        <v>41574.904097222221</v>
      </c>
      <c r="T2147" s="10">
        <f t="shared" si="67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E2148/D2148*100</f>
        <v>0.02</v>
      </c>
      <c r="P2148" s="7">
        <f>E2148/L2148</f>
        <v>1</v>
      </c>
      <c r="Q2148" t="str">
        <f>REPLACE(N2148,FIND("/",N2148),LEN(N2148)-FIND("/",N2148)+1,"")</f>
        <v>games</v>
      </c>
      <c r="R2148" t="str">
        <f>REPLACE(N2148,1,FIND("/",N2148),"")</f>
        <v>video games</v>
      </c>
      <c r="S2148" s="10">
        <f t="shared" si="66"/>
        <v>42397.346180555549</v>
      </c>
      <c r="T2148" s="10">
        <f t="shared" si="67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E2149/D2149*100</f>
        <v>0.69641025641025645</v>
      </c>
      <c r="P2149" s="7">
        <f>E2149/L2149</f>
        <v>49.381818181818183</v>
      </c>
      <c r="Q2149" t="str">
        <f>REPLACE(N2149,FIND("/",N2149),LEN(N2149)-FIND("/",N2149)+1,"")</f>
        <v>games</v>
      </c>
      <c r="R2149" t="str">
        <f>REPLACE(N2149,1,FIND("/",N2149),"")</f>
        <v>video games</v>
      </c>
      <c r="S2149" s="10">
        <f t="shared" si="66"/>
        <v>41926.962361111109</v>
      </c>
      <c r="T2149" s="10">
        <f t="shared" si="67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E2150/D2150*100</f>
        <v>2</v>
      </c>
      <c r="P2150" s="7">
        <f>E2150/L2150</f>
        <v>1</v>
      </c>
      <c r="Q2150" t="str">
        <f>REPLACE(N2150,FIND("/",N2150),LEN(N2150)-FIND("/",N2150)+1,"")</f>
        <v>games</v>
      </c>
      <c r="R2150" t="str">
        <f>REPLACE(N2150,1,FIND("/",N2150),"")</f>
        <v>video games</v>
      </c>
      <c r="S2150" s="10">
        <f t="shared" si="66"/>
        <v>42066.400254629632</v>
      </c>
      <c r="T2150" s="10">
        <f t="shared" si="67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E2151/D2151*100</f>
        <v>0</v>
      </c>
      <c r="P2151" s="7" t="e">
        <f>E2151/L2151</f>
        <v>#DIV/0!</v>
      </c>
      <c r="Q2151" t="str">
        <f>REPLACE(N2151,FIND("/",N2151),LEN(N2151)-FIND("/",N2151)+1,"")</f>
        <v>games</v>
      </c>
      <c r="R2151" t="str">
        <f>REPLACE(N2151,1,FIND("/",N2151),"")</f>
        <v>video games</v>
      </c>
      <c r="S2151" s="10">
        <f t="shared" si="66"/>
        <v>40354.691620370366</v>
      </c>
      <c r="T2151" s="10">
        <f t="shared" si="67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E2152/D2152*100</f>
        <v>0.80999999999999994</v>
      </c>
      <c r="P2152" s="7">
        <f>E2152/L2152</f>
        <v>101.25</v>
      </c>
      <c r="Q2152" t="str">
        <f>REPLACE(N2152,FIND("/",N2152),LEN(N2152)-FIND("/",N2152)+1,"")</f>
        <v>games</v>
      </c>
      <c r="R2152" t="str">
        <f>REPLACE(N2152,1,FIND("/",N2152),"")</f>
        <v>video games</v>
      </c>
      <c r="S2152" s="10">
        <f t="shared" si="66"/>
        <v>42533.951377314814</v>
      </c>
      <c r="T2152" s="10">
        <f t="shared" si="67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E2153/D2153*100</f>
        <v>0.26222222222222225</v>
      </c>
      <c r="P2153" s="7">
        <f>E2153/L2153</f>
        <v>19.666666666666668</v>
      </c>
      <c r="Q2153" t="str">
        <f>REPLACE(N2153,FIND("/",N2153),LEN(N2153)-FIND("/",N2153)+1,"")</f>
        <v>games</v>
      </c>
      <c r="R2153" t="str">
        <f>REPLACE(N2153,1,FIND("/",N2153),"")</f>
        <v>video games</v>
      </c>
      <c r="S2153" s="10">
        <f t="shared" si="66"/>
        <v>42520.514050925922</v>
      </c>
      <c r="T2153" s="10">
        <f t="shared" si="67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E2154/D2154*100</f>
        <v>0.16666666666666669</v>
      </c>
      <c r="P2154" s="7">
        <f>E2154/L2154</f>
        <v>12.5</v>
      </c>
      <c r="Q2154" t="str">
        <f>REPLACE(N2154,FIND("/",N2154),LEN(N2154)-FIND("/",N2154)+1,"")</f>
        <v>games</v>
      </c>
      <c r="R2154" t="str">
        <f>REPLACE(N2154,1,FIND("/",N2154),"")</f>
        <v>video games</v>
      </c>
      <c r="S2154" s="10">
        <f t="shared" si="66"/>
        <v>41683.49894675926</v>
      </c>
      <c r="T2154" s="10">
        <f t="shared" si="67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E2155/D2155*100</f>
        <v>9.124454880912446E-3</v>
      </c>
      <c r="P2155" s="7">
        <f>E2155/L2155</f>
        <v>8.5</v>
      </c>
      <c r="Q2155" t="str">
        <f>REPLACE(N2155,FIND("/",N2155),LEN(N2155)-FIND("/",N2155)+1,"")</f>
        <v>games</v>
      </c>
      <c r="R2155" t="str">
        <f>REPLACE(N2155,1,FIND("/",N2155),"")</f>
        <v>video games</v>
      </c>
      <c r="S2155" s="10">
        <f t="shared" si="66"/>
        <v>41974.577754629623</v>
      </c>
      <c r="T2155" s="10">
        <f t="shared" si="67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E2156/D2156*100</f>
        <v>0.8</v>
      </c>
      <c r="P2156" s="7">
        <f>E2156/L2156</f>
        <v>1</v>
      </c>
      <c r="Q2156" t="str">
        <f>REPLACE(N2156,FIND("/",N2156),LEN(N2156)-FIND("/",N2156)+1,"")</f>
        <v>games</v>
      </c>
      <c r="R2156" t="str">
        <f>REPLACE(N2156,1,FIND("/",N2156),"")</f>
        <v>video games</v>
      </c>
      <c r="S2156" s="10">
        <f t="shared" si="66"/>
        <v>41647.29892361111</v>
      </c>
      <c r="T2156" s="10">
        <f t="shared" si="67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E2157/D2157*100</f>
        <v>2.2999999999999998</v>
      </c>
      <c r="P2157" s="7">
        <f>E2157/L2157</f>
        <v>23</v>
      </c>
      <c r="Q2157" t="str">
        <f>REPLACE(N2157,FIND("/",N2157),LEN(N2157)-FIND("/",N2157)+1,"")</f>
        <v>games</v>
      </c>
      <c r="R2157" t="str">
        <f>REPLACE(N2157,1,FIND("/",N2157),"")</f>
        <v>video games</v>
      </c>
      <c r="S2157" s="10">
        <f t="shared" si="66"/>
        <v>42430.414178240739</v>
      </c>
      <c r="T2157" s="10">
        <f t="shared" si="67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E2158/D2158*100</f>
        <v>2.6660714285714282</v>
      </c>
      <c r="P2158" s="7">
        <f>E2158/L2158</f>
        <v>17.987951807228917</v>
      </c>
      <c r="Q2158" t="str">
        <f>REPLACE(N2158,FIND("/",N2158),LEN(N2158)-FIND("/",N2158)+1,"")</f>
        <v>games</v>
      </c>
      <c r="R2158" t="str">
        <f>REPLACE(N2158,1,FIND("/",N2158),"")</f>
        <v>video games</v>
      </c>
      <c r="S2158" s="10">
        <f t="shared" si="66"/>
        <v>41488.520902777775</v>
      </c>
      <c r="T2158" s="10">
        <f t="shared" si="67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E2159/D2159*100</f>
        <v>28.192</v>
      </c>
      <c r="P2159" s="7">
        <f>E2159/L2159</f>
        <v>370.94736842105266</v>
      </c>
      <c r="Q2159" t="str">
        <f>REPLACE(N2159,FIND("/",N2159),LEN(N2159)-FIND("/",N2159)+1,"")</f>
        <v>games</v>
      </c>
      <c r="R2159" t="str">
        <f>REPLACE(N2159,1,FIND("/",N2159),"")</f>
        <v>video games</v>
      </c>
      <c r="S2159" s="10">
        <f t="shared" si="66"/>
        <v>42694.647951388884</v>
      </c>
      <c r="T2159" s="10">
        <f t="shared" si="67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E2160/D2160*100</f>
        <v>6.5900366666666672</v>
      </c>
      <c r="P2160" s="7">
        <f>E2160/L2160</f>
        <v>63.569485530546629</v>
      </c>
      <c r="Q2160" t="str">
        <f>REPLACE(N2160,FIND("/",N2160),LEN(N2160)-FIND("/",N2160)+1,"")</f>
        <v>games</v>
      </c>
      <c r="R2160" t="str">
        <f>REPLACE(N2160,1,FIND("/",N2160),"")</f>
        <v>video games</v>
      </c>
      <c r="S2160" s="10">
        <f t="shared" si="66"/>
        <v>41264.520532407405</v>
      </c>
      <c r="T2160" s="10">
        <f t="shared" si="67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E2161/D2161*100</f>
        <v>0.72222222222222221</v>
      </c>
      <c r="P2161" s="7">
        <f>E2161/L2161</f>
        <v>13</v>
      </c>
      <c r="Q2161" t="str">
        <f>REPLACE(N2161,FIND("/",N2161),LEN(N2161)-FIND("/",N2161)+1,"")</f>
        <v>games</v>
      </c>
      <c r="R2161" t="str">
        <f>REPLACE(N2161,1,FIND("/",N2161),"")</f>
        <v>video games</v>
      </c>
      <c r="S2161" s="10">
        <f t="shared" si="66"/>
        <v>40710.397847222222</v>
      </c>
      <c r="T2161" s="10">
        <f t="shared" si="67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E2162/D2162*100</f>
        <v>0.85000000000000009</v>
      </c>
      <c r="P2162" s="7">
        <f>E2162/L2162</f>
        <v>5.3125</v>
      </c>
      <c r="Q2162" t="str">
        <f>REPLACE(N2162,FIND("/",N2162),LEN(N2162)-FIND("/",N2162)+1,"")</f>
        <v>games</v>
      </c>
      <c r="R2162" t="str">
        <f>REPLACE(N2162,1,FIND("/",N2162),"")</f>
        <v>video games</v>
      </c>
      <c r="S2162" s="10">
        <f t="shared" si="66"/>
        <v>41018.378530092588</v>
      </c>
      <c r="T2162" s="10">
        <f t="shared" si="67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E2163/D2163*100</f>
        <v>115.75</v>
      </c>
      <c r="P2163" s="7">
        <f>E2163/L2163</f>
        <v>35.615384615384613</v>
      </c>
      <c r="Q2163" t="str">
        <f>REPLACE(N2163,FIND("/",N2163),LEN(N2163)-FIND("/",N2163)+1,"")</f>
        <v>music</v>
      </c>
      <c r="R2163" t="str">
        <f>REPLACE(N2163,1,FIND("/",N2163),"")</f>
        <v>rock</v>
      </c>
      <c r="S2163" s="10">
        <f t="shared" si="66"/>
        <v>42240.519201388888</v>
      </c>
      <c r="T2163" s="10">
        <f t="shared" si="67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E2164/D2164*100</f>
        <v>112.26666666666667</v>
      </c>
      <c r="P2164" s="7">
        <f>E2164/L2164</f>
        <v>87.103448275862064</v>
      </c>
      <c r="Q2164" t="str">
        <f>REPLACE(N2164,FIND("/",N2164),LEN(N2164)-FIND("/",N2164)+1,"")</f>
        <v>music</v>
      </c>
      <c r="R2164" t="str">
        <f>REPLACE(N2164,1,FIND("/",N2164),"")</f>
        <v>rock</v>
      </c>
      <c r="S2164" s="10">
        <f t="shared" si="66"/>
        <v>41813.432766203703</v>
      </c>
      <c r="T2164" s="10">
        <f t="shared" si="67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E2165/D2165*100</f>
        <v>132.20000000000002</v>
      </c>
      <c r="P2165" s="7">
        <f>E2165/L2165</f>
        <v>75.11363636363636</v>
      </c>
      <c r="Q2165" t="str">
        <f>REPLACE(N2165,FIND("/",N2165),LEN(N2165)-FIND("/",N2165)+1,"")</f>
        <v>music</v>
      </c>
      <c r="R2165" t="str">
        <f>REPLACE(N2165,1,FIND("/",N2165),"")</f>
        <v>rock</v>
      </c>
      <c r="S2165" s="10">
        <f t="shared" si="66"/>
        <v>42111.566203703704</v>
      </c>
      <c r="T2165" s="10">
        <f t="shared" si="67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E2166/D2166*100</f>
        <v>102.63636363636364</v>
      </c>
      <c r="P2166" s="7">
        <f>E2166/L2166</f>
        <v>68.01204819277109</v>
      </c>
      <c r="Q2166" t="str">
        <f>REPLACE(N2166,FIND("/",N2166),LEN(N2166)-FIND("/",N2166)+1,"")</f>
        <v>music</v>
      </c>
      <c r="R2166" t="str">
        <f>REPLACE(N2166,1,FIND("/",N2166),"")</f>
        <v>rock</v>
      </c>
      <c r="S2166" s="10">
        <f t="shared" si="66"/>
        <v>42515.384421296294</v>
      </c>
      <c r="T2166" s="10">
        <f t="shared" si="67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E2167/D2167*100</f>
        <v>138.64000000000001</v>
      </c>
      <c r="P2167" s="7">
        <f>E2167/L2167</f>
        <v>29.623931623931625</v>
      </c>
      <c r="Q2167" t="str">
        <f>REPLACE(N2167,FIND("/",N2167),LEN(N2167)-FIND("/",N2167)+1,"")</f>
        <v>music</v>
      </c>
      <c r="R2167" t="str">
        <f>REPLACE(N2167,1,FIND("/",N2167),"")</f>
        <v>rock</v>
      </c>
      <c r="S2167" s="10">
        <f t="shared" si="66"/>
        <v>42438.333738425928</v>
      </c>
      <c r="T2167" s="10">
        <f t="shared" si="67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E2168/D2168*100</f>
        <v>146.6</v>
      </c>
      <c r="P2168" s="7">
        <f>E2168/L2168</f>
        <v>91.625</v>
      </c>
      <c r="Q2168" t="str">
        <f>REPLACE(N2168,FIND("/",N2168),LEN(N2168)-FIND("/",N2168)+1,"")</f>
        <v>music</v>
      </c>
      <c r="R2168" t="str">
        <f>REPLACE(N2168,1,FIND("/",N2168),"")</f>
        <v>rock</v>
      </c>
      <c r="S2168" s="10">
        <f t="shared" si="66"/>
        <v>41933.504837962959</v>
      </c>
      <c r="T2168" s="10">
        <f t="shared" si="67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E2169/D2169*100</f>
        <v>120</v>
      </c>
      <c r="P2169" s="7">
        <f>E2169/L2169</f>
        <v>22.5</v>
      </c>
      <c r="Q2169" t="str">
        <f>REPLACE(N2169,FIND("/",N2169),LEN(N2169)-FIND("/",N2169)+1,"")</f>
        <v>music</v>
      </c>
      <c r="R2169" t="str">
        <f>REPLACE(N2169,1,FIND("/",N2169),"")</f>
        <v>rock</v>
      </c>
      <c r="S2169" s="10">
        <f t="shared" si="66"/>
        <v>41152.733067129629</v>
      </c>
      <c r="T2169" s="10">
        <f t="shared" si="67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E2170/D2170*100</f>
        <v>121.5816111111111</v>
      </c>
      <c r="P2170" s="7">
        <f>E2170/L2170</f>
        <v>64.366735294117646</v>
      </c>
      <c r="Q2170" t="str">
        <f>REPLACE(N2170,FIND("/",N2170),LEN(N2170)-FIND("/",N2170)+1,"")</f>
        <v>music</v>
      </c>
      <c r="R2170" t="str">
        <f>REPLACE(N2170,1,FIND("/",N2170),"")</f>
        <v>rock</v>
      </c>
      <c r="S2170" s="10">
        <f t="shared" si="66"/>
        <v>42745.266909722217</v>
      </c>
      <c r="T2170" s="10">
        <f t="shared" si="67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E2171/D2171*100</f>
        <v>100</v>
      </c>
      <c r="P2171" s="7">
        <f>E2171/L2171</f>
        <v>21.857142857142858</v>
      </c>
      <c r="Q2171" t="str">
        <f>REPLACE(N2171,FIND("/",N2171),LEN(N2171)-FIND("/",N2171)+1,"")</f>
        <v>music</v>
      </c>
      <c r="R2171" t="str">
        <f>REPLACE(N2171,1,FIND("/",N2171),"")</f>
        <v>rock</v>
      </c>
      <c r="S2171" s="10">
        <f t="shared" si="66"/>
        <v>42793.367488425924</v>
      </c>
      <c r="T2171" s="10">
        <f t="shared" si="67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E2172/D2172*100</f>
        <v>180.85714285714286</v>
      </c>
      <c r="P2172" s="7">
        <f>E2172/L2172</f>
        <v>33.315789473684212</v>
      </c>
      <c r="Q2172" t="str">
        <f>REPLACE(N2172,FIND("/",N2172),LEN(N2172)-FIND("/",N2172)+1,"")</f>
        <v>music</v>
      </c>
      <c r="R2172" t="str">
        <f>REPLACE(N2172,1,FIND("/",N2172),"")</f>
        <v>rock</v>
      </c>
      <c r="S2172" s="10">
        <f t="shared" si="66"/>
        <v>42198.416921296295</v>
      </c>
      <c r="T2172" s="10">
        <f t="shared" si="67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E2173/D2173*100</f>
        <v>106.075</v>
      </c>
      <c r="P2173" s="7">
        <f>E2173/L2173</f>
        <v>90.276595744680847</v>
      </c>
      <c r="Q2173" t="str">
        <f>REPLACE(N2173,FIND("/",N2173),LEN(N2173)-FIND("/",N2173)+1,"")</f>
        <v>music</v>
      </c>
      <c r="R2173" t="str">
        <f>REPLACE(N2173,1,FIND("/",N2173),"")</f>
        <v>rock</v>
      </c>
      <c r="S2173" s="10">
        <f t="shared" si="66"/>
        <v>42141.623784722215</v>
      </c>
      <c r="T2173" s="10">
        <f t="shared" si="67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E2174/D2174*100</f>
        <v>100</v>
      </c>
      <c r="P2174" s="7">
        <f>E2174/L2174</f>
        <v>76.92307692307692</v>
      </c>
      <c r="Q2174" t="str">
        <f>REPLACE(N2174,FIND("/",N2174),LEN(N2174)-FIND("/",N2174)+1,"")</f>
        <v>music</v>
      </c>
      <c r="R2174" t="str">
        <f>REPLACE(N2174,1,FIND("/",N2174),"")</f>
        <v>rock</v>
      </c>
      <c r="S2174" s="10">
        <f t="shared" si="66"/>
        <v>42082.246759259258</v>
      </c>
      <c r="T2174" s="10">
        <f t="shared" si="67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E2175/D2175*100</f>
        <v>126.92857142857143</v>
      </c>
      <c r="P2175" s="7">
        <f>E2175/L2175</f>
        <v>59.233333333333334</v>
      </c>
      <c r="Q2175" t="str">
        <f>REPLACE(N2175,FIND("/",N2175),LEN(N2175)-FIND("/",N2175)+1,"")</f>
        <v>music</v>
      </c>
      <c r="R2175" t="str">
        <f>REPLACE(N2175,1,FIND("/",N2175),"")</f>
        <v>rock</v>
      </c>
      <c r="S2175" s="10">
        <f t="shared" si="66"/>
        <v>41495.359293981477</v>
      </c>
      <c r="T2175" s="10">
        <f t="shared" si="67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E2176/D2176*100</f>
        <v>102.97499999999999</v>
      </c>
      <c r="P2176" s="7">
        <f>E2176/L2176</f>
        <v>65.38095238095238</v>
      </c>
      <c r="Q2176" t="str">
        <f>REPLACE(N2176,FIND("/",N2176),LEN(N2176)-FIND("/",N2176)+1,"")</f>
        <v>music</v>
      </c>
      <c r="R2176" t="str">
        <f>REPLACE(N2176,1,FIND("/",N2176),"")</f>
        <v>rock</v>
      </c>
      <c r="S2176" s="10">
        <f t="shared" si="66"/>
        <v>42465.209571759253</v>
      </c>
      <c r="T2176" s="10">
        <f t="shared" si="67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E2177/D2177*100</f>
        <v>250</v>
      </c>
      <c r="P2177" s="7">
        <f>E2177/L2177</f>
        <v>67.307692307692307</v>
      </c>
      <c r="Q2177" t="str">
        <f>REPLACE(N2177,FIND("/",N2177),LEN(N2177)-FIND("/",N2177)+1,"")</f>
        <v>music</v>
      </c>
      <c r="R2177" t="str">
        <f>REPLACE(N2177,1,FIND("/",N2177),"")</f>
        <v>rock</v>
      </c>
      <c r="S2177" s="10">
        <f t="shared" si="66"/>
        <v>42564.675763888888</v>
      </c>
      <c r="T2177" s="10">
        <f t="shared" si="67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E2178/D2178*100</f>
        <v>126.02</v>
      </c>
      <c r="P2178" s="7">
        <f>E2178/L2178</f>
        <v>88.74647887323944</v>
      </c>
      <c r="Q2178" t="str">
        <f>REPLACE(N2178,FIND("/",N2178),LEN(N2178)-FIND("/",N2178)+1,"")</f>
        <v>music</v>
      </c>
      <c r="R2178" t="str">
        <f>REPLACE(N2178,1,FIND("/",N2178),"")</f>
        <v>rock</v>
      </c>
      <c r="S2178" s="10">
        <f t="shared" si="66"/>
        <v>42096.299872685187</v>
      </c>
      <c r="T2178" s="10">
        <f t="shared" si="67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E2179/D2179*100</f>
        <v>100.12</v>
      </c>
      <c r="P2179" s="7">
        <f>E2179/L2179</f>
        <v>65.868421052631575</v>
      </c>
      <c r="Q2179" t="str">
        <f>REPLACE(N2179,FIND("/",N2179),LEN(N2179)-FIND("/",N2179)+1,"")</f>
        <v>music</v>
      </c>
      <c r="R2179" t="str">
        <f>REPLACE(N2179,1,FIND("/",N2179),"")</f>
        <v>rock</v>
      </c>
      <c r="S2179" s="10">
        <f t="shared" ref="S2179:S2242" si="68">(J2179/86400)+25569+(-8/24)</f>
        <v>42501.917442129627</v>
      </c>
      <c r="T2179" s="10">
        <f t="shared" ref="T2179:T2242" si="69">(I2179/86400)+25569+(-8/24)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E2180/D2180*100</f>
        <v>138.64000000000001</v>
      </c>
      <c r="P2180" s="7">
        <f>E2180/L2180</f>
        <v>40.349243306169967</v>
      </c>
      <c r="Q2180" t="str">
        <f>REPLACE(N2180,FIND("/",N2180),LEN(N2180)-FIND("/",N2180)+1,"")</f>
        <v>music</v>
      </c>
      <c r="R2180" t="str">
        <f>REPLACE(N2180,1,FIND("/",N2180),"")</f>
        <v>rock</v>
      </c>
      <c r="S2180" s="10">
        <f t="shared" si="68"/>
        <v>42723.303206018514</v>
      </c>
      <c r="T2180" s="10">
        <f t="shared" si="6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E2181/D2181*100</f>
        <v>161.4</v>
      </c>
      <c r="P2181" s="7">
        <f>E2181/L2181</f>
        <v>76.857142857142861</v>
      </c>
      <c r="Q2181" t="str">
        <f>REPLACE(N2181,FIND("/",N2181),LEN(N2181)-FIND("/",N2181)+1,"")</f>
        <v>music</v>
      </c>
      <c r="R2181" t="str">
        <f>REPLACE(N2181,1,FIND("/",N2181),"")</f>
        <v>rock</v>
      </c>
      <c r="S2181" s="10">
        <f t="shared" si="68"/>
        <v>42074.837870370371</v>
      </c>
      <c r="T2181" s="10">
        <f t="shared" si="6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E2182/D2182*100</f>
        <v>107.18419999999999</v>
      </c>
      <c r="P2182" s="7">
        <f>E2182/L2182</f>
        <v>68.707820512820518</v>
      </c>
      <c r="Q2182" t="str">
        <f>REPLACE(N2182,FIND("/",N2182),LEN(N2182)-FIND("/",N2182)+1,"")</f>
        <v>music</v>
      </c>
      <c r="R2182" t="str">
        <f>REPLACE(N2182,1,FIND("/",N2182),"")</f>
        <v>rock</v>
      </c>
      <c r="S2182" s="10">
        <f t="shared" si="68"/>
        <v>42279.336435185185</v>
      </c>
      <c r="T2182" s="10">
        <f t="shared" si="6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E2183/D2183*100</f>
        <v>153.1</v>
      </c>
      <c r="P2183" s="7">
        <f>E2183/L2183</f>
        <v>57.773584905660378</v>
      </c>
      <c r="Q2183" t="str">
        <f>REPLACE(N2183,FIND("/",N2183),LEN(N2183)-FIND("/",N2183)+1,"")</f>
        <v>games</v>
      </c>
      <c r="R2183" t="str">
        <f>REPLACE(N2183,1,FIND("/",N2183),"")</f>
        <v>tabletop games</v>
      </c>
      <c r="S2183" s="10">
        <f t="shared" si="68"/>
        <v>42772.671909722216</v>
      </c>
      <c r="T2183" s="10">
        <f t="shared" si="6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E2184/D2184*100</f>
        <v>524.16666666666663</v>
      </c>
      <c r="P2184" s="7">
        <f>E2184/L2184</f>
        <v>44.171348314606739</v>
      </c>
      <c r="Q2184" t="str">
        <f>REPLACE(N2184,FIND("/",N2184),LEN(N2184)-FIND("/",N2184)+1,"")</f>
        <v>games</v>
      </c>
      <c r="R2184" t="str">
        <f>REPLACE(N2184,1,FIND("/",N2184),"")</f>
        <v>tabletop games</v>
      </c>
      <c r="S2184" s="10">
        <f t="shared" si="68"/>
        <v>41879.567418981482</v>
      </c>
      <c r="T2184" s="10">
        <f t="shared" si="6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E2185/D2185*100</f>
        <v>489.27777777777777</v>
      </c>
      <c r="P2185" s="7">
        <f>E2185/L2185</f>
        <v>31.566308243727597</v>
      </c>
      <c r="Q2185" t="str">
        <f>REPLACE(N2185,FIND("/",N2185),LEN(N2185)-FIND("/",N2185)+1,"")</f>
        <v>games</v>
      </c>
      <c r="R2185" t="str">
        <f>REPLACE(N2185,1,FIND("/",N2185),"")</f>
        <v>tabletop games</v>
      </c>
      <c r="S2185" s="10">
        <f t="shared" si="68"/>
        <v>42745.032141203701</v>
      </c>
      <c r="T2185" s="10">
        <f t="shared" si="6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E2186/D2186*100</f>
        <v>284.74</v>
      </c>
      <c r="P2186" s="7">
        <f>E2186/L2186</f>
        <v>107.04511278195488</v>
      </c>
      <c r="Q2186" t="str">
        <f>REPLACE(N2186,FIND("/",N2186),LEN(N2186)-FIND("/",N2186)+1,"")</f>
        <v>games</v>
      </c>
      <c r="R2186" t="str">
        <f>REPLACE(N2186,1,FIND("/",N2186),"")</f>
        <v>tabletop games</v>
      </c>
      <c r="S2186" s="10">
        <f t="shared" si="68"/>
        <v>42380.356956018521</v>
      </c>
      <c r="T2186" s="10">
        <f t="shared" si="6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E2187/D2187*100</f>
        <v>1856.97</v>
      </c>
      <c r="P2187" s="7">
        <f>E2187/L2187</f>
        <v>149.03451043338683</v>
      </c>
      <c r="Q2187" t="str">
        <f>REPLACE(N2187,FIND("/",N2187),LEN(N2187)-FIND("/",N2187)+1,"")</f>
        <v>games</v>
      </c>
      <c r="R2187" t="str">
        <f>REPLACE(N2187,1,FIND("/",N2187),"")</f>
        <v>tabletop games</v>
      </c>
      <c r="S2187" s="10">
        <f t="shared" si="68"/>
        <v>41319.016655092586</v>
      </c>
      <c r="T2187" s="10">
        <f t="shared" si="6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E2188/D2188*100</f>
        <v>109.67499999999998</v>
      </c>
      <c r="P2188" s="7">
        <f>E2188/L2188</f>
        <v>55.956632653061227</v>
      </c>
      <c r="Q2188" t="str">
        <f>REPLACE(N2188,FIND("/",N2188),LEN(N2188)-FIND("/",N2188)+1,"")</f>
        <v>games</v>
      </c>
      <c r="R2188" t="str">
        <f>REPLACE(N2188,1,FIND("/",N2188),"")</f>
        <v>tabletop games</v>
      </c>
      <c r="S2188" s="10">
        <f t="shared" si="68"/>
        <v>42583.281747685185</v>
      </c>
      <c r="T2188" s="10">
        <f t="shared" si="6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E2189/D2189*100</f>
        <v>1014.6425</v>
      </c>
      <c r="P2189" s="7">
        <f>E2189/L2189</f>
        <v>56.970381807973048</v>
      </c>
      <c r="Q2189" t="str">
        <f>REPLACE(N2189,FIND("/",N2189),LEN(N2189)-FIND("/",N2189)+1,"")</f>
        <v>games</v>
      </c>
      <c r="R2189" t="str">
        <f>REPLACE(N2189,1,FIND("/",N2189),"")</f>
        <v>tabletop games</v>
      </c>
      <c r="S2189" s="10">
        <f t="shared" si="68"/>
        <v>42067.875763888886</v>
      </c>
      <c r="T2189" s="10">
        <f t="shared" si="6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E2190/D2190*100</f>
        <v>412.17692027666544</v>
      </c>
      <c r="P2190" s="7">
        <f>E2190/L2190</f>
        <v>44.056420233463037</v>
      </c>
      <c r="Q2190" t="str">
        <f>REPLACE(N2190,FIND("/",N2190),LEN(N2190)-FIND("/",N2190)+1,"")</f>
        <v>games</v>
      </c>
      <c r="R2190" t="str">
        <f>REPLACE(N2190,1,FIND("/",N2190),"")</f>
        <v>tabletop games</v>
      </c>
      <c r="S2190" s="10">
        <f t="shared" si="68"/>
        <v>42633.252789351849</v>
      </c>
      <c r="T2190" s="10">
        <f t="shared" si="6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E2191/D2191*100</f>
        <v>503.25</v>
      </c>
      <c r="P2191" s="7">
        <f>E2191/L2191</f>
        <v>68.625</v>
      </c>
      <c r="Q2191" t="str">
        <f>REPLACE(N2191,FIND("/",N2191),LEN(N2191)-FIND("/",N2191)+1,"")</f>
        <v>games</v>
      </c>
      <c r="R2191" t="str">
        <f>REPLACE(N2191,1,FIND("/",N2191),"")</f>
        <v>tabletop games</v>
      </c>
      <c r="S2191" s="10">
        <f t="shared" si="68"/>
        <v>42467.454861111109</v>
      </c>
      <c r="T2191" s="10">
        <f t="shared" si="6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E2192/D2192*100</f>
        <v>184.61052631578946</v>
      </c>
      <c r="P2192" s="7">
        <f>E2192/L2192</f>
        <v>65.318435754189949</v>
      </c>
      <c r="Q2192" t="str">
        <f>REPLACE(N2192,FIND("/",N2192),LEN(N2192)-FIND("/",N2192)+1,"")</f>
        <v>games</v>
      </c>
      <c r="R2192" t="str">
        <f>REPLACE(N2192,1,FIND("/",N2192),"")</f>
        <v>tabletop games</v>
      </c>
      <c r="S2192" s="10">
        <f t="shared" si="68"/>
        <v>42417.291712962957</v>
      </c>
      <c r="T2192" s="10">
        <f t="shared" si="6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E2193/D2193*100</f>
        <v>119.73333333333333</v>
      </c>
      <c r="P2193" s="7">
        <f>E2193/L2193</f>
        <v>35.92</v>
      </c>
      <c r="Q2193" t="str">
        <f>REPLACE(N2193,FIND("/",N2193),LEN(N2193)-FIND("/",N2193)+1,"")</f>
        <v>games</v>
      </c>
      <c r="R2193" t="str">
        <f>REPLACE(N2193,1,FIND("/",N2193),"")</f>
        <v>tabletop games</v>
      </c>
      <c r="S2193" s="10">
        <f t="shared" si="68"/>
        <v>42768.5003125</v>
      </c>
      <c r="T2193" s="10">
        <f t="shared" si="6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E2194/D2194*100</f>
        <v>1081.2401666666667</v>
      </c>
      <c r="P2194" s="7">
        <f>E2194/L2194</f>
        <v>40.070667078443485</v>
      </c>
      <c r="Q2194" t="str">
        <f>REPLACE(N2194,FIND("/",N2194),LEN(N2194)-FIND("/",N2194)+1,"")</f>
        <v>games</v>
      </c>
      <c r="R2194" t="str">
        <f>REPLACE(N2194,1,FIND("/",N2194),"")</f>
        <v>tabletop games</v>
      </c>
      <c r="S2194" s="10">
        <f t="shared" si="68"/>
        <v>42691.517870370364</v>
      </c>
      <c r="T2194" s="10">
        <f t="shared" si="6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E2195/D2195*100</f>
        <v>452.37333333333333</v>
      </c>
      <c r="P2195" s="7">
        <f>E2195/L2195</f>
        <v>75.647714604236342</v>
      </c>
      <c r="Q2195" t="str">
        <f>REPLACE(N2195,FIND("/",N2195),LEN(N2195)-FIND("/",N2195)+1,"")</f>
        <v>games</v>
      </c>
      <c r="R2195" t="str">
        <f>REPLACE(N2195,1,FIND("/",N2195),"")</f>
        <v>tabletop games</v>
      </c>
      <c r="S2195" s="10">
        <f t="shared" si="68"/>
        <v>42664.072592592587</v>
      </c>
      <c r="T2195" s="10">
        <f t="shared" si="6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E2196/D2196*100</f>
        <v>537.37</v>
      </c>
      <c r="P2196" s="7">
        <f>E2196/L2196</f>
        <v>61.203872437357631</v>
      </c>
      <c r="Q2196" t="str">
        <f>REPLACE(N2196,FIND("/",N2196),LEN(N2196)-FIND("/",N2196)+1,"")</f>
        <v>games</v>
      </c>
      <c r="R2196" t="str">
        <f>REPLACE(N2196,1,FIND("/",N2196),"")</f>
        <v>tabletop games</v>
      </c>
      <c r="S2196" s="10">
        <f t="shared" si="68"/>
        <v>42425.42465277778</v>
      </c>
      <c r="T2196" s="10">
        <f t="shared" si="6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E2197/D2197*100</f>
        <v>120.32608695652173</v>
      </c>
      <c r="P2197" s="7">
        <f>E2197/L2197</f>
        <v>48.130434782608695</v>
      </c>
      <c r="Q2197" t="str">
        <f>REPLACE(N2197,FIND("/",N2197),LEN(N2197)-FIND("/",N2197)+1,"")</f>
        <v>games</v>
      </c>
      <c r="R2197" t="str">
        <f>REPLACE(N2197,1,FIND("/",N2197),"")</f>
        <v>tabletop games</v>
      </c>
      <c r="S2197" s="10">
        <f t="shared" si="68"/>
        <v>42197.438657407409</v>
      </c>
      <c r="T2197" s="10">
        <f t="shared" si="6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E2198/D2198*100</f>
        <v>113.83571428571429</v>
      </c>
      <c r="P2198" s="7">
        <f>E2198/L2198</f>
        <v>68.106837606837601</v>
      </c>
      <c r="Q2198" t="str">
        <f>REPLACE(N2198,FIND("/",N2198),LEN(N2198)-FIND("/",N2198)+1,"")</f>
        <v>games</v>
      </c>
      <c r="R2198" t="str">
        <f>REPLACE(N2198,1,FIND("/",N2198),"")</f>
        <v>tabletop games</v>
      </c>
      <c r="S2198" s="10">
        <f t="shared" si="68"/>
        <v>42675.153958333329</v>
      </c>
      <c r="T2198" s="10">
        <f t="shared" si="6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E2199/D2199*100</f>
        <v>951.03109999999992</v>
      </c>
      <c r="P2199" s="7">
        <f>E2199/L2199</f>
        <v>65.891300230946882</v>
      </c>
      <c r="Q2199" t="str">
        <f>REPLACE(N2199,FIND("/",N2199),LEN(N2199)-FIND("/",N2199)+1,"")</f>
        <v>games</v>
      </c>
      <c r="R2199" t="str">
        <f>REPLACE(N2199,1,FIND("/",N2199),"")</f>
        <v>tabletop games</v>
      </c>
      <c r="S2199" s="10">
        <f t="shared" si="68"/>
        <v>42033.25068287037</v>
      </c>
      <c r="T2199" s="10">
        <f t="shared" si="6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E2200/D2200*100</f>
        <v>132.89249999999998</v>
      </c>
      <c r="P2200" s="7">
        <f>E2200/L2200</f>
        <v>81.654377880184327</v>
      </c>
      <c r="Q2200" t="str">
        <f>REPLACE(N2200,FIND("/",N2200),LEN(N2200)-FIND("/",N2200)+1,"")</f>
        <v>games</v>
      </c>
      <c r="R2200" t="str">
        <f>REPLACE(N2200,1,FIND("/",N2200),"")</f>
        <v>tabletop games</v>
      </c>
      <c r="S2200" s="10">
        <f t="shared" si="68"/>
        <v>42292.180555555555</v>
      </c>
      <c r="T2200" s="10">
        <f t="shared" si="6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E2201/D2201*100</f>
        <v>146.97777777777779</v>
      </c>
      <c r="P2201" s="7">
        <f>E2201/L2201</f>
        <v>52.701195219123505</v>
      </c>
      <c r="Q2201" t="str">
        <f>REPLACE(N2201,FIND("/",N2201),LEN(N2201)-FIND("/",N2201)+1,"")</f>
        <v>games</v>
      </c>
      <c r="R2201" t="str">
        <f>REPLACE(N2201,1,FIND("/",N2201),"")</f>
        <v>tabletop games</v>
      </c>
      <c r="S2201" s="10">
        <f t="shared" si="68"/>
        <v>42262.083310185182</v>
      </c>
      <c r="T2201" s="10">
        <f t="shared" si="6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E2202/D2202*100</f>
        <v>542.15</v>
      </c>
      <c r="P2202" s="7">
        <f>E2202/L2202</f>
        <v>41.228136882129277</v>
      </c>
      <c r="Q2202" t="str">
        <f>REPLACE(N2202,FIND("/",N2202),LEN(N2202)-FIND("/",N2202)+1,"")</f>
        <v>games</v>
      </c>
      <c r="R2202" t="str">
        <f>REPLACE(N2202,1,FIND("/",N2202),"")</f>
        <v>tabletop games</v>
      </c>
      <c r="S2202" s="10">
        <f t="shared" si="68"/>
        <v>42163.292453703696</v>
      </c>
      <c r="T2202" s="10">
        <f t="shared" si="6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E2203/D2203*100</f>
        <v>382.71818181818185</v>
      </c>
      <c r="P2203" s="7">
        <f>E2203/L2203</f>
        <v>15.035357142857142</v>
      </c>
      <c r="Q2203" t="str">
        <f>REPLACE(N2203,FIND("/",N2203),LEN(N2203)-FIND("/",N2203)+1,"")</f>
        <v>music</v>
      </c>
      <c r="R2203" t="str">
        <f>REPLACE(N2203,1,FIND("/",N2203),"")</f>
        <v>electronic music</v>
      </c>
      <c r="S2203" s="10">
        <f t="shared" si="68"/>
        <v>41276.513483796291</v>
      </c>
      <c r="T2203" s="10">
        <f t="shared" si="6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E2204/D2204*100</f>
        <v>704.18124999999998</v>
      </c>
      <c r="P2204" s="7">
        <f>E2204/L2204</f>
        <v>39.066920943134534</v>
      </c>
      <c r="Q2204" t="str">
        <f>REPLACE(N2204,FIND("/",N2204),LEN(N2204)-FIND("/",N2204)+1,"")</f>
        <v>music</v>
      </c>
      <c r="R2204" t="str">
        <f>REPLACE(N2204,1,FIND("/",N2204),"")</f>
        <v>electronic music</v>
      </c>
      <c r="S2204" s="10">
        <f t="shared" si="68"/>
        <v>41184.515833333331</v>
      </c>
      <c r="T2204" s="10">
        <f t="shared" si="6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E2205/D2205*100</f>
        <v>109.55</v>
      </c>
      <c r="P2205" s="7">
        <f>E2205/L2205</f>
        <v>43.82</v>
      </c>
      <c r="Q2205" t="str">
        <f>REPLACE(N2205,FIND("/",N2205),LEN(N2205)-FIND("/",N2205)+1,"")</f>
        <v>music</v>
      </c>
      <c r="R2205" t="str">
        <f>REPLACE(N2205,1,FIND("/",N2205),"")</f>
        <v>electronic music</v>
      </c>
      <c r="S2205" s="10">
        <f t="shared" si="68"/>
        <v>42241.526412037034</v>
      </c>
      <c r="T2205" s="10">
        <f t="shared" si="6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E2206/D2206*100</f>
        <v>132.86666666666667</v>
      </c>
      <c r="P2206" s="7">
        <f>E2206/L2206</f>
        <v>27.301369863013697</v>
      </c>
      <c r="Q2206" t="str">
        <f>REPLACE(N2206,FIND("/",N2206),LEN(N2206)-FIND("/",N2206)+1,"")</f>
        <v>music</v>
      </c>
      <c r="R2206" t="str">
        <f>REPLACE(N2206,1,FIND("/",N2206),"")</f>
        <v>electronic music</v>
      </c>
      <c r="S2206" s="10">
        <f t="shared" si="68"/>
        <v>41311.978229166663</v>
      </c>
      <c r="T2206" s="10">
        <f t="shared" si="6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E2207/D2207*100</f>
        <v>152</v>
      </c>
      <c r="P2207" s="7">
        <f>E2207/L2207</f>
        <v>42.222222222222221</v>
      </c>
      <c r="Q2207" t="str">
        <f>REPLACE(N2207,FIND("/",N2207),LEN(N2207)-FIND("/",N2207)+1,"")</f>
        <v>music</v>
      </c>
      <c r="R2207" t="str">
        <f>REPLACE(N2207,1,FIND("/",N2207),"")</f>
        <v>electronic music</v>
      </c>
      <c r="S2207" s="10">
        <f t="shared" si="68"/>
        <v>41031.488298611112</v>
      </c>
      <c r="T2207" s="10">
        <f t="shared" si="6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E2208/D2208*100</f>
        <v>102.72727272727273</v>
      </c>
      <c r="P2208" s="7">
        <f>E2208/L2208</f>
        <v>33.235294117647058</v>
      </c>
      <c r="Q2208" t="str">
        <f>REPLACE(N2208,FIND("/",N2208),LEN(N2208)-FIND("/",N2208)+1,"")</f>
        <v>music</v>
      </c>
      <c r="R2208" t="str">
        <f>REPLACE(N2208,1,FIND("/",N2208),"")</f>
        <v>electronic music</v>
      </c>
      <c r="S2208" s="10">
        <f t="shared" si="68"/>
        <v>40996.923888888887</v>
      </c>
      <c r="T2208" s="10">
        <f t="shared" si="6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E2209/D2209*100</f>
        <v>100</v>
      </c>
      <c r="P2209" s="7">
        <f>E2209/L2209</f>
        <v>285.71428571428572</v>
      </c>
      <c r="Q2209" t="str">
        <f>REPLACE(N2209,FIND("/",N2209),LEN(N2209)-FIND("/",N2209)+1,"")</f>
        <v>music</v>
      </c>
      <c r="R2209" t="str">
        <f>REPLACE(N2209,1,FIND("/",N2209),"")</f>
        <v>electronic music</v>
      </c>
      <c r="S2209" s="10">
        <f t="shared" si="68"/>
        <v>41563.860798611109</v>
      </c>
      <c r="T2209" s="10">
        <f t="shared" si="6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E2210/D2210*100</f>
        <v>101.6</v>
      </c>
      <c r="P2210" s="7">
        <f>E2210/L2210</f>
        <v>42.333333333333336</v>
      </c>
      <c r="Q2210" t="str">
        <f>REPLACE(N2210,FIND("/",N2210),LEN(N2210)-FIND("/",N2210)+1,"")</f>
        <v>music</v>
      </c>
      <c r="R2210" t="str">
        <f>REPLACE(N2210,1,FIND("/",N2210),"")</f>
        <v>electronic music</v>
      </c>
      <c r="S2210" s="10">
        <f t="shared" si="68"/>
        <v>40946.548912037033</v>
      </c>
      <c r="T2210" s="10">
        <f t="shared" si="6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E2211/D2211*100</f>
        <v>150.80000000000001</v>
      </c>
      <c r="P2211" s="7">
        <f>E2211/L2211</f>
        <v>50.266666666666666</v>
      </c>
      <c r="Q2211" t="str">
        <f>REPLACE(N2211,FIND("/",N2211),LEN(N2211)-FIND("/",N2211)+1,"")</f>
        <v>music</v>
      </c>
      <c r="R2211" t="str">
        <f>REPLACE(N2211,1,FIND("/",N2211),"")</f>
        <v>electronic music</v>
      </c>
      <c r="S2211" s="10">
        <f t="shared" si="68"/>
        <v>41732.14634259259</v>
      </c>
      <c r="T2211" s="10">
        <f t="shared" si="6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E2212/D2212*100</f>
        <v>111.425</v>
      </c>
      <c r="P2212" s="7">
        <f>E2212/L2212</f>
        <v>61.902777777777779</v>
      </c>
      <c r="Q2212" t="str">
        <f>REPLACE(N2212,FIND("/",N2212),LEN(N2212)-FIND("/",N2212)+1,"")</f>
        <v>music</v>
      </c>
      <c r="R2212" t="str">
        <f>REPLACE(N2212,1,FIND("/",N2212),"")</f>
        <v>electronic music</v>
      </c>
      <c r="S2212" s="10">
        <f t="shared" si="68"/>
        <v>40955.732754629629</v>
      </c>
      <c r="T2212" s="10">
        <f t="shared" si="6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E2213/D2213*100</f>
        <v>195.6</v>
      </c>
      <c r="P2213" s="7">
        <f>E2213/L2213</f>
        <v>40.75</v>
      </c>
      <c r="Q2213" t="str">
        <f>REPLACE(N2213,FIND("/",N2213),LEN(N2213)-FIND("/",N2213)+1,"")</f>
        <v>music</v>
      </c>
      <c r="R2213" t="str">
        <f>REPLACE(N2213,1,FIND("/",N2213),"")</f>
        <v>electronic music</v>
      </c>
      <c r="S2213" s="10">
        <f t="shared" si="68"/>
        <v>41716.451678240737</v>
      </c>
      <c r="T2213" s="10">
        <f t="shared" si="6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E2214/D2214*100</f>
        <v>114.38333333333333</v>
      </c>
      <c r="P2214" s="7">
        <f>E2214/L2214</f>
        <v>55.796747967479675</v>
      </c>
      <c r="Q2214" t="str">
        <f>REPLACE(N2214,FIND("/",N2214),LEN(N2214)-FIND("/",N2214)+1,"")</f>
        <v>music</v>
      </c>
      <c r="R2214" t="str">
        <f>REPLACE(N2214,1,FIND("/",N2214),"")</f>
        <v>electronic music</v>
      </c>
      <c r="S2214" s="10">
        <f t="shared" si="68"/>
        <v>41548.414085648146</v>
      </c>
      <c r="T2214" s="10">
        <f t="shared" si="6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E2215/D2215*100</f>
        <v>200</v>
      </c>
      <c r="P2215" s="7">
        <f>E2215/L2215</f>
        <v>10</v>
      </c>
      <c r="Q2215" t="str">
        <f>REPLACE(N2215,FIND("/",N2215),LEN(N2215)-FIND("/",N2215)+1,"")</f>
        <v>music</v>
      </c>
      <c r="R2215" t="str">
        <f>REPLACE(N2215,1,FIND("/",N2215),"")</f>
        <v>electronic music</v>
      </c>
      <c r="S2215" s="10">
        <f t="shared" si="68"/>
        <v>42109.492812499993</v>
      </c>
      <c r="T2215" s="10">
        <f t="shared" si="6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E2216/D2216*100</f>
        <v>292.50166666666667</v>
      </c>
      <c r="P2216" s="7">
        <f>E2216/L2216</f>
        <v>73.125416666666666</v>
      </c>
      <c r="Q2216" t="str">
        <f>REPLACE(N2216,FIND("/",N2216),LEN(N2216)-FIND("/",N2216)+1,"")</f>
        <v>music</v>
      </c>
      <c r="R2216" t="str">
        <f>REPLACE(N2216,1,FIND("/",N2216),"")</f>
        <v>electronic music</v>
      </c>
      <c r="S2216" s="10">
        <f t="shared" si="68"/>
        <v>41646.45888888889</v>
      </c>
      <c r="T2216" s="10">
        <f t="shared" si="6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E2217/D2217*100</f>
        <v>156.36363636363637</v>
      </c>
      <c r="P2217" s="7">
        <f>E2217/L2217</f>
        <v>26.060606060606062</v>
      </c>
      <c r="Q2217" t="str">
        <f>REPLACE(N2217,FIND("/",N2217),LEN(N2217)-FIND("/",N2217)+1,"")</f>
        <v>music</v>
      </c>
      <c r="R2217" t="str">
        <f>REPLACE(N2217,1,FIND("/",N2217),"")</f>
        <v>electronic music</v>
      </c>
      <c r="S2217" s="10">
        <f t="shared" si="68"/>
        <v>40958.383935185186</v>
      </c>
      <c r="T2217" s="10">
        <f t="shared" si="6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E2218/D2218*100</f>
        <v>105.66666666666666</v>
      </c>
      <c r="P2218" s="7">
        <f>E2218/L2218</f>
        <v>22.642857142857142</v>
      </c>
      <c r="Q2218" t="str">
        <f>REPLACE(N2218,FIND("/",N2218),LEN(N2218)-FIND("/",N2218)+1,"")</f>
        <v>music</v>
      </c>
      <c r="R2218" t="str">
        <f>REPLACE(N2218,1,FIND("/",N2218),"")</f>
        <v>electronic music</v>
      </c>
      <c r="S2218" s="10">
        <f t="shared" si="68"/>
        <v>42194.418344907404</v>
      </c>
      <c r="T2218" s="10">
        <f t="shared" si="6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E2219/D2219*100</f>
        <v>101.19047619047619</v>
      </c>
      <c r="P2219" s="7">
        <f>E2219/L2219</f>
        <v>47.222222222222221</v>
      </c>
      <c r="Q2219" t="str">
        <f>REPLACE(N2219,FIND("/",N2219),LEN(N2219)-FIND("/",N2219)+1,"")</f>
        <v>music</v>
      </c>
      <c r="R2219" t="str">
        <f>REPLACE(N2219,1,FIND("/",N2219),"")</f>
        <v>electronic music</v>
      </c>
      <c r="S2219" s="10">
        <f t="shared" si="68"/>
        <v>42299.443437499998</v>
      </c>
      <c r="T2219" s="10">
        <f t="shared" si="6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E2220/D2220*100</f>
        <v>122.833</v>
      </c>
      <c r="P2220" s="7">
        <f>E2220/L2220</f>
        <v>32.324473684210524</v>
      </c>
      <c r="Q2220" t="str">
        <f>REPLACE(N2220,FIND("/",N2220),LEN(N2220)-FIND("/",N2220)+1,"")</f>
        <v>music</v>
      </c>
      <c r="R2220" t="str">
        <f>REPLACE(N2220,1,FIND("/",N2220),"")</f>
        <v>electronic music</v>
      </c>
      <c r="S2220" s="10">
        <f t="shared" si="68"/>
        <v>41127.478969907403</v>
      </c>
      <c r="T2220" s="10">
        <f t="shared" si="6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E2221/D2221*100</f>
        <v>101.49999999999999</v>
      </c>
      <c r="P2221" s="7">
        <f>E2221/L2221</f>
        <v>53.421052631578945</v>
      </c>
      <c r="Q2221" t="str">
        <f>REPLACE(N2221,FIND("/",N2221),LEN(N2221)-FIND("/",N2221)+1,"")</f>
        <v>music</v>
      </c>
      <c r="R2221" t="str">
        <f>REPLACE(N2221,1,FIND("/",N2221),"")</f>
        <v>electronic music</v>
      </c>
      <c r="S2221" s="10">
        <f t="shared" si="68"/>
        <v>42205.385555555556</v>
      </c>
      <c r="T2221" s="10">
        <f t="shared" si="6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E2222/D2222*100</f>
        <v>101.14285714285714</v>
      </c>
      <c r="P2222" s="7">
        <f>E2222/L2222</f>
        <v>51.304347826086953</v>
      </c>
      <c r="Q2222" t="str">
        <f>REPLACE(N2222,FIND("/",N2222),LEN(N2222)-FIND("/",N2222)+1,"")</f>
        <v>music</v>
      </c>
      <c r="R2222" t="str">
        <f>REPLACE(N2222,1,FIND("/",N2222),"")</f>
        <v>electronic music</v>
      </c>
      <c r="S2222" s="10">
        <f t="shared" si="68"/>
        <v>41451.727268518516</v>
      </c>
      <c r="T2222" s="10">
        <f t="shared" si="6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E2223/D2223*100</f>
        <v>108.11999999999999</v>
      </c>
      <c r="P2223" s="7">
        <f>E2223/L2223</f>
        <v>37.197247706422019</v>
      </c>
      <c r="Q2223" t="str">
        <f>REPLACE(N2223,FIND("/",N2223),LEN(N2223)-FIND("/",N2223)+1,"")</f>
        <v>games</v>
      </c>
      <c r="R2223" t="str">
        <f>REPLACE(N2223,1,FIND("/",N2223),"")</f>
        <v>tabletop games</v>
      </c>
      <c r="S2223" s="10">
        <f t="shared" si="68"/>
        <v>42452.333437499998</v>
      </c>
      <c r="T2223" s="10">
        <f t="shared" si="6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E2224/D2224*100</f>
        <v>162.6</v>
      </c>
      <c r="P2224" s="7">
        <f>E2224/L2224</f>
        <v>27.1</v>
      </c>
      <c r="Q2224" t="str">
        <f>REPLACE(N2224,FIND("/",N2224),LEN(N2224)-FIND("/",N2224)+1,"")</f>
        <v>games</v>
      </c>
      <c r="R2224" t="str">
        <f>REPLACE(N2224,1,FIND("/",N2224),"")</f>
        <v>tabletop games</v>
      </c>
      <c r="S2224" s="10">
        <f t="shared" si="68"/>
        <v>40906.454247685186</v>
      </c>
      <c r="T2224" s="10">
        <f t="shared" si="6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E2225/D2225*100</f>
        <v>105.80000000000001</v>
      </c>
      <c r="P2225" s="7">
        <f>E2225/L2225</f>
        <v>206.31</v>
      </c>
      <c r="Q2225" t="str">
        <f>REPLACE(N2225,FIND("/",N2225),LEN(N2225)-FIND("/",N2225)+1,"")</f>
        <v>games</v>
      </c>
      <c r="R2225" t="str">
        <f>REPLACE(N2225,1,FIND("/",N2225),"")</f>
        <v>tabletop games</v>
      </c>
      <c r="S2225" s="10">
        <f t="shared" si="68"/>
        <v>42152.307500000003</v>
      </c>
      <c r="T2225" s="10">
        <f t="shared" si="6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E2226/D2226*100</f>
        <v>243.15000000000003</v>
      </c>
      <c r="P2226" s="7">
        <f>E2226/L2226</f>
        <v>82.145270270270274</v>
      </c>
      <c r="Q2226" t="str">
        <f>REPLACE(N2226,FIND("/",N2226),LEN(N2226)-FIND("/",N2226)+1,"")</f>
        <v>games</v>
      </c>
      <c r="R2226" t="str">
        <f>REPLACE(N2226,1,FIND("/",N2226),"")</f>
        <v>tabletop games</v>
      </c>
      <c r="S2226" s="10">
        <f t="shared" si="68"/>
        <v>42644.334201388883</v>
      </c>
      <c r="T2226" s="10">
        <f t="shared" si="6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E2227/D2227*100</f>
        <v>944.83338095238094</v>
      </c>
      <c r="P2227" s="7">
        <f>E2227/L2227</f>
        <v>164.79651993355483</v>
      </c>
      <c r="Q2227" t="str">
        <f>REPLACE(N2227,FIND("/",N2227),LEN(N2227)-FIND("/",N2227)+1,"")</f>
        <v>games</v>
      </c>
      <c r="R2227" t="str">
        <f>REPLACE(N2227,1,FIND("/",N2227),"")</f>
        <v>tabletop games</v>
      </c>
      <c r="S2227" s="10">
        <f t="shared" si="68"/>
        <v>41873.458506944444</v>
      </c>
      <c r="T2227" s="10">
        <f t="shared" si="6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E2228/D2228*100</f>
        <v>108.46283333333334</v>
      </c>
      <c r="P2228" s="7">
        <f>E2228/L2228</f>
        <v>60.820280373831778</v>
      </c>
      <c r="Q2228" t="str">
        <f>REPLACE(N2228,FIND("/",N2228),LEN(N2228)-FIND("/",N2228)+1,"")</f>
        <v>games</v>
      </c>
      <c r="R2228" t="str">
        <f>REPLACE(N2228,1,FIND("/",N2228),"")</f>
        <v>tabletop games</v>
      </c>
      <c r="S2228" s="10">
        <f t="shared" si="68"/>
        <v>42381.465532407405</v>
      </c>
      <c r="T2228" s="10">
        <f t="shared" si="6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E2229/D2229*100</f>
        <v>157.37692307692308</v>
      </c>
      <c r="P2229" s="7">
        <f>E2229/L2229</f>
        <v>67.970099667774093</v>
      </c>
      <c r="Q2229" t="str">
        <f>REPLACE(N2229,FIND("/",N2229),LEN(N2229)-FIND("/",N2229)+1,"")</f>
        <v>games</v>
      </c>
      <c r="R2229" t="str">
        <f>REPLACE(N2229,1,FIND("/",N2229),"")</f>
        <v>tabletop games</v>
      </c>
      <c r="S2229" s="10">
        <f t="shared" si="68"/>
        <v>41561.474016203698</v>
      </c>
      <c r="T2229" s="10">
        <f t="shared" si="6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E2230/D2230*100</f>
        <v>1174.49</v>
      </c>
      <c r="P2230" s="7">
        <f>E2230/L2230</f>
        <v>81.561805555555551</v>
      </c>
      <c r="Q2230" t="str">
        <f>REPLACE(N2230,FIND("/",N2230),LEN(N2230)-FIND("/",N2230)+1,"")</f>
        <v>games</v>
      </c>
      <c r="R2230" t="str">
        <f>REPLACE(N2230,1,FIND("/",N2230),"")</f>
        <v>tabletop games</v>
      </c>
      <c r="S2230" s="10">
        <f t="shared" si="68"/>
        <v>42201.944861111107</v>
      </c>
      <c r="T2230" s="10">
        <f t="shared" si="6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E2231/D2231*100</f>
        <v>171.04755366949576</v>
      </c>
      <c r="P2231" s="7">
        <f>E2231/L2231</f>
        <v>25.42547309833024</v>
      </c>
      <c r="Q2231" t="str">
        <f>REPLACE(N2231,FIND("/",N2231),LEN(N2231)-FIND("/",N2231)+1,"")</f>
        <v>games</v>
      </c>
      <c r="R2231" t="str">
        <f>REPLACE(N2231,1,FIND("/",N2231),"")</f>
        <v>tabletop games</v>
      </c>
      <c r="S2231" s="10">
        <f t="shared" si="68"/>
        <v>41484.330914351849</v>
      </c>
      <c r="T2231" s="10">
        <f t="shared" si="6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E2232/D2232*100</f>
        <v>125.95294117647057</v>
      </c>
      <c r="P2232" s="7">
        <f>E2232/L2232</f>
        <v>21.497991967871485</v>
      </c>
      <c r="Q2232" t="str">
        <f>REPLACE(N2232,FIND("/",N2232),LEN(N2232)-FIND("/",N2232)+1,"")</f>
        <v>games</v>
      </c>
      <c r="R2232" t="str">
        <f>REPLACE(N2232,1,FIND("/",N2232),"")</f>
        <v>tabletop games</v>
      </c>
      <c r="S2232" s="10">
        <f t="shared" si="68"/>
        <v>41724.547766203701</v>
      </c>
      <c r="T2232" s="10">
        <f t="shared" si="6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E2233/D2233*100</f>
        <v>1212.1296000000002</v>
      </c>
      <c r="P2233" s="7">
        <f>E2233/L2233</f>
        <v>27.226630727762803</v>
      </c>
      <c r="Q2233" t="str">
        <f>REPLACE(N2233,FIND("/",N2233),LEN(N2233)-FIND("/",N2233)+1,"")</f>
        <v>games</v>
      </c>
      <c r="R2233" t="str">
        <f>REPLACE(N2233,1,FIND("/",N2233),"")</f>
        <v>tabletop games</v>
      </c>
      <c r="S2233" s="10">
        <f t="shared" si="68"/>
        <v>41423.577557870369</v>
      </c>
      <c r="T2233" s="10">
        <f t="shared" si="6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E2234/D2234*100</f>
        <v>495.8</v>
      </c>
      <c r="P2234" s="7">
        <f>E2234/L2234</f>
        <v>25.091093117408906</v>
      </c>
      <c r="Q2234" t="str">
        <f>REPLACE(N2234,FIND("/",N2234),LEN(N2234)-FIND("/",N2234)+1,"")</f>
        <v>games</v>
      </c>
      <c r="R2234" t="str">
        <f>REPLACE(N2234,1,FIND("/",N2234),"")</f>
        <v>tabletop games</v>
      </c>
      <c r="S2234" s="10">
        <f t="shared" si="68"/>
        <v>41806.460740740738</v>
      </c>
      <c r="T2234" s="10">
        <f t="shared" si="6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E2235/D2235*100</f>
        <v>332.03999999999996</v>
      </c>
      <c r="P2235" s="7">
        <f>E2235/L2235</f>
        <v>21.230179028132991</v>
      </c>
      <c r="Q2235" t="str">
        <f>REPLACE(N2235,FIND("/",N2235),LEN(N2235)-FIND("/",N2235)+1,"")</f>
        <v>games</v>
      </c>
      <c r="R2235" t="str">
        <f>REPLACE(N2235,1,FIND("/",N2235),"")</f>
        <v>tabletop games</v>
      </c>
      <c r="S2235" s="10">
        <f t="shared" si="68"/>
        <v>42331.045590277776</v>
      </c>
      <c r="T2235" s="10">
        <f t="shared" si="6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E2236/D2236*100</f>
        <v>1165</v>
      </c>
      <c r="P2236" s="7">
        <f>E2236/L2236</f>
        <v>41.607142857142854</v>
      </c>
      <c r="Q2236" t="str">
        <f>REPLACE(N2236,FIND("/",N2236),LEN(N2236)-FIND("/",N2236)+1,"")</f>
        <v>games</v>
      </c>
      <c r="R2236" t="str">
        <f>REPLACE(N2236,1,FIND("/",N2236),"")</f>
        <v>tabletop games</v>
      </c>
      <c r="S2236" s="10">
        <f t="shared" si="68"/>
        <v>42710.491284722222</v>
      </c>
      <c r="T2236" s="10">
        <f t="shared" si="6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E2237/D2237*100</f>
        <v>153.3153846153846</v>
      </c>
      <c r="P2237" s="7">
        <f>E2237/L2237</f>
        <v>135.58503401360545</v>
      </c>
      <c r="Q2237" t="str">
        <f>REPLACE(N2237,FIND("/",N2237),LEN(N2237)-FIND("/",N2237)+1,"")</f>
        <v>games</v>
      </c>
      <c r="R2237" t="str">
        <f>REPLACE(N2237,1,FIND("/",N2237),"")</f>
        <v>tabletop games</v>
      </c>
      <c r="S2237" s="10">
        <f t="shared" si="68"/>
        <v>42061.688784722217</v>
      </c>
      <c r="T2237" s="10">
        <f t="shared" si="6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E2238/D2238*100</f>
        <v>537.10714285714289</v>
      </c>
      <c r="P2238" s="7">
        <f>E2238/L2238</f>
        <v>22.116176470588236</v>
      </c>
      <c r="Q2238" t="str">
        <f>REPLACE(N2238,FIND("/",N2238),LEN(N2238)-FIND("/",N2238)+1,"")</f>
        <v>games</v>
      </c>
      <c r="R2238" t="str">
        <f>REPLACE(N2238,1,FIND("/",N2238),"")</f>
        <v>tabletop games</v>
      </c>
      <c r="S2238" s="10">
        <f t="shared" si="68"/>
        <v>42371.283831018511</v>
      </c>
      <c r="T2238" s="10">
        <f t="shared" si="6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E2239/D2239*100</f>
        <v>352.92777777777775</v>
      </c>
      <c r="P2239" s="7">
        <f>E2239/L2239</f>
        <v>64.625635808748726</v>
      </c>
      <c r="Q2239" t="str">
        <f>REPLACE(N2239,FIND("/",N2239),LEN(N2239)-FIND("/",N2239)+1,"")</f>
        <v>games</v>
      </c>
      <c r="R2239" t="str">
        <f>REPLACE(N2239,1,FIND("/",N2239),"")</f>
        <v>tabletop games</v>
      </c>
      <c r="S2239" s="10">
        <f t="shared" si="68"/>
        <v>41914.669942129629</v>
      </c>
      <c r="T2239" s="10">
        <f t="shared" si="6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E2240/D2240*100</f>
        <v>137.4</v>
      </c>
      <c r="P2240" s="7">
        <f>E2240/L2240</f>
        <v>69.569620253164558</v>
      </c>
      <c r="Q2240" t="str">
        <f>REPLACE(N2240,FIND("/",N2240),LEN(N2240)-FIND("/",N2240)+1,"")</f>
        <v>games</v>
      </c>
      <c r="R2240" t="str">
        <f>REPLACE(N2240,1,FIND("/",N2240),"")</f>
        <v>tabletop games</v>
      </c>
      <c r="S2240" s="10">
        <f t="shared" si="68"/>
        <v>42774.28837962963</v>
      </c>
      <c r="T2240" s="10">
        <f t="shared" si="6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E2241/D2241*100</f>
        <v>128.02668</v>
      </c>
      <c r="P2241" s="7">
        <f>E2241/L2241</f>
        <v>75.133028169014082</v>
      </c>
      <c r="Q2241" t="str">
        <f>REPLACE(N2241,FIND("/",N2241),LEN(N2241)-FIND("/",N2241)+1,"")</f>
        <v>games</v>
      </c>
      <c r="R2241" t="str">
        <f>REPLACE(N2241,1,FIND("/",N2241),"")</f>
        <v>tabletop games</v>
      </c>
      <c r="S2241" s="10">
        <f t="shared" si="68"/>
        <v>41572.625162037039</v>
      </c>
      <c r="T2241" s="10">
        <f t="shared" si="6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E2242/D2242*100</f>
        <v>270.68</v>
      </c>
      <c r="P2242" s="7">
        <f>E2242/L2242</f>
        <v>140.97916666666666</v>
      </c>
      <c r="Q2242" t="str">
        <f>REPLACE(N2242,FIND("/",N2242),LEN(N2242)-FIND("/",N2242)+1,"")</f>
        <v>games</v>
      </c>
      <c r="R2242" t="str">
        <f>REPLACE(N2242,1,FIND("/",N2242),"")</f>
        <v>tabletop games</v>
      </c>
      <c r="S2242" s="10">
        <f t="shared" si="68"/>
        <v>42452.492407407401</v>
      </c>
      <c r="T2242" s="10">
        <f t="shared" si="6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E2243/D2243*100</f>
        <v>806.4</v>
      </c>
      <c r="P2243" s="7">
        <f>E2243/L2243</f>
        <v>49.472392638036808</v>
      </c>
      <c r="Q2243" t="str">
        <f>REPLACE(N2243,FIND("/",N2243),LEN(N2243)-FIND("/",N2243)+1,"")</f>
        <v>games</v>
      </c>
      <c r="R2243" t="str">
        <f>REPLACE(N2243,1,FIND("/",N2243),"")</f>
        <v>tabletop games</v>
      </c>
      <c r="S2243" s="10">
        <f t="shared" ref="S2243:S2306" si="70">(J2243/86400)+25569+(-8/24)</f>
        <v>42766.494212962956</v>
      </c>
      <c r="T2243" s="10">
        <f t="shared" ref="T2243:T2306" si="71">(I2243/86400)+25569+(-8/24)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E2244/D2244*100</f>
        <v>1360.0976000000001</v>
      </c>
      <c r="P2244" s="7">
        <f>E2244/L2244</f>
        <v>53.865251485148519</v>
      </c>
      <c r="Q2244" t="str">
        <f>REPLACE(N2244,FIND("/",N2244),LEN(N2244)-FIND("/",N2244)+1,"")</f>
        <v>games</v>
      </c>
      <c r="R2244" t="str">
        <f>REPLACE(N2244,1,FIND("/",N2244),"")</f>
        <v>tabletop games</v>
      </c>
      <c r="S2244" s="10">
        <f t="shared" si="70"/>
        <v>41569.242280092592</v>
      </c>
      <c r="T2244" s="10">
        <f t="shared" si="71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E2245/D2245*100</f>
        <v>930250</v>
      </c>
      <c r="P2245" s="7">
        <f>E2245/L2245</f>
        <v>4.5712530712530715</v>
      </c>
      <c r="Q2245" t="str">
        <f>REPLACE(N2245,FIND("/",N2245),LEN(N2245)-FIND("/",N2245)+1,"")</f>
        <v>games</v>
      </c>
      <c r="R2245" t="str">
        <f>REPLACE(N2245,1,FIND("/",N2245),"")</f>
        <v>tabletop games</v>
      </c>
      <c r="S2245" s="10">
        <f t="shared" si="70"/>
        <v>42800.417708333327</v>
      </c>
      <c r="T2245" s="10">
        <f t="shared" si="71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E2246/D2246*100</f>
        <v>377.02</v>
      </c>
      <c r="P2246" s="7">
        <f>E2246/L2246</f>
        <v>65.00344827586207</v>
      </c>
      <c r="Q2246" t="str">
        <f>REPLACE(N2246,FIND("/",N2246),LEN(N2246)-FIND("/",N2246)+1,"")</f>
        <v>games</v>
      </c>
      <c r="R2246" t="str">
        <f>REPLACE(N2246,1,FIND("/",N2246),"")</f>
        <v>tabletop games</v>
      </c>
      <c r="S2246" s="10">
        <f t="shared" si="70"/>
        <v>42647.485486111109</v>
      </c>
      <c r="T2246" s="10">
        <f t="shared" si="71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E2247/D2247*100</f>
        <v>2647.0250000000001</v>
      </c>
      <c r="P2247" s="7">
        <f>E2247/L2247</f>
        <v>53.475252525252522</v>
      </c>
      <c r="Q2247" t="str">
        <f>REPLACE(N2247,FIND("/",N2247),LEN(N2247)-FIND("/",N2247)+1,"")</f>
        <v>games</v>
      </c>
      <c r="R2247" t="str">
        <f>REPLACE(N2247,1,FIND("/",N2247),"")</f>
        <v>tabletop games</v>
      </c>
      <c r="S2247" s="10">
        <f t="shared" si="70"/>
        <v>41660.375196759254</v>
      </c>
      <c r="T2247" s="10">
        <f t="shared" si="71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E2248/D2248*100</f>
        <v>100.12</v>
      </c>
      <c r="P2248" s="7">
        <f>E2248/L2248</f>
        <v>43.912280701754383</v>
      </c>
      <c r="Q2248" t="str">
        <f>REPLACE(N2248,FIND("/",N2248),LEN(N2248)-FIND("/",N2248)+1,"")</f>
        <v>games</v>
      </c>
      <c r="R2248" t="str">
        <f>REPLACE(N2248,1,FIND("/",N2248),"")</f>
        <v>tabletop games</v>
      </c>
      <c r="S2248" s="10">
        <f t="shared" si="70"/>
        <v>42221.458449074074</v>
      </c>
      <c r="T2248" s="10">
        <f t="shared" si="71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E2249/D2249*100</f>
        <v>104.45405405405405</v>
      </c>
      <c r="P2249" s="7">
        <f>E2249/L2249</f>
        <v>50.852631578947367</v>
      </c>
      <c r="Q2249" t="str">
        <f>REPLACE(N2249,FIND("/",N2249),LEN(N2249)-FIND("/",N2249)+1,"")</f>
        <v>games</v>
      </c>
      <c r="R2249" t="str">
        <f>REPLACE(N2249,1,FIND("/",N2249),"")</f>
        <v>tabletop games</v>
      </c>
      <c r="S2249" s="10">
        <f t="shared" si="70"/>
        <v>42200.332928240743</v>
      </c>
      <c r="T2249" s="10">
        <f t="shared" si="71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E2250/D2250*100</f>
        <v>107.21428571428571</v>
      </c>
      <c r="P2250" s="7">
        <f>E2250/L2250</f>
        <v>58.6328125</v>
      </c>
      <c r="Q2250" t="str">
        <f>REPLACE(N2250,FIND("/",N2250),LEN(N2250)-FIND("/",N2250)+1,"")</f>
        <v>games</v>
      </c>
      <c r="R2250" t="str">
        <f>REPLACE(N2250,1,FIND("/",N2250),"")</f>
        <v>tabletop games</v>
      </c>
      <c r="S2250" s="10">
        <f t="shared" si="70"/>
        <v>42688.542569444442</v>
      </c>
      <c r="T2250" s="10">
        <f t="shared" si="71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E2251/D2251*100</f>
        <v>168.77142857142857</v>
      </c>
      <c r="P2251" s="7">
        <f>E2251/L2251</f>
        <v>32.81666666666667</v>
      </c>
      <c r="Q2251" t="str">
        <f>REPLACE(N2251,FIND("/",N2251),LEN(N2251)-FIND("/",N2251)+1,"")</f>
        <v>games</v>
      </c>
      <c r="R2251" t="str">
        <f>REPLACE(N2251,1,FIND("/",N2251),"")</f>
        <v>tabletop games</v>
      </c>
      <c r="S2251" s="10">
        <f t="shared" si="70"/>
        <v>41336.36996527778</v>
      </c>
      <c r="T2251" s="10">
        <f t="shared" si="71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E2252/D2252*100</f>
        <v>975.11200000000008</v>
      </c>
      <c r="P2252" s="7">
        <f>E2252/L2252</f>
        <v>426.93169877408059</v>
      </c>
      <c r="Q2252" t="str">
        <f>REPLACE(N2252,FIND("/",N2252),LEN(N2252)-FIND("/",N2252)+1,"")</f>
        <v>games</v>
      </c>
      <c r="R2252" t="str">
        <f>REPLACE(N2252,1,FIND("/",N2252),"")</f>
        <v>tabletop games</v>
      </c>
      <c r="S2252" s="10">
        <f t="shared" si="70"/>
        <v>42676.6721412037</v>
      </c>
      <c r="T2252" s="10">
        <f t="shared" si="71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E2253/D2253*100</f>
        <v>134.44929411764704</v>
      </c>
      <c r="P2253" s="7">
        <f>E2253/L2253</f>
        <v>23.808729166666669</v>
      </c>
      <c r="Q2253" t="str">
        <f>REPLACE(N2253,FIND("/",N2253),LEN(N2253)-FIND("/",N2253)+1,"")</f>
        <v>games</v>
      </c>
      <c r="R2253" t="str">
        <f>REPLACE(N2253,1,FIND("/",N2253),"")</f>
        <v>tabletop games</v>
      </c>
      <c r="S2253" s="10">
        <f t="shared" si="70"/>
        <v>41846.012465277774</v>
      </c>
      <c r="T2253" s="10">
        <f t="shared" si="71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E2254/D2254*100</f>
        <v>272.27777777777777</v>
      </c>
      <c r="P2254" s="7">
        <f>E2254/L2254</f>
        <v>98.413654618473899</v>
      </c>
      <c r="Q2254" t="str">
        <f>REPLACE(N2254,FIND("/",N2254),LEN(N2254)-FIND("/",N2254)+1,"")</f>
        <v>games</v>
      </c>
      <c r="R2254" t="str">
        <f>REPLACE(N2254,1,FIND("/",N2254),"")</f>
        <v>tabletop games</v>
      </c>
      <c r="S2254" s="10">
        <f t="shared" si="70"/>
        <v>42572.994652777772</v>
      </c>
      <c r="T2254" s="10">
        <f t="shared" si="71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E2255/D2255*100</f>
        <v>112.6875</v>
      </c>
      <c r="P2255" s="7">
        <f>E2255/L2255</f>
        <v>107.32142857142857</v>
      </c>
      <c r="Q2255" t="str">
        <f>REPLACE(N2255,FIND("/",N2255),LEN(N2255)-FIND("/",N2255)+1,"")</f>
        <v>games</v>
      </c>
      <c r="R2255" t="str">
        <f>REPLACE(N2255,1,FIND("/",N2255),"")</f>
        <v>tabletop games</v>
      </c>
      <c r="S2255" s="10">
        <f t="shared" si="70"/>
        <v>42296.297997685186</v>
      </c>
      <c r="T2255" s="10">
        <f t="shared" si="71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E2256/D2256*100</f>
        <v>459.8</v>
      </c>
      <c r="P2256" s="7">
        <f>E2256/L2256</f>
        <v>11.67005076142132</v>
      </c>
      <c r="Q2256" t="str">
        <f>REPLACE(N2256,FIND("/",N2256),LEN(N2256)-FIND("/",N2256)+1,"")</f>
        <v>games</v>
      </c>
      <c r="R2256" t="str">
        <f>REPLACE(N2256,1,FIND("/",N2256),"")</f>
        <v>tabletop games</v>
      </c>
      <c r="S2256" s="10">
        <f t="shared" si="70"/>
        <v>42752.314444444441</v>
      </c>
      <c r="T2256" s="10">
        <f t="shared" si="71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E2257/D2257*100</f>
        <v>286.65822784810126</v>
      </c>
      <c r="P2257" s="7">
        <f>E2257/L2257</f>
        <v>41.782287822878232</v>
      </c>
      <c r="Q2257" t="str">
        <f>REPLACE(N2257,FIND("/",N2257),LEN(N2257)-FIND("/",N2257)+1,"")</f>
        <v>games</v>
      </c>
      <c r="R2257" t="str">
        <f>REPLACE(N2257,1,FIND("/",N2257),"")</f>
        <v>tabletop games</v>
      </c>
      <c r="S2257" s="10">
        <f t="shared" si="70"/>
        <v>42467.618645833332</v>
      </c>
      <c r="T2257" s="10">
        <f t="shared" si="71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E2258/D2258*100</f>
        <v>222.70833333333334</v>
      </c>
      <c r="P2258" s="7">
        <f>E2258/L2258</f>
        <v>21.38</v>
      </c>
      <c r="Q2258" t="str">
        <f>REPLACE(N2258,FIND("/",N2258),LEN(N2258)-FIND("/",N2258)+1,"")</f>
        <v>games</v>
      </c>
      <c r="R2258" t="str">
        <f>REPLACE(N2258,1,FIND("/",N2258),"")</f>
        <v>tabletop games</v>
      </c>
      <c r="S2258" s="10">
        <f t="shared" si="70"/>
        <v>42682.118587962956</v>
      </c>
      <c r="T2258" s="10">
        <f t="shared" si="71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E2259/D2259*100</f>
        <v>636.14</v>
      </c>
      <c r="P2259" s="7">
        <f>E2259/L2259</f>
        <v>94.103550295857985</v>
      </c>
      <c r="Q2259" t="str">
        <f>REPLACE(N2259,FIND("/",N2259),LEN(N2259)-FIND("/",N2259)+1,"")</f>
        <v>games</v>
      </c>
      <c r="R2259" t="str">
        <f>REPLACE(N2259,1,FIND("/",N2259),"")</f>
        <v>tabletop games</v>
      </c>
      <c r="S2259" s="10">
        <f t="shared" si="70"/>
        <v>42505.603344907409</v>
      </c>
      <c r="T2259" s="10">
        <f t="shared" si="71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E2260/D2260*100</f>
        <v>146.5</v>
      </c>
      <c r="P2260" s="7">
        <f>E2260/L2260</f>
        <v>15.721951219512196</v>
      </c>
      <c r="Q2260" t="str">
        <f>REPLACE(N2260,FIND("/",N2260),LEN(N2260)-FIND("/",N2260)+1,"")</f>
        <v>games</v>
      </c>
      <c r="R2260" t="str">
        <f>REPLACE(N2260,1,FIND("/",N2260),"")</f>
        <v>tabletop games</v>
      </c>
      <c r="S2260" s="10">
        <f t="shared" si="70"/>
        <v>42136.417673611104</v>
      </c>
      <c r="T2260" s="10">
        <f t="shared" si="71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E2261/D2261*100</f>
        <v>1867.1</v>
      </c>
      <c r="P2261" s="7">
        <f>E2261/L2261</f>
        <v>90.635922330097088</v>
      </c>
      <c r="Q2261" t="str">
        <f>REPLACE(N2261,FIND("/",N2261),LEN(N2261)-FIND("/",N2261)+1,"")</f>
        <v>games</v>
      </c>
      <c r="R2261" t="str">
        <f>REPLACE(N2261,1,FIND("/",N2261),"")</f>
        <v>tabletop games</v>
      </c>
      <c r="S2261" s="10">
        <f t="shared" si="70"/>
        <v>42702.47148148148</v>
      </c>
      <c r="T2261" s="10">
        <f t="shared" si="71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E2262/D2262*100</f>
        <v>326.92</v>
      </c>
      <c r="P2262" s="7">
        <f>E2262/L2262</f>
        <v>97.297619047619051</v>
      </c>
      <c r="Q2262" t="str">
        <f>REPLACE(N2262,FIND("/",N2262),LEN(N2262)-FIND("/",N2262)+1,"")</f>
        <v>games</v>
      </c>
      <c r="R2262" t="str">
        <f>REPLACE(N2262,1,FIND("/",N2262),"")</f>
        <v>tabletop games</v>
      </c>
      <c r="S2262" s="10">
        <f t="shared" si="70"/>
        <v>41694.683449074073</v>
      </c>
      <c r="T2262" s="10">
        <f t="shared" si="71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E2263/D2263*100</f>
        <v>779.5</v>
      </c>
      <c r="P2263" s="7">
        <f>E2263/L2263</f>
        <v>37.11904761904762</v>
      </c>
      <c r="Q2263" t="str">
        <f>REPLACE(N2263,FIND("/",N2263),LEN(N2263)-FIND("/",N2263)+1,"")</f>
        <v>games</v>
      </c>
      <c r="R2263" t="str">
        <f>REPLACE(N2263,1,FIND("/",N2263),"")</f>
        <v>tabletop games</v>
      </c>
      <c r="S2263" s="10">
        <f t="shared" si="70"/>
        <v>42759.391435185178</v>
      </c>
      <c r="T2263" s="10">
        <f t="shared" si="71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E2264/D2264*100</f>
        <v>154.15151515151516</v>
      </c>
      <c r="P2264" s="7">
        <f>E2264/L2264</f>
        <v>28.104972375690608</v>
      </c>
      <c r="Q2264" t="str">
        <f>REPLACE(N2264,FIND("/",N2264),LEN(N2264)-FIND("/",N2264)+1,"")</f>
        <v>games</v>
      </c>
      <c r="R2264" t="str">
        <f>REPLACE(N2264,1,FIND("/",N2264),"")</f>
        <v>tabletop games</v>
      </c>
      <c r="S2264" s="10">
        <f t="shared" si="70"/>
        <v>41926.251828703702</v>
      </c>
      <c r="T2264" s="10">
        <f t="shared" si="71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E2265/D2265*100</f>
        <v>115.54666666666667</v>
      </c>
      <c r="P2265" s="7">
        <f>E2265/L2265</f>
        <v>144.43333333333334</v>
      </c>
      <c r="Q2265" t="str">
        <f>REPLACE(N2265,FIND("/",N2265),LEN(N2265)-FIND("/",N2265)+1,"")</f>
        <v>games</v>
      </c>
      <c r="R2265" t="str">
        <f>REPLACE(N2265,1,FIND("/",N2265),"")</f>
        <v>tabletop games</v>
      </c>
      <c r="S2265" s="10">
        <f t="shared" si="70"/>
        <v>42014.498993055553</v>
      </c>
      <c r="T2265" s="10">
        <f t="shared" si="71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E2266/D2266*100</f>
        <v>180.03333333333333</v>
      </c>
      <c r="P2266" s="7">
        <f>E2266/L2266</f>
        <v>24.274157303370785</v>
      </c>
      <c r="Q2266" t="str">
        <f>REPLACE(N2266,FIND("/",N2266),LEN(N2266)-FIND("/",N2266)+1,"")</f>
        <v>games</v>
      </c>
      <c r="R2266" t="str">
        <f>REPLACE(N2266,1,FIND("/",N2266),"")</f>
        <v>tabletop games</v>
      </c>
      <c r="S2266" s="10">
        <f t="shared" si="70"/>
        <v>42496.249004629623</v>
      </c>
      <c r="T2266" s="10">
        <f t="shared" si="71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E2267/D2267*100</f>
        <v>298.5</v>
      </c>
      <c r="P2267" s="7">
        <f>E2267/L2267</f>
        <v>35.117647058823529</v>
      </c>
      <c r="Q2267" t="str">
        <f>REPLACE(N2267,FIND("/",N2267),LEN(N2267)-FIND("/",N2267)+1,"")</f>
        <v>games</v>
      </c>
      <c r="R2267" t="str">
        <f>REPLACE(N2267,1,FIND("/",N2267),"")</f>
        <v>tabletop games</v>
      </c>
      <c r="S2267" s="10">
        <f t="shared" si="70"/>
        <v>42689.519756944443</v>
      </c>
      <c r="T2267" s="10">
        <f t="shared" si="71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E2268/D2268*100</f>
        <v>320.26666666666665</v>
      </c>
      <c r="P2268" s="7">
        <f>E2268/L2268</f>
        <v>24.762886597938145</v>
      </c>
      <c r="Q2268" t="str">
        <f>REPLACE(N2268,FIND("/",N2268),LEN(N2268)-FIND("/",N2268)+1,"")</f>
        <v>games</v>
      </c>
      <c r="R2268" t="str">
        <f>REPLACE(N2268,1,FIND("/",N2268),"")</f>
        <v>tabletop games</v>
      </c>
      <c r="S2268" s="10">
        <f t="shared" si="70"/>
        <v>42469.541574074072</v>
      </c>
      <c r="T2268" s="10">
        <f t="shared" si="71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E2269/D2269*100</f>
        <v>380.52499999999998</v>
      </c>
      <c r="P2269" s="7">
        <f>E2269/L2269</f>
        <v>188.37871287128712</v>
      </c>
      <c r="Q2269" t="str">
        <f>REPLACE(N2269,FIND("/",N2269),LEN(N2269)-FIND("/",N2269)+1,"")</f>
        <v>games</v>
      </c>
      <c r="R2269" t="str">
        <f>REPLACE(N2269,1,FIND("/",N2269),"")</f>
        <v>tabletop games</v>
      </c>
      <c r="S2269" s="10">
        <f t="shared" si="70"/>
        <v>41968.496493055551</v>
      </c>
      <c r="T2269" s="10">
        <f t="shared" si="71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E2270/D2270*100</f>
        <v>102.60000000000001</v>
      </c>
      <c r="P2270" s="7">
        <f>E2270/L2270</f>
        <v>148.08247422680412</v>
      </c>
      <c r="Q2270" t="str">
        <f>REPLACE(N2270,FIND("/",N2270),LEN(N2270)-FIND("/",N2270)+1,"")</f>
        <v>games</v>
      </c>
      <c r="R2270" t="str">
        <f>REPLACE(N2270,1,FIND("/",N2270),"")</f>
        <v>tabletop games</v>
      </c>
      <c r="S2270" s="10">
        <f t="shared" si="70"/>
        <v>42775.749016203707</v>
      </c>
      <c r="T2270" s="10">
        <f t="shared" si="71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E2271/D2271*100</f>
        <v>1801.64</v>
      </c>
      <c r="P2271" s="7">
        <f>E2271/L2271</f>
        <v>49.934589800443462</v>
      </c>
      <c r="Q2271" t="str">
        <f>REPLACE(N2271,FIND("/",N2271),LEN(N2271)-FIND("/",N2271)+1,"")</f>
        <v>games</v>
      </c>
      <c r="R2271" t="str">
        <f>REPLACE(N2271,1,FIND("/",N2271),"")</f>
        <v>tabletop games</v>
      </c>
      <c r="S2271" s="10">
        <f t="shared" si="70"/>
        <v>42776.371099537035</v>
      </c>
      <c r="T2271" s="10">
        <f t="shared" si="71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E2272/D2272*100</f>
        <v>720.24800000000005</v>
      </c>
      <c r="P2272" s="7">
        <f>E2272/L2272</f>
        <v>107.82155688622754</v>
      </c>
      <c r="Q2272" t="str">
        <f>REPLACE(N2272,FIND("/",N2272),LEN(N2272)-FIND("/",N2272)+1,"")</f>
        <v>games</v>
      </c>
      <c r="R2272" t="str">
        <f>REPLACE(N2272,1,FIND("/",N2272),"")</f>
        <v>tabletop games</v>
      </c>
      <c r="S2272" s="10">
        <f t="shared" si="70"/>
        <v>42725.536030092589</v>
      </c>
      <c r="T2272" s="10">
        <f t="shared" si="71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E2273/D2273*100</f>
        <v>283.09000000000003</v>
      </c>
      <c r="P2273" s="7">
        <f>E2273/L2273</f>
        <v>42.63403614457831</v>
      </c>
      <c r="Q2273" t="str">
        <f>REPLACE(N2273,FIND("/",N2273),LEN(N2273)-FIND("/",N2273)+1,"")</f>
        <v>games</v>
      </c>
      <c r="R2273" t="str">
        <f>REPLACE(N2273,1,FIND("/",N2273),"")</f>
        <v>tabletop games</v>
      </c>
      <c r="S2273" s="10">
        <f t="shared" si="70"/>
        <v>42683.666712962957</v>
      </c>
      <c r="T2273" s="10">
        <f t="shared" si="71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E2274/D2274*100</f>
        <v>1356.6000000000001</v>
      </c>
      <c r="P2274" s="7">
        <f>E2274/L2274</f>
        <v>14.370762711864407</v>
      </c>
      <c r="Q2274" t="str">
        <f>REPLACE(N2274,FIND("/",N2274),LEN(N2274)-FIND("/",N2274)+1,"")</f>
        <v>games</v>
      </c>
      <c r="R2274" t="str">
        <f>REPLACE(N2274,1,FIND("/",N2274),"")</f>
        <v>tabletop games</v>
      </c>
      <c r="S2274" s="10">
        <f t="shared" si="70"/>
        <v>42315.366157407407</v>
      </c>
      <c r="T2274" s="10">
        <f t="shared" si="71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E2275/D2275*100</f>
        <v>220.35999999999999</v>
      </c>
      <c r="P2275" s="7">
        <f>E2275/L2275</f>
        <v>37.476190476190474</v>
      </c>
      <c r="Q2275" t="str">
        <f>REPLACE(N2275,FIND("/",N2275),LEN(N2275)-FIND("/",N2275)+1,"")</f>
        <v>games</v>
      </c>
      <c r="R2275" t="str">
        <f>REPLACE(N2275,1,FIND("/",N2275),"")</f>
        <v>tabletop games</v>
      </c>
      <c r="S2275" s="10">
        <f t="shared" si="70"/>
        <v>42781.215763888882</v>
      </c>
      <c r="T2275" s="10">
        <f t="shared" si="71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E2276/D2276*100</f>
        <v>119.6</v>
      </c>
      <c r="P2276" s="7">
        <f>E2276/L2276</f>
        <v>30.202020202020201</v>
      </c>
      <c r="Q2276" t="str">
        <f>REPLACE(N2276,FIND("/",N2276),LEN(N2276)-FIND("/",N2276)+1,"")</f>
        <v>games</v>
      </c>
      <c r="R2276" t="str">
        <f>REPLACE(N2276,1,FIND("/",N2276),"")</f>
        <v>tabletop games</v>
      </c>
      <c r="S2276" s="10">
        <f t="shared" si="70"/>
        <v>41663.167326388888</v>
      </c>
      <c r="T2276" s="10">
        <f t="shared" si="71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E2277/D2277*100</f>
        <v>407.76923076923077</v>
      </c>
      <c r="P2277" s="7">
        <f>E2277/L2277</f>
        <v>33.550632911392405</v>
      </c>
      <c r="Q2277" t="str">
        <f>REPLACE(N2277,FIND("/",N2277),LEN(N2277)-FIND("/",N2277)+1,"")</f>
        <v>games</v>
      </c>
      <c r="R2277" t="str">
        <f>REPLACE(N2277,1,FIND("/",N2277),"")</f>
        <v>tabletop games</v>
      </c>
      <c r="S2277" s="10">
        <f t="shared" si="70"/>
        <v>41965.283321759256</v>
      </c>
      <c r="T2277" s="10">
        <f t="shared" si="71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E2278/D2278*100</f>
        <v>105.81826105905425</v>
      </c>
      <c r="P2278" s="7">
        <f>E2278/L2278</f>
        <v>64.74666666666667</v>
      </c>
      <c r="Q2278" t="str">
        <f>REPLACE(N2278,FIND("/",N2278),LEN(N2278)-FIND("/",N2278)+1,"")</f>
        <v>games</v>
      </c>
      <c r="R2278" t="str">
        <f>REPLACE(N2278,1,FIND("/",N2278),"")</f>
        <v>tabletop games</v>
      </c>
      <c r="S2278" s="10">
        <f t="shared" si="70"/>
        <v>41614.318159722221</v>
      </c>
      <c r="T2278" s="10">
        <f t="shared" si="71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E2279/D2279*100</f>
        <v>141.08235294117648</v>
      </c>
      <c r="P2279" s="7">
        <f>E2279/L2279</f>
        <v>57.932367149758456</v>
      </c>
      <c r="Q2279" t="str">
        <f>REPLACE(N2279,FIND("/",N2279),LEN(N2279)-FIND("/",N2279)+1,"")</f>
        <v>games</v>
      </c>
      <c r="R2279" t="str">
        <f>REPLACE(N2279,1,FIND("/",N2279),"")</f>
        <v>tabletop games</v>
      </c>
      <c r="S2279" s="10">
        <f t="shared" si="70"/>
        <v>40936.345173611109</v>
      </c>
      <c r="T2279" s="10">
        <f t="shared" si="71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E2280/D2280*100</f>
        <v>270.7</v>
      </c>
      <c r="P2280" s="7">
        <f>E2280/L2280</f>
        <v>53.078431372549019</v>
      </c>
      <c r="Q2280" t="str">
        <f>REPLACE(N2280,FIND("/",N2280),LEN(N2280)-FIND("/",N2280)+1,"")</f>
        <v>games</v>
      </c>
      <c r="R2280" t="str">
        <f>REPLACE(N2280,1,FIND("/",N2280),"")</f>
        <v>tabletop games</v>
      </c>
      <c r="S2280" s="10">
        <f t="shared" si="70"/>
        <v>42338.375775462962</v>
      </c>
      <c r="T2280" s="10">
        <f t="shared" si="71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E2281/D2281*100</f>
        <v>153.80000000000001</v>
      </c>
      <c r="P2281" s="7">
        <f>E2281/L2281</f>
        <v>48.0625</v>
      </c>
      <c r="Q2281" t="str">
        <f>REPLACE(N2281,FIND("/",N2281),LEN(N2281)-FIND("/",N2281)+1,"")</f>
        <v>games</v>
      </c>
      <c r="R2281" t="str">
        <f>REPLACE(N2281,1,FIND("/",N2281),"")</f>
        <v>tabletop games</v>
      </c>
      <c r="S2281" s="10">
        <f t="shared" si="70"/>
        <v>42020.473368055558</v>
      </c>
      <c r="T2281" s="10">
        <f t="shared" si="71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E2282/D2282*100</f>
        <v>403.57653061224488</v>
      </c>
      <c r="P2282" s="7">
        <f>E2282/L2282</f>
        <v>82.396874999999994</v>
      </c>
      <c r="Q2282" t="str">
        <f>REPLACE(N2282,FIND("/",N2282),LEN(N2282)-FIND("/",N2282)+1,"")</f>
        <v>games</v>
      </c>
      <c r="R2282" t="str">
        <f>REPLACE(N2282,1,FIND("/",N2282),"")</f>
        <v>tabletop games</v>
      </c>
      <c r="S2282" s="10">
        <f t="shared" si="70"/>
        <v>42234.291562499995</v>
      </c>
      <c r="T2282" s="10">
        <f t="shared" si="71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E2283/D2283*100</f>
        <v>185</v>
      </c>
      <c r="P2283" s="7">
        <f>E2283/L2283</f>
        <v>50.454545454545453</v>
      </c>
      <c r="Q2283" t="str">
        <f>REPLACE(N2283,FIND("/",N2283),LEN(N2283)-FIND("/",N2283)+1,"")</f>
        <v>music</v>
      </c>
      <c r="R2283" t="str">
        <f>REPLACE(N2283,1,FIND("/",N2283),"")</f>
        <v>rock</v>
      </c>
      <c r="S2283" s="10">
        <f t="shared" si="70"/>
        <v>40686.952511574069</v>
      </c>
      <c r="T2283" s="10">
        <f t="shared" si="71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E2284/D2284*100</f>
        <v>185.33333333333331</v>
      </c>
      <c r="P2284" s="7">
        <f>E2284/L2284</f>
        <v>115.83333333333333</v>
      </c>
      <c r="Q2284" t="str">
        <f>REPLACE(N2284,FIND("/",N2284),LEN(N2284)-FIND("/",N2284)+1,"")</f>
        <v>music</v>
      </c>
      <c r="R2284" t="str">
        <f>REPLACE(N2284,1,FIND("/",N2284),"")</f>
        <v>rock</v>
      </c>
      <c r="S2284" s="10">
        <f t="shared" si="70"/>
        <v>42322.841273148144</v>
      </c>
      <c r="T2284" s="10">
        <f t="shared" si="71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E2285/D2285*100</f>
        <v>100.85533333333332</v>
      </c>
      <c r="P2285" s="7">
        <f>E2285/L2285</f>
        <v>63.03458333333333</v>
      </c>
      <c r="Q2285" t="str">
        <f>REPLACE(N2285,FIND("/",N2285),LEN(N2285)-FIND("/",N2285)+1,"")</f>
        <v>music</v>
      </c>
      <c r="R2285" t="str">
        <f>REPLACE(N2285,1,FIND("/",N2285),"")</f>
        <v>rock</v>
      </c>
      <c r="S2285" s="10">
        <f t="shared" si="70"/>
        <v>40977.791712962957</v>
      </c>
      <c r="T2285" s="10">
        <f t="shared" si="71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E2286/D2286*100</f>
        <v>106.22116666666668</v>
      </c>
      <c r="P2286" s="7">
        <f>E2286/L2286</f>
        <v>108.02152542372882</v>
      </c>
      <c r="Q2286" t="str">
        <f>REPLACE(N2286,FIND("/",N2286),LEN(N2286)-FIND("/",N2286)+1,"")</f>
        <v>music</v>
      </c>
      <c r="R2286" t="str">
        <f>REPLACE(N2286,1,FIND("/",N2286),"")</f>
        <v>rock</v>
      </c>
      <c r="S2286" s="10">
        <f t="shared" si="70"/>
        <v>40585.463483796295</v>
      </c>
      <c r="T2286" s="10">
        <f t="shared" si="71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E2287/D2287*100</f>
        <v>121.36666666666667</v>
      </c>
      <c r="P2287" s="7">
        <f>E2287/L2287</f>
        <v>46.088607594936711</v>
      </c>
      <c r="Q2287" t="str">
        <f>REPLACE(N2287,FIND("/",N2287),LEN(N2287)-FIND("/",N2287)+1,"")</f>
        <v>music</v>
      </c>
      <c r="R2287" t="str">
        <f>REPLACE(N2287,1,FIND("/",N2287),"")</f>
        <v>rock</v>
      </c>
      <c r="S2287" s="10">
        <f t="shared" si="70"/>
        <v>41058.852349537039</v>
      </c>
      <c r="T2287" s="10">
        <f t="shared" si="71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E2288/D2288*100</f>
        <v>100.06666666666666</v>
      </c>
      <c r="P2288" s="7">
        <f>E2288/L2288</f>
        <v>107.21428571428571</v>
      </c>
      <c r="Q2288" t="str">
        <f>REPLACE(N2288,FIND("/",N2288),LEN(N2288)-FIND("/",N2288)+1,"")</f>
        <v>music</v>
      </c>
      <c r="R2288" t="str">
        <f>REPLACE(N2288,1,FIND("/",N2288),"")</f>
        <v>rock</v>
      </c>
      <c r="S2288" s="10">
        <f t="shared" si="70"/>
        <v>41494.630254629628</v>
      </c>
      <c r="T2288" s="10">
        <f t="shared" si="71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E2289/D2289*100</f>
        <v>119.97755555555555</v>
      </c>
      <c r="P2289" s="7">
        <f>E2289/L2289</f>
        <v>50.9338679245283</v>
      </c>
      <c r="Q2289" t="str">
        <f>REPLACE(N2289,FIND("/",N2289),LEN(N2289)-FIND("/",N2289)+1,"")</f>
        <v>music</v>
      </c>
      <c r="R2289" t="str">
        <f>REPLACE(N2289,1,FIND("/",N2289),"")</f>
        <v>rock</v>
      </c>
      <c r="S2289" s="10">
        <f t="shared" si="70"/>
        <v>41792.334027777775</v>
      </c>
      <c r="T2289" s="10">
        <f t="shared" si="71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E2290/D2290*100</f>
        <v>100.1</v>
      </c>
      <c r="P2290" s="7">
        <f>E2290/L2290</f>
        <v>40.04</v>
      </c>
      <c r="Q2290" t="str">
        <f>REPLACE(N2290,FIND("/",N2290),LEN(N2290)-FIND("/",N2290)+1,"")</f>
        <v>music</v>
      </c>
      <c r="R2290" t="str">
        <f>REPLACE(N2290,1,FIND("/",N2290),"")</f>
        <v>rock</v>
      </c>
      <c r="S2290" s="10">
        <f t="shared" si="70"/>
        <v>41067.494085648148</v>
      </c>
      <c r="T2290" s="10">
        <f t="shared" si="71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E2291/D2291*100</f>
        <v>107.4</v>
      </c>
      <c r="P2291" s="7">
        <f>E2291/L2291</f>
        <v>64.44</v>
      </c>
      <c r="Q2291" t="str">
        <f>REPLACE(N2291,FIND("/",N2291),LEN(N2291)-FIND("/",N2291)+1,"")</f>
        <v>music</v>
      </c>
      <c r="R2291" t="str">
        <f>REPLACE(N2291,1,FIND("/",N2291),"")</f>
        <v>rock</v>
      </c>
      <c r="S2291" s="10">
        <f t="shared" si="70"/>
        <v>41571.665046296293</v>
      </c>
      <c r="T2291" s="10">
        <f t="shared" si="71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E2292/D2292*100</f>
        <v>104.06666666666666</v>
      </c>
      <c r="P2292" s="7">
        <f>E2292/L2292</f>
        <v>53.827586206896555</v>
      </c>
      <c r="Q2292" t="str">
        <f>REPLACE(N2292,FIND("/",N2292),LEN(N2292)-FIND("/",N2292)+1,"")</f>
        <v>music</v>
      </c>
      <c r="R2292" t="str">
        <f>REPLACE(N2292,1,FIND("/",N2292),"")</f>
        <v>rock</v>
      </c>
      <c r="S2292" s="10">
        <f t="shared" si="70"/>
        <v>40069.920486111107</v>
      </c>
      <c r="T2292" s="10">
        <f t="shared" si="71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E2293/D2293*100</f>
        <v>172.8</v>
      </c>
      <c r="P2293" s="7">
        <f>E2293/L2293</f>
        <v>100.46511627906976</v>
      </c>
      <c r="Q2293" t="str">
        <f>REPLACE(N2293,FIND("/",N2293),LEN(N2293)-FIND("/",N2293)+1,"")</f>
        <v>music</v>
      </c>
      <c r="R2293" t="str">
        <f>REPLACE(N2293,1,FIND("/",N2293),"")</f>
        <v>rock</v>
      </c>
      <c r="S2293" s="10">
        <f t="shared" si="70"/>
        <v>40987.643726851849</v>
      </c>
      <c r="T2293" s="10">
        <f t="shared" si="71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E2294/D2294*100</f>
        <v>107.2505</v>
      </c>
      <c r="P2294" s="7">
        <f>E2294/L2294</f>
        <v>46.630652173913049</v>
      </c>
      <c r="Q2294" t="str">
        <f>REPLACE(N2294,FIND("/",N2294),LEN(N2294)-FIND("/",N2294)+1,"")</f>
        <v>music</v>
      </c>
      <c r="R2294" t="str">
        <f>REPLACE(N2294,1,FIND("/",N2294),"")</f>
        <v>rock</v>
      </c>
      <c r="S2294" s="10">
        <f t="shared" si="70"/>
        <v>40987.364305555551</v>
      </c>
      <c r="T2294" s="10">
        <f t="shared" si="71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E2295/D2295*100</f>
        <v>108.23529411764706</v>
      </c>
      <c r="P2295" s="7">
        <f>E2295/L2295</f>
        <v>34.074074074074076</v>
      </c>
      <c r="Q2295" t="str">
        <f>REPLACE(N2295,FIND("/",N2295),LEN(N2295)-FIND("/",N2295)+1,"")</f>
        <v>music</v>
      </c>
      <c r="R2295" t="str">
        <f>REPLACE(N2295,1,FIND("/",N2295),"")</f>
        <v>rock</v>
      </c>
      <c r="S2295" s="10">
        <f t="shared" si="70"/>
        <v>41151.374988425923</v>
      </c>
      <c r="T2295" s="10">
        <f t="shared" si="71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E2296/D2296*100</f>
        <v>146.08079999999998</v>
      </c>
      <c r="P2296" s="7">
        <f>E2296/L2296</f>
        <v>65.214642857142863</v>
      </c>
      <c r="Q2296" t="str">
        <f>REPLACE(N2296,FIND("/",N2296),LEN(N2296)-FIND("/",N2296)+1,"")</f>
        <v>music</v>
      </c>
      <c r="R2296" t="str">
        <f>REPLACE(N2296,1,FIND("/",N2296),"")</f>
        <v>rock</v>
      </c>
      <c r="S2296" s="10">
        <f t="shared" si="70"/>
        <v>41264.389814814815</v>
      </c>
      <c r="T2296" s="10">
        <f t="shared" si="71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E2297/D2297*100</f>
        <v>125.25</v>
      </c>
      <c r="P2297" s="7">
        <f>E2297/L2297</f>
        <v>44.205882352941174</v>
      </c>
      <c r="Q2297" t="str">
        <f>REPLACE(N2297,FIND("/",N2297),LEN(N2297)-FIND("/",N2297)+1,"")</f>
        <v>music</v>
      </c>
      <c r="R2297" t="str">
        <f>REPLACE(N2297,1,FIND("/",N2297),"")</f>
        <v>rock</v>
      </c>
      <c r="S2297" s="10">
        <f t="shared" si="70"/>
        <v>41270.621018518512</v>
      </c>
      <c r="T2297" s="10">
        <f t="shared" si="71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E2298/D2298*100</f>
        <v>149.07142857142856</v>
      </c>
      <c r="P2298" s="7">
        <f>E2298/L2298</f>
        <v>71.965517241379317</v>
      </c>
      <c r="Q2298" t="str">
        <f>REPLACE(N2298,FIND("/",N2298),LEN(N2298)-FIND("/",N2298)+1,"")</f>
        <v>music</v>
      </c>
      <c r="R2298" t="str">
        <f>REPLACE(N2298,1,FIND("/",N2298),"")</f>
        <v>rock</v>
      </c>
      <c r="S2298" s="10">
        <f t="shared" si="70"/>
        <v>40927.39844907407</v>
      </c>
      <c r="T2298" s="10">
        <f t="shared" si="71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E2299/D2299*100</f>
        <v>100.6</v>
      </c>
      <c r="P2299" s="7">
        <f>E2299/L2299</f>
        <v>52.94736842105263</v>
      </c>
      <c r="Q2299" t="str">
        <f>REPLACE(N2299,FIND("/",N2299),LEN(N2299)-FIND("/",N2299)+1,"")</f>
        <v>music</v>
      </c>
      <c r="R2299" t="str">
        <f>REPLACE(N2299,1,FIND("/",N2299),"")</f>
        <v>rock</v>
      </c>
      <c r="S2299" s="10">
        <f t="shared" si="70"/>
        <v>40947.70890046296</v>
      </c>
      <c r="T2299" s="10">
        <f t="shared" si="71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E2300/D2300*100</f>
        <v>105.07333333333332</v>
      </c>
      <c r="P2300" s="7">
        <f>E2300/L2300</f>
        <v>109.45138888888889</v>
      </c>
      <c r="Q2300" t="str">
        <f>REPLACE(N2300,FIND("/",N2300),LEN(N2300)-FIND("/",N2300)+1,"")</f>
        <v>music</v>
      </c>
      <c r="R2300" t="str">
        <f>REPLACE(N2300,1,FIND("/",N2300),"")</f>
        <v>rock</v>
      </c>
      <c r="S2300" s="10">
        <f t="shared" si="70"/>
        <v>41694.507326388884</v>
      </c>
      <c r="T2300" s="10">
        <f t="shared" si="71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E2301/D2301*100</f>
        <v>350.16666666666663</v>
      </c>
      <c r="P2301" s="7">
        <f>E2301/L2301</f>
        <v>75.035714285714292</v>
      </c>
      <c r="Q2301" t="str">
        <f>REPLACE(N2301,FIND("/",N2301),LEN(N2301)-FIND("/",N2301)+1,"")</f>
        <v>music</v>
      </c>
      <c r="R2301" t="str">
        <f>REPLACE(N2301,1,FIND("/",N2301),"")</f>
        <v>rock</v>
      </c>
      <c r="S2301" s="10">
        <f t="shared" si="70"/>
        <v>40564.699178240735</v>
      </c>
      <c r="T2301" s="10">
        <f t="shared" si="71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E2302/D2302*100</f>
        <v>101.25</v>
      </c>
      <c r="P2302" s="7">
        <f>E2302/L2302</f>
        <v>115.71428571428571</v>
      </c>
      <c r="Q2302" t="str">
        <f>REPLACE(N2302,FIND("/",N2302),LEN(N2302)-FIND("/",N2302)+1,"")</f>
        <v>music</v>
      </c>
      <c r="R2302" t="str">
        <f>REPLACE(N2302,1,FIND("/",N2302),"")</f>
        <v>rock</v>
      </c>
      <c r="S2302" s="10">
        <f t="shared" si="70"/>
        <v>41074.393703703703</v>
      </c>
      <c r="T2302" s="10">
        <f t="shared" si="71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E2303/D2303*100</f>
        <v>133.6044</v>
      </c>
      <c r="P2303" s="7">
        <f>E2303/L2303</f>
        <v>31.659810426540286</v>
      </c>
      <c r="Q2303" t="str">
        <f>REPLACE(N2303,FIND("/",N2303),LEN(N2303)-FIND("/",N2303)+1,"")</f>
        <v>music</v>
      </c>
      <c r="R2303" t="str">
        <f>REPLACE(N2303,1,FIND("/",N2303),"")</f>
        <v>indie rock</v>
      </c>
      <c r="S2303" s="10">
        <f t="shared" si="70"/>
        <v>41415.813611111109</v>
      </c>
      <c r="T2303" s="10">
        <f t="shared" si="71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E2304/D2304*100</f>
        <v>170.65217391304347</v>
      </c>
      <c r="P2304" s="7">
        <f>E2304/L2304</f>
        <v>46.176470588235297</v>
      </c>
      <c r="Q2304" t="str">
        <f>REPLACE(N2304,FIND("/",N2304),LEN(N2304)-FIND("/",N2304)+1,"")</f>
        <v>music</v>
      </c>
      <c r="R2304" t="str">
        <f>REPLACE(N2304,1,FIND("/",N2304),"")</f>
        <v>indie rock</v>
      </c>
      <c r="S2304" s="10">
        <f t="shared" si="70"/>
        <v>41605.535115740735</v>
      </c>
      <c r="T2304" s="10">
        <f t="shared" si="71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E2305/D2305*100</f>
        <v>109.35829457364341</v>
      </c>
      <c r="P2305" s="7">
        <f>E2305/L2305</f>
        <v>68.481650485436887</v>
      </c>
      <c r="Q2305" t="str">
        <f>REPLACE(N2305,FIND("/",N2305),LEN(N2305)-FIND("/",N2305)+1,"")</f>
        <v>music</v>
      </c>
      <c r="R2305" t="str">
        <f>REPLACE(N2305,1,FIND("/",N2305),"")</f>
        <v>indie rock</v>
      </c>
      <c r="S2305" s="10">
        <f t="shared" si="70"/>
        <v>40849.777731481481</v>
      </c>
      <c r="T2305" s="10">
        <f t="shared" si="71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E2306/D2306*100</f>
        <v>100.70033333333335</v>
      </c>
      <c r="P2306" s="7">
        <f>E2306/L2306</f>
        <v>53.469203539823013</v>
      </c>
      <c r="Q2306" t="str">
        <f>REPLACE(N2306,FIND("/",N2306),LEN(N2306)-FIND("/",N2306)+1,"")</f>
        <v>music</v>
      </c>
      <c r="R2306" t="str">
        <f>REPLACE(N2306,1,FIND("/",N2306),"")</f>
        <v>indie rock</v>
      </c>
      <c r="S2306" s="10">
        <f t="shared" si="70"/>
        <v>40502.482534722221</v>
      </c>
      <c r="T2306" s="10">
        <f t="shared" si="71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E2307/D2307*100</f>
        <v>101.22777777777779</v>
      </c>
      <c r="P2307" s="7">
        <f>E2307/L2307</f>
        <v>109.10778443113773</v>
      </c>
      <c r="Q2307" t="str">
        <f>REPLACE(N2307,FIND("/",N2307),LEN(N2307)-FIND("/",N2307)+1,"")</f>
        <v>music</v>
      </c>
      <c r="R2307" t="str">
        <f>REPLACE(N2307,1,FIND("/",N2307),"")</f>
        <v>indie rock</v>
      </c>
      <c r="S2307" s="10">
        <f t="shared" ref="S2307:S2370" si="72">(J2307/86400)+25569+(-8/24)</f>
        <v>41834.361944444441</v>
      </c>
      <c r="T2307" s="10">
        <f t="shared" ref="T2307:T2370" si="73">(I2307/86400)+25569+(-8/24)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E2308/D2308*100</f>
        <v>106.75857142857143</v>
      </c>
      <c r="P2308" s="7">
        <f>E2308/L2308</f>
        <v>51.185616438356163</v>
      </c>
      <c r="Q2308" t="str">
        <f>REPLACE(N2308,FIND("/",N2308),LEN(N2308)-FIND("/",N2308)+1,"")</f>
        <v>music</v>
      </c>
      <c r="R2308" t="str">
        <f>REPLACE(N2308,1,FIND("/",N2308),"")</f>
        <v>indie rock</v>
      </c>
      <c r="S2308" s="10">
        <f t="shared" si="72"/>
        <v>40947.834826388884</v>
      </c>
      <c r="T2308" s="10">
        <f t="shared" si="73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E2309/D2309*100</f>
        <v>106.65777537961894</v>
      </c>
      <c r="P2309" s="7">
        <f>E2309/L2309</f>
        <v>27.936800000000002</v>
      </c>
      <c r="Q2309" t="str">
        <f>REPLACE(N2309,FIND("/",N2309),LEN(N2309)-FIND("/",N2309)+1,"")</f>
        <v>music</v>
      </c>
      <c r="R2309" t="str">
        <f>REPLACE(N2309,1,FIND("/",N2309),"")</f>
        <v>indie rock</v>
      </c>
      <c r="S2309" s="10">
        <f t="shared" si="72"/>
        <v>41004.469131944446</v>
      </c>
      <c r="T2309" s="10">
        <f t="shared" si="73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E2310/D2310*100</f>
        <v>101.30622</v>
      </c>
      <c r="P2310" s="7">
        <f>E2310/L2310</f>
        <v>82.496921824104234</v>
      </c>
      <c r="Q2310" t="str">
        <f>REPLACE(N2310,FIND("/",N2310),LEN(N2310)-FIND("/",N2310)+1,"")</f>
        <v>music</v>
      </c>
      <c r="R2310" t="str">
        <f>REPLACE(N2310,1,FIND("/",N2310),"")</f>
        <v>indie rock</v>
      </c>
      <c r="S2310" s="10">
        <f t="shared" si="72"/>
        <v>41851.629583333335</v>
      </c>
      <c r="T2310" s="10">
        <f t="shared" si="73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E2311/D2311*100</f>
        <v>106.67450000000001</v>
      </c>
      <c r="P2311" s="7">
        <f>E2311/L2311</f>
        <v>59.817476635514019</v>
      </c>
      <c r="Q2311" t="str">
        <f>REPLACE(N2311,FIND("/",N2311),LEN(N2311)-FIND("/",N2311)+1,"")</f>
        <v>music</v>
      </c>
      <c r="R2311" t="str">
        <f>REPLACE(N2311,1,FIND("/",N2311),"")</f>
        <v>indie rock</v>
      </c>
      <c r="S2311" s="10">
        <f t="shared" si="72"/>
        <v>41307.654363425921</v>
      </c>
      <c r="T2311" s="10">
        <f t="shared" si="73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E2312/D2312*100</f>
        <v>428.83978378378379</v>
      </c>
      <c r="P2312" s="7">
        <f>E2312/L2312</f>
        <v>64.816470588235291</v>
      </c>
      <c r="Q2312" t="str">
        <f>REPLACE(N2312,FIND("/",N2312),LEN(N2312)-FIND("/",N2312)+1,"")</f>
        <v>music</v>
      </c>
      <c r="R2312" t="str">
        <f>REPLACE(N2312,1,FIND("/",N2312),"")</f>
        <v>indie rock</v>
      </c>
      <c r="S2312" s="10">
        <f t="shared" si="72"/>
        <v>41324.460821759254</v>
      </c>
      <c r="T2312" s="10">
        <f t="shared" si="73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E2313/D2313*100</f>
        <v>104.11111111111111</v>
      </c>
      <c r="P2313" s="7">
        <f>E2313/L2313</f>
        <v>90.09615384615384</v>
      </c>
      <c r="Q2313" t="str">
        <f>REPLACE(N2313,FIND("/",N2313),LEN(N2313)-FIND("/",N2313)+1,"")</f>
        <v>music</v>
      </c>
      <c r="R2313" t="str">
        <f>REPLACE(N2313,1,FIND("/",N2313),"")</f>
        <v>indie rock</v>
      </c>
      <c r="S2313" s="10">
        <f t="shared" si="72"/>
        <v>41735.671168981477</v>
      </c>
      <c r="T2313" s="10">
        <f t="shared" si="73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E2314/D2314*100</f>
        <v>107.86666666666666</v>
      </c>
      <c r="P2314" s="7">
        <f>E2314/L2314</f>
        <v>40.962025316455694</v>
      </c>
      <c r="Q2314" t="str">
        <f>REPLACE(N2314,FIND("/",N2314),LEN(N2314)-FIND("/",N2314)+1,"")</f>
        <v>music</v>
      </c>
      <c r="R2314" t="str">
        <f>REPLACE(N2314,1,FIND("/",N2314),"")</f>
        <v>indie rock</v>
      </c>
      <c r="S2314" s="10">
        <f t="shared" si="72"/>
        <v>41716.299513888887</v>
      </c>
      <c r="T2314" s="10">
        <f t="shared" si="73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E2315/D2315*100</f>
        <v>175.84040000000002</v>
      </c>
      <c r="P2315" s="7">
        <f>E2315/L2315</f>
        <v>56.000127388535034</v>
      </c>
      <c r="Q2315" t="str">
        <f>REPLACE(N2315,FIND("/",N2315),LEN(N2315)-FIND("/",N2315)+1,"")</f>
        <v>music</v>
      </c>
      <c r="R2315" t="str">
        <f>REPLACE(N2315,1,FIND("/",N2315),"")</f>
        <v>indie rock</v>
      </c>
      <c r="S2315" s="10">
        <f t="shared" si="72"/>
        <v>41002.625300925924</v>
      </c>
      <c r="T2315" s="10">
        <f t="shared" si="73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E2316/D2316*100</f>
        <v>156.97</v>
      </c>
      <c r="P2316" s="7">
        <f>E2316/L2316</f>
        <v>37.672800000000002</v>
      </c>
      <c r="Q2316" t="str">
        <f>REPLACE(N2316,FIND("/",N2316),LEN(N2316)-FIND("/",N2316)+1,"")</f>
        <v>music</v>
      </c>
      <c r="R2316" t="str">
        <f>REPLACE(N2316,1,FIND("/",N2316),"")</f>
        <v>indie rock</v>
      </c>
      <c r="S2316" s="10">
        <f t="shared" si="72"/>
        <v>41037.218252314815</v>
      </c>
      <c r="T2316" s="10">
        <f t="shared" si="73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E2317/D2317*100</f>
        <v>102.60000000000001</v>
      </c>
      <c r="P2317" s="7">
        <f>E2317/L2317</f>
        <v>40.078125</v>
      </c>
      <c r="Q2317" t="str">
        <f>REPLACE(N2317,FIND("/",N2317),LEN(N2317)-FIND("/",N2317)+1,"")</f>
        <v>music</v>
      </c>
      <c r="R2317" t="str">
        <f>REPLACE(N2317,1,FIND("/",N2317),"")</f>
        <v>indie rock</v>
      </c>
      <c r="S2317" s="10">
        <f t="shared" si="72"/>
        <v>41004.392858796295</v>
      </c>
      <c r="T2317" s="10">
        <f t="shared" si="73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E2318/D2318*100</f>
        <v>104.04266666666666</v>
      </c>
      <c r="P2318" s="7">
        <f>E2318/L2318</f>
        <v>78.031999999999996</v>
      </c>
      <c r="Q2318" t="str">
        <f>REPLACE(N2318,FIND("/",N2318),LEN(N2318)-FIND("/",N2318)+1,"")</f>
        <v>music</v>
      </c>
      <c r="R2318" t="str">
        <f>REPLACE(N2318,1,FIND("/",N2318),"")</f>
        <v>indie rock</v>
      </c>
      <c r="S2318" s="10">
        <f t="shared" si="72"/>
        <v>40079.391782407409</v>
      </c>
      <c r="T2318" s="10">
        <f t="shared" si="73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E2319/D2319*100</f>
        <v>104</v>
      </c>
      <c r="P2319" s="7">
        <f>E2319/L2319</f>
        <v>18.90909090909091</v>
      </c>
      <c r="Q2319" t="str">
        <f>REPLACE(N2319,FIND("/",N2319),LEN(N2319)-FIND("/",N2319)+1,"")</f>
        <v>music</v>
      </c>
      <c r="R2319" t="str">
        <f>REPLACE(N2319,1,FIND("/",N2319),"")</f>
        <v>indie rock</v>
      </c>
      <c r="S2319" s="10">
        <f t="shared" si="72"/>
        <v>40192.20890046296</v>
      </c>
      <c r="T2319" s="10">
        <f t="shared" si="73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E2320/D2320*100</f>
        <v>121.05999999999999</v>
      </c>
      <c r="P2320" s="7">
        <f>E2320/L2320</f>
        <v>37.134969325153371</v>
      </c>
      <c r="Q2320" t="str">
        <f>REPLACE(N2320,FIND("/",N2320),LEN(N2320)-FIND("/",N2320)+1,"")</f>
        <v>music</v>
      </c>
      <c r="R2320" t="str">
        <f>REPLACE(N2320,1,FIND("/",N2320),"")</f>
        <v>indie rock</v>
      </c>
      <c r="S2320" s="10">
        <f t="shared" si="72"/>
        <v>40050.310347222221</v>
      </c>
      <c r="T2320" s="10">
        <f t="shared" si="73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E2321/D2321*100</f>
        <v>107.69999999999999</v>
      </c>
      <c r="P2321" s="7">
        <f>E2321/L2321</f>
        <v>41.961038961038959</v>
      </c>
      <c r="Q2321" t="str">
        <f>REPLACE(N2321,FIND("/",N2321),LEN(N2321)-FIND("/",N2321)+1,"")</f>
        <v>music</v>
      </c>
      <c r="R2321" t="str">
        <f>REPLACE(N2321,1,FIND("/",N2321),"")</f>
        <v>indie rock</v>
      </c>
      <c r="S2321" s="10">
        <f t="shared" si="72"/>
        <v>41592.748668981476</v>
      </c>
      <c r="T2321" s="10">
        <f t="shared" si="73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E2322/D2322*100</f>
        <v>108.66</v>
      </c>
      <c r="P2322" s="7">
        <f>E2322/L2322</f>
        <v>61.044943820224717</v>
      </c>
      <c r="Q2322" t="str">
        <f>REPLACE(N2322,FIND("/",N2322),LEN(N2322)-FIND("/",N2322)+1,"")</f>
        <v>music</v>
      </c>
      <c r="R2322" t="str">
        <f>REPLACE(N2322,1,FIND("/",N2322),"")</f>
        <v>indie rock</v>
      </c>
      <c r="S2322" s="10">
        <f t="shared" si="72"/>
        <v>41696.483796296292</v>
      </c>
      <c r="T2322" s="10">
        <f t="shared" si="73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E2323/D2323*100</f>
        <v>39.120962394619681</v>
      </c>
      <c r="P2323" s="7">
        <f>E2323/L2323</f>
        <v>64.53125</v>
      </c>
      <c r="Q2323" t="str">
        <f>REPLACE(N2323,FIND("/",N2323),LEN(N2323)-FIND("/",N2323)+1,"")</f>
        <v>food</v>
      </c>
      <c r="R2323" t="str">
        <f>REPLACE(N2323,1,FIND("/",N2323),"")</f>
        <v>small batch</v>
      </c>
      <c r="S2323" s="10">
        <f t="shared" si="72"/>
        <v>42798.927094907405</v>
      </c>
      <c r="T2323" s="10">
        <f t="shared" si="73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E2324/D2324*100</f>
        <v>3.1481481481481479</v>
      </c>
      <c r="P2324" s="7">
        <f>E2324/L2324</f>
        <v>21.25</v>
      </c>
      <c r="Q2324" t="str">
        <f>REPLACE(N2324,FIND("/",N2324),LEN(N2324)-FIND("/",N2324)+1,"")</f>
        <v>food</v>
      </c>
      <c r="R2324" t="str">
        <f>REPLACE(N2324,1,FIND("/",N2324),"")</f>
        <v>small batch</v>
      </c>
      <c r="S2324" s="10">
        <f t="shared" si="72"/>
        <v>42804.5621412037</v>
      </c>
      <c r="T2324" s="10">
        <f t="shared" si="73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E2325/D2325*100</f>
        <v>48</v>
      </c>
      <c r="P2325" s="7">
        <f>E2325/L2325</f>
        <v>30</v>
      </c>
      <c r="Q2325" t="str">
        <f>REPLACE(N2325,FIND("/",N2325),LEN(N2325)-FIND("/",N2325)+1,"")</f>
        <v>food</v>
      </c>
      <c r="R2325" t="str">
        <f>REPLACE(N2325,1,FIND("/",N2325),"")</f>
        <v>small batch</v>
      </c>
      <c r="S2325" s="10">
        <f t="shared" si="72"/>
        <v>42807.421840277777</v>
      </c>
      <c r="T2325" s="10">
        <f t="shared" si="73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E2326/D2326*100</f>
        <v>20.733333333333334</v>
      </c>
      <c r="P2326" s="7">
        <f>E2326/L2326</f>
        <v>25.491803278688526</v>
      </c>
      <c r="Q2326" t="str">
        <f>REPLACE(N2326,FIND("/",N2326),LEN(N2326)-FIND("/",N2326)+1,"")</f>
        <v>food</v>
      </c>
      <c r="R2326" t="str">
        <f>REPLACE(N2326,1,FIND("/",N2326),"")</f>
        <v>small batch</v>
      </c>
      <c r="S2326" s="10">
        <f t="shared" si="72"/>
        <v>42790.55190972222</v>
      </c>
      <c r="T2326" s="10">
        <f t="shared" si="73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E2327/D2327*100</f>
        <v>8</v>
      </c>
      <c r="P2327" s="7">
        <f>E2327/L2327</f>
        <v>11.428571428571429</v>
      </c>
      <c r="Q2327" t="str">
        <f>REPLACE(N2327,FIND("/",N2327),LEN(N2327)-FIND("/",N2327)+1,"")</f>
        <v>food</v>
      </c>
      <c r="R2327" t="str">
        <f>REPLACE(N2327,1,FIND("/",N2327),"")</f>
        <v>small batch</v>
      </c>
      <c r="S2327" s="10">
        <f t="shared" si="72"/>
        <v>42793.689016203702</v>
      </c>
      <c r="T2327" s="10">
        <f t="shared" si="73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E2328/D2328*100</f>
        <v>0.72</v>
      </c>
      <c r="P2328" s="7">
        <f>E2328/L2328</f>
        <v>108</v>
      </c>
      <c r="Q2328" t="str">
        <f>REPLACE(N2328,FIND("/",N2328),LEN(N2328)-FIND("/",N2328)+1,"")</f>
        <v>food</v>
      </c>
      <c r="R2328" t="str">
        <f>REPLACE(N2328,1,FIND("/",N2328),"")</f>
        <v>small batch</v>
      </c>
      <c r="S2328" s="10">
        <f t="shared" si="72"/>
        <v>42803.700787037036</v>
      </c>
      <c r="T2328" s="10">
        <f t="shared" si="73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E2329/D2329*100</f>
        <v>526.09431428571429</v>
      </c>
      <c r="P2329" s="7">
        <f>E2329/L2329</f>
        <v>54.883162444113267</v>
      </c>
      <c r="Q2329" t="str">
        <f>REPLACE(N2329,FIND("/",N2329),LEN(N2329)-FIND("/",N2329)+1,"")</f>
        <v>food</v>
      </c>
      <c r="R2329" t="str">
        <f>REPLACE(N2329,1,FIND("/",N2329),"")</f>
        <v>small batch</v>
      </c>
      <c r="S2329" s="10">
        <f t="shared" si="72"/>
        <v>41842.583796296291</v>
      </c>
      <c r="T2329" s="10">
        <f t="shared" si="73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E2330/D2330*100</f>
        <v>254.45000000000002</v>
      </c>
      <c r="P2330" s="7">
        <f>E2330/L2330</f>
        <v>47.383612662942269</v>
      </c>
      <c r="Q2330" t="str">
        <f>REPLACE(N2330,FIND("/",N2330),LEN(N2330)-FIND("/",N2330)+1,"")</f>
        <v>food</v>
      </c>
      <c r="R2330" t="str">
        <f>REPLACE(N2330,1,FIND("/",N2330),"")</f>
        <v>small batch</v>
      </c>
      <c r="S2330" s="10">
        <f t="shared" si="72"/>
        <v>42139.448344907403</v>
      </c>
      <c r="T2330" s="10">
        <f t="shared" si="73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E2331/D2331*100</f>
        <v>105.91999999999999</v>
      </c>
      <c r="P2331" s="7">
        <f>E2331/L2331</f>
        <v>211.84</v>
      </c>
      <c r="Q2331" t="str">
        <f>REPLACE(N2331,FIND("/",N2331),LEN(N2331)-FIND("/",N2331)+1,"")</f>
        <v>food</v>
      </c>
      <c r="R2331" t="str">
        <f>REPLACE(N2331,1,FIND("/",N2331),"")</f>
        <v>small batch</v>
      </c>
      <c r="S2331" s="10">
        <f t="shared" si="72"/>
        <v>41807.291041666664</v>
      </c>
      <c r="T2331" s="10">
        <f t="shared" si="73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E2332/D2332*100</f>
        <v>102.42285714285715</v>
      </c>
      <c r="P2332" s="7">
        <f>E2332/L2332</f>
        <v>219.92638036809817</v>
      </c>
      <c r="Q2332" t="str">
        <f>REPLACE(N2332,FIND("/",N2332),LEN(N2332)-FIND("/",N2332)+1,"")</f>
        <v>food</v>
      </c>
      <c r="R2332" t="str">
        <f>REPLACE(N2332,1,FIND("/",N2332),"")</f>
        <v>small batch</v>
      </c>
      <c r="S2332" s="10">
        <f t="shared" si="72"/>
        <v>42332.566469907404</v>
      </c>
      <c r="T2332" s="10">
        <f t="shared" si="73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E2333/D2333*100</f>
        <v>144.31375</v>
      </c>
      <c r="P2333" s="7">
        <f>E2333/L2333</f>
        <v>40.795406360424032</v>
      </c>
      <c r="Q2333" t="str">
        <f>REPLACE(N2333,FIND("/",N2333),LEN(N2333)-FIND("/",N2333)+1,"")</f>
        <v>food</v>
      </c>
      <c r="R2333" t="str">
        <f>REPLACE(N2333,1,FIND("/",N2333),"")</f>
        <v>small batch</v>
      </c>
      <c r="S2333" s="10">
        <f t="shared" si="72"/>
        <v>41838.672337962962</v>
      </c>
      <c r="T2333" s="10">
        <f t="shared" si="73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E2334/D2334*100</f>
        <v>106.30800000000001</v>
      </c>
      <c r="P2334" s="7">
        <f>E2334/L2334</f>
        <v>75.502840909090907</v>
      </c>
      <c r="Q2334" t="str">
        <f>REPLACE(N2334,FIND("/",N2334),LEN(N2334)-FIND("/",N2334)+1,"")</f>
        <v>food</v>
      </c>
      <c r="R2334" t="str">
        <f>REPLACE(N2334,1,FIND("/",N2334),"")</f>
        <v>small batch</v>
      </c>
      <c r="S2334" s="10">
        <f t="shared" si="72"/>
        <v>42011.294803240737</v>
      </c>
      <c r="T2334" s="10">
        <f t="shared" si="73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E2335/D2335*100</f>
        <v>212.16666666666666</v>
      </c>
      <c r="P2335" s="7">
        <f>E2335/L2335</f>
        <v>13.542553191489361</v>
      </c>
      <c r="Q2335" t="str">
        <f>REPLACE(N2335,FIND("/",N2335),LEN(N2335)-FIND("/",N2335)+1,"")</f>
        <v>food</v>
      </c>
      <c r="R2335" t="str">
        <f>REPLACE(N2335,1,FIND("/",N2335),"")</f>
        <v>small batch</v>
      </c>
      <c r="S2335" s="10">
        <f t="shared" si="72"/>
        <v>41767.317013888889</v>
      </c>
      <c r="T2335" s="10">
        <f t="shared" si="73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E2336/D2336*100</f>
        <v>101.95</v>
      </c>
      <c r="P2336" s="7">
        <f>E2336/L2336</f>
        <v>60.865671641791046</v>
      </c>
      <c r="Q2336" t="str">
        <f>REPLACE(N2336,FIND("/",N2336),LEN(N2336)-FIND("/",N2336)+1,"")</f>
        <v>food</v>
      </c>
      <c r="R2336" t="str">
        <f>REPLACE(N2336,1,FIND("/",N2336),"")</f>
        <v>small batch</v>
      </c>
      <c r="S2336" s="10">
        <f t="shared" si="72"/>
        <v>41918.336782407401</v>
      </c>
      <c r="T2336" s="10">
        <f t="shared" si="73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E2337/D2337*100</f>
        <v>102.27200000000001</v>
      </c>
      <c r="P2337" s="7">
        <f>E2337/L2337</f>
        <v>115.69230769230769</v>
      </c>
      <c r="Q2337" t="str">
        <f>REPLACE(N2337,FIND("/",N2337),LEN(N2337)-FIND("/",N2337)+1,"")</f>
        <v>food</v>
      </c>
      <c r="R2337" t="str">
        <f>REPLACE(N2337,1,FIND("/",N2337),"")</f>
        <v>small batch</v>
      </c>
      <c r="S2337" s="10">
        <f t="shared" si="72"/>
        <v>41771.238923611112</v>
      </c>
      <c r="T2337" s="10">
        <f t="shared" si="73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E2338/D2338*100</f>
        <v>520.73254999999995</v>
      </c>
      <c r="P2338" s="7">
        <f>E2338/L2338</f>
        <v>48.104623556581984</v>
      </c>
      <c r="Q2338" t="str">
        <f>REPLACE(N2338,FIND("/",N2338),LEN(N2338)-FIND("/",N2338)+1,"")</f>
        <v>food</v>
      </c>
      <c r="R2338" t="str">
        <f>REPLACE(N2338,1,FIND("/",N2338),"")</f>
        <v>small batch</v>
      </c>
      <c r="S2338" s="10">
        <f t="shared" si="72"/>
        <v>41666.591377314813</v>
      </c>
      <c r="T2338" s="10">
        <f t="shared" si="73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E2339/D2339*100</f>
        <v>110.65833333333333</v>
      </c>
      <c r="P2339" s="7">
        <f>E2339/L2339</f>
        <v>74.184357541899445</v>
      </c>
      <c r="Q2339" t="str">
        <f>REPLACE(N2339,FIND("/",N2339),LEN(N2339)-FIND("/",N2339)+1,"")</f>
        <v>food</v>
      </c>
      <c r="R2339" t="str">
        <f>REPLACE(N2339,1,FIND("/",N2339),"")</f>
        <v>small batch</v>
      </c>
      <c r="S2339" s="10">
        <f t="shared" si="72"/>
        <v>41786.307210648149</v>
      </c>
      <c r="T2339" s="10">
        <f t="shared" si="73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E2340/D2340*100</f>
        <v>101.14333333333335</v>
      </c>
      <c r="P2340" s="7">
        <f>E2340/L2340</f>
        <v>123.34552845528455</v>
      </c>
      <c r="Q2340" t="str">
        <f>REPLACE(N2340,FIND("/",N2340),LEN(N2340)-FIND("/",N2340)+1,"")</f>
        <v>food</v>
      </c>
      <c r="R2340" t="str">
        <f>REPLACE(N2340,1,FIND("/",N2340),"")</f>
        <v>small batch</v>
      </c>
      <c r="S2340" s="10">
        <f t="shared" si="72"/>
        <v>41789.563472222224</v>
      </c>
      <c r="T2340" s="10">
        <f t="shared" si="73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E2341/D2341*100</f>
        <v>294.20799999999997</v>
      </c>
      <c r="P2341" s="7">
        <f>E2341/L2341</f>
        <v>66.623188405797094</v>
      </c>
      <c r="Q2341" t="str">
        <f>REPLACE(N2341,FIND("/",N2341),LEN(N2341)-FIND("/",N2341)+1,"")</f>
        <v>food</v>
      </c>
      <c r="R2341" t="str">
        <f>REPLACE(N2341,1,FIND("/",N2341),"")</f>
        <v>small batch</v>
      </c>
      <c r="S2341" s="10">
        <f t="shared" si="72"/>
        <v>42692.466539351844</v>
      </c>
      <c r="T2341" s="10">
        <f t="shared" si="73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E2342/D2342*100</f>
        <v>105.77749999999999</v>
      </c>
      <c r="P2342" s="7">
        <f>E2342/L2342</f>
        <v>104.99007444168734</v>
      </c>
      <c r="Q2342" t="str">
        <f>REPLACE(N2342,FIND("/",N2342),LEN(N2342)-FIND("/",N2342)+1,"")</f>
        <v>food</v>
      </c>
      <c r="R2342" t="str">
        <f>REPLACE(N2342,1,FIND("/",N2342),"")</f>
        <v>small batch</v>
      </c>
      <c r="S2342" s="10">
        <f t="shared" si="72"/>
        <v>42643.309467592589</v>
      </c>
      <c r="T2342" s="10">
        <f t="shared" si="73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E2343/D2343*100</f>
        <v>0</v>
      </c>
      <c r="P2343" s="7" t="e">
        <f>E2343/L2343</f>
        <v>#DIV/0!</v>
      </c>
      <c r="Q2343" t="str">
        <f>REPLACE(N2343,FIND("/",N2343),LEN(N2343)-FIND("/",N2343)+1,"")</f>
        <v>technology</v>
      </c>
      <c r="R2343" t="str">
        <f>REPLACE(N2343,1,FIND("/",N2343),"")</f>
        <v>web</v>
      </c>
      <c r="S2343" s="10">
        <f t="shared" si="72"/>
        <v>42167.480370370373</v>
      </c>
      <c r="T2343" s="10">
        <f t="shared" si="73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E2344/D2344*100</f>
        <v>0</v>
      </c>
      <c r="P2344" s="7" t="e">
        <f>E2344/L2344</f>
        <v>#DIV/0!</v>
      </c>
      <c r="Q2344" t="str">
        <f>REPLACE(N2344,FIND("/",N2344),LEN(N2344)-FIND("/",N2344)+1,"")</f>
        <v>technology</v>
      </c>
      <c r="R2344" t="str">
        <f>REPLACE(N2344,1,FIND("/",N2344),"")</f>
        <v>web</v>
      </c>
      <c r="S2344" s="10">
        <f t="shared" si="72"/>
        <v>41897.36886574074</v>
      </c>
      <c r="T2344" s="10">
        <f t="shared" si="73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E2345/D2345*100</f>
        <v>3</v>
      </c>
      <c r="P2345" s="7">
        <f>E2345/L2345</f>
        <v>300</v>
      </c>
      <c r="Q2345" t="str">
        <f>REPLACE(N2345,FIND("/",N2345),LEN(N2345)-FIND("/",N2345)+1,"")</f>
        <v>technology</v>
      </c>
      <c r="R2345" t="str">
        <f>REPLACE(N2345,1,FIND("/",N2345),"")</f>
        <v>web</v>
      </c>
      <c r="S2345" s="10">
        <f t="shared" si="72"/>
        <v>42327.491956018515</v>
      </c>
      <c r="T2345" s="10">
        <f t="shared" si="73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E2346/D2346*100</f>
        <v>0.1</v>
      </c>
      <c r="P2346" s="7">
        <f>E2346/L2346</f>
        <v>1</v>
      </c>
      <c r="Q2346" t="str">
        <f>REPLACE(N2346,FIND("/",N2346),LEN(N2346)-FIND("/",N2346)+1,"")</f>
        <v>technology</v>
      </c>
      <c r="R2346" t="str">
        <f>REPLACE(N2346,1,FIND("/",N2346),"")</f>
        <v>web</v>
      </c>
      <c r="S2346" s="10">
        <f t="shared" si="72"/>
        <v>42515.394317129627</v>
      </c>
      <c r="T2346" s="10">
        <f t="shared" si="73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E2347/D2347*100</f>
        <v>0</v>
      </c>
      <c r="P2347" s="7" t="e">
        <f>E2347/L2347</f>
        <v>#DIV/0!</v>
      </c>
      <c r="Q2347" t="str">
        <f>REPLACE(N2347,FIND("/",N2347),LEN(N2347)-FIND("/",N2347)+1,"")</f>
        <v>technology</v>
      </c>
      <c r="R2347" t="str">
        <f>REPLACE(N2347,1,FIND("/",N2347),"")</f>
        <v>web</v>
      </c>
      <c r="S2347" s="10">
        <f t="shared" si="72"/>
        <v>42059.66847222222</v>
      </c>
      <c r="T2347" s="10">
        <f t="shared" si="73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E2348/D2348*100</f>
        <v>6.5000000000000002E-2</v>
      </c>
      <c r="P2348" s="7">
        <f>E2348/L2348</f>
        <v>13</v>
      </c>
      <c r="Q2348" t="str">
        <f>REPLACE(N2348,FIND("/",N2348),LEN(N2348)-FIND("/",N2348)+1,"")</f>
        <v>technology</v>
      </c>
      <c r="R2348" t="str">
        <f>REPLACE(N2348,1,FIND("/",N2348),"")</f>
        <v>web</v>
      </c>
      <c r="S2348" s="10">
        <f t="shared" si="72"/>
        <v>42615.465636574074</v>
      </c>
      <c r="T2348" s="10">
        <f t="shared" si="73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E2349/D2349*100</f>
        <v>1.5</v>
      </c>
      <c r="P2349" s="7">
        <f>E2349/L2349</f>
        <v>15</v>
      </c>
      <c r="Q2349" t="str">
        <f>REPLACE(N2349,FIND("/",N2349),LEN(N2349)-FIND("/",N2349)+1,"")</f>
        <v>technology</v>
      </c>
      <c r="R2349" t="str">
        <f>REPLACE(N2349,1,FIND("/",N2349),"")</f>
        <v>web</v>
      </c>
      <c r="S2349" s="10">
        <f t="shared" si="72"/>
        <v>42577.27402777777</v>
      </c>
      <c r="T2349" s="10">
        <f t="shared" si="73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E2350/D2350*100</f>
        <v>0.38571428571428573</v>
      </c>
      <c r="P2350" s="7">
        <f>E2350/L2350</f>
        <v>54</v>
      </c>
      <c r="Q2350" t="str">
        <f>REPLACE(N2350,FIND("/",N2350),LEN(N2350)-FIND("/",N2350)+1,"")</f>
        <v>technology</v>
      </c>
      <c r="R2350" t="str">
        <f>REPLACE(N2350,1,FIND("/",N2350),"")</f>
        <v>web</v>
      </c>
      <c r="S2350" s="10">
        <f t="shared" si="72"/>
        <v>42360.598819444444</v>
      </c>
      <c r="T2350" s="10">
        <f t="shared" si="73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E2351/D2351*100</f>
        <v>0</v>
      </c>
      <c r="P2351" s="7" t="e">
        <f>E2351/L2351</f>
        <v>#DIV/0!</v>
      </c>
      <c r="Q2351" t="str">
        <f>REPLACE(N2351,FIND("/",N2351),LEN(N2351)-FIND("/",N2351)+1,"")</f>
        <v>technology</v>
      </c>
      <c r="R2351" t="str">
        <f>REPLACE(N2351,1,FIND("/",N2351),"")</f>
        <v>web</v>
      </c>
      <c r="S2351" s="10">
        <f t="shared" si="72"/>
        <v>42198.442453703705</v>
      </c>
      <c r="T2351" s="10">
        <f t="shared" si="73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E2352/D2352*100</f>
        <v>0</v>
      </c>
      <c r="P2352" s="7" t="e">
        <f>E2352/L2352</f>
        <v>#DIV/0!</v>
      </c>
      <c r="Q2352" t="str">
        <f>REPLACE(N2352,FIND("/",N2352),LEN(N2352)-FIND("/",N2352)+1,"")</f>
        <v>technology</v>
      </c>
      <c r="R2352" t="str">
        <f>REPLACE(N2352,1,FIND("/",N2352),"")</f>
        <v>web</v>
      </c>
      <c r="S2352" s="10">
        <f t="shared" si="72"/>
        <v>42708.508912037032</v>
      </c>
      <c r="T2352" s="10">
        <f t="shared" si="73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E2353/D2353*100</f>
        <v>0.5714285714285714</v>
      </c>
      <c r="P2353" s="7">
        <f>E2353/L2353</f>
        <v>15.428571428571429</v>
      </c>
      <c r="Q2353" t="str">
        <f>REPLACE(N2353,FIND("/",N2353),LEN(N2353)-FIND("/",N2353)+1,"")</f>
        <v>technology</v>
      </c>
      <c r="R2353" t="str">
        <f>REPLACE(N2353,1,FIND("/",N2353),"")</f>
        <v>web</v>
      </c>
      <c r="S2353" s="10">
        <f t="shared" si="72"/>
        <v>42093.767812500002</v>
      </c>
      <c r="T2353" s="10">
        <f t="shared" si="73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E2354/D2354*100</f>
        <v>0</v>
      </c>
      <c r="P2354" s="7" t="e">
        <f>E2354/L2354</f>
        <v>#DIV/0!</v>
      </c>
      <c r="Q2354" t="str">
        <f>REPLACE(N2354,FIND("/",N2354),LEN(N2354)-FIND("/",N2354)+1,"")</f>
        <v>technology</v>
      </c>
      <c r="R2354" t="str">
        <f>REPLACE(N2354,1,FIND("/",N2354),"")</f>
        <v>web</v>
      </c>
      <c r="S2354" s="10">
        <f t="shared" si="72"/>
        <v>42101.300370370365</v>
      </c>
      <c r="T2354" s="10">
        <f t="shared" si="73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E2355/D2355*100</f>
        <v>0</v>
      </c>
      <c r="P2355" s="7" t="e">
        <f>E2355/L2355</f>
        <v>#DIV/0!</v>
      </c>
      <c r="Q2355" t="str">
        <f>REPLACE(N2355,FIND("/",N2355),LEN(N2355)-FIND("/",N2355)+1,"")</f>
        <v>technology</v>
      </c>
      <c r="R2355" t="str">
        <f>REPLACE(N2355,1,FIND("/",N2355),"")</f>
        <v>web</v>
      </c>
      <c r="S2355" s="10">
        <f t="shared" si="72"/>
        <v>42103.342847222222</v>
      </c>
      <c r="T2355" s="10">
        <f t="shared" si="73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E2356/D2356*100</f>
        <v>7.1428571428571425E-2</v>
      </c>
      <c r="P2356" s="7">
        <f>E2356/L2356</f>
        <v>25</v>
      </c>
      <c r="Q2356" t="str">
        <f>REPLACE(N2356,FIND("/",N2356),LEN(N2356)-FIND("/",N2356)+1,"")</f>
        <v>technology</v>
      </c>
      <c r="R2356" t="str">
        <f>REPLACE(N2356,1,FIND("/",N2356),"")</f>
        <v>web</v>
      </c>
      <c r="S2356" s="10">
        <f t="shared" si="72"/>
        <v>41954.38958333333</v>
      </c>
      <c r="T2356" s="10">
        <f t="shared" si="73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E2357/D2357*100</f>
        <v>0.6875</v>
      </c>
      <c r="P2357" s="7">
        <f>E2357/L2357</f>
        <v>27.5</v>
      </c>
      <c r="Q2357" t="str">
        <f>REPLACE(N2357,FIND("/",N2357),LEN(N2357)-FIND("/",N2357)+1,"")</f>
        <v>technology</v>
      </c>
      <c r="R2357" t="str">
        <f>REPLACE(N2357,1,FIND("/",N2357),"")</f>
        <v>web</v>
      </c>
      <c r="S2357" s="10">
        <f t="shared" si="72"/>
        <v>42096.584907407407</v>
      </c>
      <c r="T2357" s="10">
        <f t="shared" si="73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E2358/D2358*100</f>
        <v>0</v>
      </c>
      <c r="P2358" s="7" t="e">
        <f>E2358/L2358</f>
        <v>#DIV/0!</v>
      </c>
      <c r="Q2358" t="str">
        <f>REPLACE(N2358,FIND("/",N2358),LEN(N2358)-FIND("/",N2358)+1,"")</f>
        <v>technology</v>
      </c>
      <c r="R2358" t="str">
        <f>REPLACE(N2358,1,FIND("/",N2358),"")</f>
        <v>web</v>
      </c>
      <c r="S2358" s="10">
        <f t="shared" si="72"/>
        <v>42130.450277777774</v>
      </c>
      <c r="T2358" s="10">
        <f t="shared" si="73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E2359/D2359*100</f>
        <v>0</v>
      </c>
      <c r="P2359" s="7" t="e">
        <f>E2359/L2359</f>
        <v>#DIV/0!</v>
      </c>
      <c r="Q2359" t="str">
        <f>REPLACE(N2359,FIND("/",N2359),LEN(N2359)-FIND("/",N2359)+1,"")</f>
        <v>technology</v>
      </c>
      <c r="R2359" t="str">
        <f>REPLACE(N2359,1,FIND("/",N2359),"")</f>
        <v>web</v>
      </c>
      <c r="S2359" s="10">
        <f t="shared" si="72"/>
        <v>42264.286782407406</v>
      </c>
      <c r="T2359" s="10">
        <f t="shared" si="73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E2360/D2360*100</f>
        <v>0</v>
      </c>
      <c r="P2360" s="7" t="e">
        <f>E2360/L2360</f>
        <v>#DIV/0!</v>
      </c>
      <c r="Q2360" t="str">
        <f>REPLACE(N2360,FIND("/",N2360),LEN(N2360)-FIND("/",N2360)+1,"")</f>
        <v>technology</v>
      </c>
      <c r="R2360" t="str">
        <f>REPLACE(N2360,1,FIND("/",N2360),"")</f>
        <v>web</v>
      </c>
      <c r="S2360" s="10">
        <f t="shared" si="72"/>
        <v>41978.597638888888</v>
      </c>
      <c r="T2360" s="10">
        <f t="shared" si="73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E2361/D2361*100</f>
        <v>14.680000000000001</v>
      </c>
      <c r="P2361" s="7">
        <f>E2361/L2361</f>
        <v>367</v>
      </c>
      <c r="Q2361" t="str">
        <f>REPLACE(N2361,FIND("/",N2361),LEN(N2361)-FIND("/",N2361)+1,"")</f>
        <v>technology</v>
      </c>
      <c r="R2361" t="str">
        <f>REPLACE(N2361,1,FIND("/",N2361),"")</f>
        <v>web</v>
      </c>
      <c r="S2361" s="10">
        <f t="shared" si="72"/>
        <v>42159.316249999996</v>
      </c>
      <c r="T2361" s="10">
        <f t="shared" si="73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E2362/D2362*100</f>
        <v>0.04</v>
      </c>
      <c r="P2362" s="7">
        <f>E2362/L2362</f>
        <v>2</v>
      </c>
      <c r="Q2362" t="str">
        <f>REPLACE(N2362,FIND("/",N2362),LEN(N2362)-FIND("/",N2362)+1,"")</f>
        <v>technology</v>
      </c>
      <c r="R2362" t="str">
        <f>REPLACE(N2362,1,FIND("/",N2362),"")</f>
        <v>web</v>
      </c>
      <c r="S2362" s="10">
        <f t="shared" si="72"/>
        <v>42377.373611111114</v>
      </c>
      <c r="T2362" s="10">
        <f t="shared" si="73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E2363/D2363*100</f>
        <v>0</v>
      </c>
      <c r="P2363" s="7" t="e">
        <f>E2363/L2363</f>
        <v>#DIV/0!</v>
      </c>
      <c r="Q2363" t="str">
        <f>REPLACE(N2363,FIND("/",N2363),LEN(N2363)-FIND("/",N2363)+1,"")</f>
        <v>technology</v>
      </c>
      <c r="R2363" t="str">
        <f>REPLACE(N2363,1,FIND("/",N2363),"")</f>
        <v>web</v>
      </c>
      <c r="S2363" s="10">
        <f t="shared" si="72"/>
        <v>42466.525555555556</v>
      </c>
      <c r="T2363" s="10">
        <f t="shared" si="73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E2364/D2364*100</f>
        <v>28.571428571428569</v>
      </c>
      <c r="P2364" s="7">
        <f>E2364/L2364</f>
        <v>60</v>
      </c>
      <c r="Q2364" t="str">
        <f>REPLACE(N2364,FIND("/",N2364),LEN(N2364)-FIND("/",N2364)+1,"")</f>
        <v>technology</v>
      </c>
      <c r="R2364" t="str">
        <f>REPLACE(N2364,1,FIND("/",N2364),"")</f>
        <v>web</v>
      </c>
      <c r="S2364" s="10">
        <f t="shared" si="72"/>
        <v>41954.35497685185</v>
      </c>
      <c r="T2364" s="10">
        <f t="shared" si="73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E2365/D2365*100</f>
        <v>0</v>
      </c>
      <c r="P2365" s="7" t="e">
        <f>E2365/L2365</f>
        <v>#DIV/0!</v>
      </c>
      <c r="Q2365" t="str">
        <f>REPLACE(N2365,FIND("/",N2365),LEN(N2365)-FIND("/",N2365)+1,"")</f>
        <v>technology</v>
      </c>
      <c r="R2365" t="str">
        <f>REPLACE(N2365,1,FIND("/",N2365),"")</f>
        <v>web</v>
      </c>
      <c r="S2365" s="10">
        <f t="shared" si="72"/>
        <v>42321.678240740737</v>
      </c>
      <c r="T2365" s="10">
        <f t="shared" si="73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E2366/D2366*100</f>
        <v>0</v>
      </c>
      <c r="P2366" s="7" t="e">
        <f>E2366/L2366</f>
        <v>#DIV/0!</v>
      </c>
      <c r="Q2366" t="str">
        <f>REPLACE(N2366,FIND("/",N2366),LEN(N2366)-FIND("/",N2366)+1,"")</f>
        <v>technology</v>
      </c>
      <c r="R2366" t="str">
        <f>REPLACE(N2366,1,FIND("/",N2366),"")</f>
        <v>web</v>
      </c>
      <c r="S2366" s="10">
        <f t="shared" si="72"/>
        <v>42248.601342592585</v>
      </c>
      <c r="T2366" s="10">
        <f t="shared" si="73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E2367/D2367*100</f>
        <v>0</v>
      </c>
      <c r="P2367" s="7" t="e">
        <f>E2367/L2367</f>
        <v>#DIV/0!</v>
      </c>
      <c r="Q2367" t="str">
        <f>REPLACE(N2367,FIND("/",N2367),LEN(N2367)-FIND("/",N2367)+1,"")</f>
        <v>technology</v>
      </c>
      <c r="R2367" t="str">
        <f>REPLACE(N2367,1,FIND("/",N2367),"")</f>
        <v>web</v>
      </c>
      <c r="S2367" s="10">
        <f t="shared" si="72"/>
        <v>42346.403067129628</v>
      </c>
      <c r="T2367" s="10">
        <f t="shared" si="73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E2368/D2368*100</f>
        <v>10.52</v>
      </c>
      <c r="P2368" s="7">
        <f>E2368/L2368</f>
        <v>97.407407407407405</v>
      </c>
      <c r="Q2368" t="str">
        <f>REPLACE(N2368,FIND("/",N2368),LEN(N2368)-FIND("/",N2368)+1,"")</f>
        <v>technology</v>
      </c>
      <c r="R2368" t="str">
        <f>REPLACE(N2368,1,FIND("/",N2368),"")</f>
        <v>web</v>
      </c>
      <c r="S2368" s="10">
        <f t="shared" si="72"/>
        <v>42268.198298611103</v>
      </c>
      <c r="T2368" s="10">
        <f t="shared" si="73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E2369/D2369*100</f>
        <v>1.34</v>
      </c>
      <c r="P2369" s="7">
        <f>E2369/L2369</f>
        <v>47.857142857142854</v>
      </c>
      <c r="Q2369" t="str">
        <f>REPLACE(N2369,FIND("/",N2369),LEN(N2369)-FIND("/",N2369)+1,"")</f>
        <v>technology</v>
      </c>
      <c r="R2369" t="str">
        <f>REPLACE(N2369,1,FIND("/",N2369),"")</f>
        <v>web</v>
      </c>
      <c r="S2369" s="10">
        <f t="shared" si="72"/>
        <v>42425.636759259258</v>
      </c>
      <c r="T2369" s="10">
        <f t="shared" si="73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E2370/D2370*100</f>
        <v>0.25</v>
      </c>
      <c r="P2370" s="7">
        <f>E2370/L2370</f>
        <v>50</v>
      </c>
      <c r="Q2370" t="str">
        <f>REPLACE(N2370,FIND("/",N2370),LEN(N2370)-FIND("/",N2370)+1,"")</f>
        <v>technology</v>
      </c>
      <c r="R2370" t="str">
        <f>REPLACE(N2370,1,FIND("/",N2370),"")</f>
        <v>web</v>
      </c>
      <c r="S2370" s="10">
        <f t="shared" si="72"/>
        <v>42063.388483796291</v>
      </c>
      <c r="T2370" s="10">
        <f t="shared" si="73"/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E2371/D2371*100</f>
        <v>0</v>
      </c>
      <c r="P2371" s="7" t="e">
        <f>E2371/L2371</f>
        <v>#DIV/0!</v>
      </c>
      <c r="Q2371" t="str">
        <f>REPLACE(N2371,FIND("/",N2371),LEN(N2371)-FIND("/",N2371)+1,"")</f>
        <v>technology</v>
      </c>
      <c r="R2371" t="str">
        <f>REPLACE(N2371,1,FIND("/",N2371),"")</f>
        <v>web</v>
      </c>
      <c r="S2371" s="10">
        <f t="shared" ref="S2371:S2434" si="74">(J2371/86400)+25569+(-8/24)</f>
        <v>42380.47929398148</v>
      </c>
      <c r="T2371" s="10">
        <f t="shared" ref="T2371:T2434" si="75">(I2371/86400)+25569+(-8/24)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E2372/D2372*100</f>
        <v>0.32800000000000001</v>
      </c>
      <c r="P2372" s="7">
        <f>E2372/L2372</f>
        <v>20.5</v>
      </c>
      <c r="Q2372" t="str">
        <f>REPLACE(N2372,FIND("/",N2372),LEN(N2372)-FIND("/",N2372)+1,"")</f>
        <v>technology</v>
      </c>
      <c r="R2372" t="str">
        <f>REPLACE(N2372,1,FIND("/",N2372),"")</f>
        <v>web</v>
      </c>
      <c r="S2372" s="10">
        <f t="shared" si="74"/>
        <v>41960.855798611105</v>
      </c>
      <c r="T2372" s="10">
        <f t="shared" si="75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E2373/D2373*100</f>
        <v>0</v>
      </c>
      <c r="P2373" s="7" t="e">
        <f>E2373/L2373</f>
        <v>#DIV/0!</v>
      </c>
      <c r="Q2373" t="str">
        <f>REPLACE(N2373,FIND("/",N2373),LEN(N2373)-FIND("/",N2373)+1,"")</f>
        <v>technology</v>
      </c>
      <c r="R2373" t="str">
        <f>REPLACE(N2373,1,FIND("/",N2373),"")</f>
        <v>web</v>
      </c>
      <c r="S2373" s="10">
        <f t="shared" si="74"/>
        <v>42150.444398148145</v>
      </c>
      <c r="T2373" s="10">
        <f t="shared" si="75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E2374/D2374*100</f>
        <v>3.2727272727272729</v>
      </c>
      <c r="P2374" s="7">
        <f>E2374/L2374</f>
        <v>30</v>
      </c>
      <c r="Q2374" t="str">
        <f>REPLACE(N2374,FIND("/",N2374),LEN(N2374)-FIND("/",N2374)+1,"")</f>
        <v>technology</v>
      </c>
      <c r="R2374" t="str">
        <f>REPLACE(N2374,1,FIND("/",N2374),"")</f>
        <v>web</v>
      </c>
      <c r="S2374" s="10">
        <f t="shared" si="74"/>
        <v>42087.735775462956</v>
      </c>
      <c r="T2374" s="10">
        <f t="shared" si="75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E2375/D2375*100</f>
        <v>5.8823529411764705E-3</v>
      </c>
      <c r="P2375" s="7">
        <f>E2375/L2375</f>
        <v>50</v>
      </c>
      <c r="Q2375" t="str">
        <f>REPLACE(N2375,FIND("/",N2375),LEN(N2375)-FIND("/",N2375)+1,"")</f>
        <v>technology</v>
      </c>
      <c r="R2375" t="str">
        <f>REPLACE(N2375,1,FIND("/",N2375),"")</f>
        <v>web</v>
      </c>
      <c r="S2375" s="10">
        <f t="shared" si="74"/>
        <v>42215.328981481478</v>
      </c>
      <c r="T2375" s="10">
        <f t="shared" si="75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E2376/D2376*100</f>
        <v>4.5454545454545456E-2</v>
      </c>
      <c r="P2376" s="7">
        <f>E2376/L2376</f>
        <v>10</v>
      </c>
      <c r="Q2376" t="str">
        <f>REPLACE(N2376,FIND("/",N2376),LEN(N2376)-FIND("/",N2376)+1,"")</f>
        <v>technology</v>
      </c>
      <c r="R2376" t="str">
        <f>REPLACE(N2376,1,FIND("/",N2376),"")</f>
        <v>web</v>
      </c>
      <c r="S2376" s="10">
        <f t="shared" si="74"/>
        <v>42017.509953703702</v>
      </c>
      <c r="T2376" s="10">
        <f t="shared" si="75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E2377/D2377*100</f>
        <v>0</v>
      </c>
      <c r="P2377" s="7" t="e">
        <f>E2377/L2377</f>
        <v>#DIV/0!</v>
      </c>
      <c r="Q2377" t="str">
        <f>REPLACE(N2377,FIND("/",N2377),LEN(N2377)-FIND("/",N2377)+1,"")</f>
        <v>technology</v>
      </c>
      <c r="R2377" t="str">
        <f>REPLACE(N2377,1,FIND("/",N2377),"")</f>
        <v>web</v>
      </c>
      <c r="S2377" s="10">
        <f t="shared" si="74"/>
        <v>42592.502743055556</v>
      </c>
      <c r="T2377" s="10">
        <f t="shared" si="75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E2378/D2378*100</f>
        <v>10.877666666666666</v>
      </c>
      <c r="P2378" s="7">
        <f>E2378/L2378</f>
        <v>81.582499999999996</v>
      </c>
      <c r="Q2378" t="str">
        <f>REPLACE(N2378,FIND("/",N2378),LEN(N2378)-FIND("/",N2378)+1,"")</f>
        <v>technology</v>
      </c>
      <c r="R2378" t="str">
        <f>REPLACE(N2378,1,FIND("/",N2378),"")</f>
        <v>web</v>
      </c>
      <c r="S2378" s="10">
        <f t="shared" si="74"/>
        <v>42318.592199074068</v>
      </c>
      <c r="T2378" s="10">
        <f t="shared" si="75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E2379/D2379*100</f>
        <v>0</v>
      </c>
      <c r="P2379" s="7" t="e">
        <f>E2379/L2379</f>
        <v>#DIV/0!</v>
      </c>
      <c r="Q2379" t="str">
        <f>REPLACE(N2379,FIND("/",N2379),LEN(N2379)-FIND("/",N2379)+1,"")</f>
        <v>technology</v>
      </c>
      <c r="R2379" t="str">
        <f>REPLACE(N2379,1,FIND("/",N2379),"")</f>
        <v>web</v>
      </c>
      <c r="S2379" s="10">
        <f t="shared" si="74"/>
        <v>42669.536840277775</v>
      </c>
      <c r="T2379" s="10">
        <f t="shared" si="75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E2380/D2380*100</f>
        <v>0</v>
      </c>
      <c r="P2380" s="7" t="e">
        <f>E2380/L2380</f>
        <v>#DIV/0!</v>
      </c>
      <c r="Q2380" t="str">
        <f>REPLACE(N2380,FIND("/",N2380),LEN(N2380)-FIND("/",N2380)+1,"")</f>
        <v>technology</v>
      </c>
      <c r="R2380" t="str">
        <f>REPLACE(N2380,1,FIND("/",N2380),"")</f>
        <v>web</v>
      </c>
      <c r="S2380" s="10">
        <f t="shared" si="74"/>
        <v>42212.679745370369</v>
      </c>
      <c r="T2380" s="10">
        <f t="shared" si="75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E2381/D2381*100</f>
        <v>0</v>
      </c>
      <c r="P2381" s="7" t="e">
        <f>E2381/L2381</f>
        <v>#DIV/0!</v>
      </c>
      <c r="Q2381" t="str">
        <f>REPLACE(N2381,FIND("/",N2381),LEN(N2381)-FIND("/",N2381)+1,"")</f>
        <v>technology</v>
      </c>
      <c r="R2381" t="str">
        <f>REPLACE(N2381,1,FIND("/",N2381),"")</f>
        <v>web</v>
      </c>
      <c r="S2381" s="10">
        <f t="shared" si="74"/>
        <v>42236.683055555557</v>
      </c>
      <c r="T2381" s="10">
        <f t="shared" si="75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E2382/D2382*100</f>
        <v>0.36666666666666664</v>
      </c>
      <c r="P2382" s="7">
        <f>E2382/L2382</f>
        <v>18.333333333333332</v>
      </c>
      <c r="Q2382" t="str">
        <f>REPLACE(N2382,FIND("/",N2382),LEN(N2382)-FIND("/",N2382)+1,"")</f>
        <v>technology</v>
      </c>
      <c r="R2382" t="str">
        <f>REPLACE(N2382,1,FIND("/",N2382),"")</f>
        <v>web</v>
      </c>
      <c r="S2382" s="10">
        <f t="shared" si="74"/>
        <v>42248.459976851846</v>
      </c>
      <c r="T2382" s="10">
        <f t="shared" si="75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E2383/D2383*100</f>
        <v>1.8193398957730169</v>
      </c>
      <c r="P2383" s="7">
        <f>E2383/L2383</f>
        <v>224.42857142857142</v>
      </c>
      <c r="Q2383" t="str">
        <f>REPLACE(N2383,FIND("/",N2383),LEN(N2383)-FIND("/",N2383)+1,"")</f>
        <v>technology</v>
      </c>
      <c r="R2383" t="str">
        <f>REPLACE(N2383,1,FIND("/",N2383),"")</f>
        <v>web</v>
      </c>
      <c r="S2383" s="10">
        <f t="shared" si="74"/>
        <v>42074.602407407401</v>
      </c>
      <c r="T2383" s="10">
        <f t="shared" si="75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E2384/D2384*100</f>
        <v>2.5</v>
      </c>
      <c r="P2384" s="7">
        <f>E2384/L2384</f>
        <v>37.5</v>
      </c>
      <c r="Q2384" t="str">
        <f>REPLACE(N2384,FIND("/",N2384),LEN(N2384)-FIND("/",N2384)+1,"")</f>
        <v>technology</v>
      </c>
      <c r="R2384" t="str">
        <f>REPLACE(N2384,1,FIND("/",N2384),"")</f>
        <v>web</v>
      </c>
      <c r="S2384" s="10">
        <f t="shared" si="74"/>
        <v>42194.854201388887</v>
      </c>
      <c r="T2384" s="10">
        <f t="shared" si="75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E2385/D2385*100</f>
        <v>4.3499999999999996</v>
      </c>
      <c r="P2385" s="7">
        <f>E2385/L2385</f>
        <v>145</v>
      </c>
      <c r="Q2385" t="str">
        <f>REPLACE(N2385,FIND("/",N2385),LEN(N2385)-FIND("/",N2385)+1,"")</f>
        <v>technology</v>
      </c>
      <c r="R2385" t="str">
        <f>REPLACE(N2385,1,FIND("/",N2385),"")</f>
        <v>web</v>
      </c>
      <c r="S2385" s="10">
        <f t="shared" si="74"/>
        <v>42026.723460648143</v>
      </c>
      <c r="T2385" s="10">
        <f t="shared" si="75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E2386/D2386*100</f>
        <v>0.8</v>
      </c>
      <c r="P2386" s="7">
        <f>E2386/L2386</f>
        <v>1</v>
      </c>
      <c r="Q2386" t="str">
        <f>REPLACE(N2386,FIND("/",N2386),LEN(N2386)-FIND("/",N2386)+1,"")</f>
        <v>technology</v>
      </c>
      <c r="R2386" t="str">
        <f>REPLACE(N2386,1,FIND("/",N2386),"")</f>
        <v>web</v>
      </c>
      <c r="S2386" s="10">
        <f t="shared" si="74"/>
        <v>41926.734293981477</v>
      </c>
      <c r="T2386" s="10">
        <f t="shared" si="75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E2387/D2387*100</f>
        <v>1.2123076923076923</v>
      </c>
      <c r="P2387" s="7">
        <f>E2387/L2387</f>
        <v>112.57142857142857</v>
      </c>
      <c r="Q2387" t="str">
        <f>REPLACE(N2387,FIND("/",N2387),LEN(N2387)-FIND("/",N2387)+1,"")</f>
        <v>technology</v>
      </c>
      <c r="R2387" t="str">
        <f>REPLACE(N2387,1,FIND("/",N2387),"")</f>
        <v>web</v>
      </c>
      <c r="S2387" s="10">
        <f t="shared" si="74"/>
        <v>42191.368425925924</v>
      </c>
      <c r="T2387" s="10">
        <f t="shared" si="75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E2388/D2388*100</f>
        <v>0</v>
      </c>
      <c r="P2388" s="7" t="e">
        <f>E2388/L2388</f>
        <v>#DIV/0!</v>
      </c>
      <c r="Q2388" t="str">
        <f>REPLACE(N2388,FIND("/",N2388),LEN(N2388)-FIND("/",N2388)+1,"")</f>
        <v>technology</v>
      </c>
      <c r="R2388" t="str">
        <f>REPLACE(N2388,1,FIND("/",N2388),"")</f>
        <v>web</v>
      </c>
      <c r="S2388" s="10">
        <f t="shared" si="74"/>
        <v>41954.504907407405</v>
      </c>
      <c r="T2388" s="10">
        <f t="shared" si="75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E2389/D2389*100</f>
        <v>0.68399999999999994</v>
      </c>
      <c r="P2389" s="7">
        <f>E2389/L2389</f>
        <v>342</v>
      </c>
      <c r="Q2389" t="str">
        <f>REPLACE(N2389,FIND("/",N2389),LEN(N2389)-FIND("/",N2389)+1,"")</f>
        <v>technology</v>
      </c>
      <c r="R2389" t="str">
        <f>REPLACE(N2389,1,FIND("/",N2389),"")</f>
        <v>web</v>
      </c>
      <c r="S2389" s="10">
        <f t="shared" si="74"/>
        <v>42528.293287037035</v>
      </c>
      <c r="T2389" s="10">
        <f t="shared" si="75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E2390/D2390*100</f>
        <v>1.2513513513513512</v>
      </c>
      <c r="P2390" s="7">
        <f>E2390/L2390</f>
        <v>57.875</v>
      </c>
      <c r="Q2390" t="str">
        <f>REPLACE(N2390,FIND("/",N2390),LEN(N2390)-FIND("/",N2390)+1,"")</f>
        <v>technology</v>
      </c>
      <c r="R2390" t="str">
        <f>REPLACE(N2390,1,FIND("/",N2390),"")</f>
        <v>web</v>
      </c>
      <c r="S2390" s="10">
        <f t="shared" si="74"/>
        <v>41989.520358796297</v>
      </c>
      <c r="T2390" s="10">
        <f t="shared" si="75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E2391/D2391*100</f>
        <v>0.1875</v>
      </c>
      <c r="P2391" s="7">
        <f>E2391/L2391</f>
        <v>30</v>
      </c>
      <c r="Q2391" t="str">
        <f>REPLACE(N2391,FIND("/",N2391),LEN(N2391)-FIND("/",N2391)+1,"")</f>
        <v>technology</v>
      </c>
      <c r="R2391" t="str">
        <f>REPLACE(N2391,1,FIND("/",N2391),"")</f>
        <v>web</v>
      </c>
      <c r="S2391" s="10">
        <f t="shared" si="74"/>
        <v>42179.320046296292</v>
      </c>
      <c r="T2391" s="10">
        <f t="shared" si="75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E2392/D2392*100</f>
        <v>0</v>
      </c>
      <c r="P2392" s="7" t="e">
        <f>E2392/L2392</f>
        <v>#DIV/0!</v>
      </c>
      <c r="Q2392" t="str">
        <f>REPLACE(N2392,FIND("/",N2392),LEN(N2392)-FIND("/",N2392)+1,"")</f>
        <v>technology</v>
      </c>
      <c r="R2392" t="str">
        <f>REPLACE(N2392,1,FIND("/",N2392),"")</f>
        <v>web</v>
      </c>
      <c r="S2392" s="10">
        <f t="shared" si="74"/>
        <v>41967.928981481477</v>
      </c>
      <c r="T2392" s="10">
        <f t="shared" si="75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E2393/D2393*100</f>
        <v>0.125</v>
      </c>
      <c r="P2393" s="7">
        <f>E2393/L2393</f>
        <v>25</v>
      </c>
      <c r="Q2393" t="str">
        <f>REPLACE(N2393,FIND("/",N2393),LEN(N2393)-FIND("/",N2393)+1,"")</f>
        <v>technology</v>
      </c>
      <c r="R2393" t="str">
        <f>REPLACE(N2393,1,FIND("/",N2393),"")</f>
        <v>web</v>
      </c>
      <c r="S2393" s="10">
        <f t="shared" si="74"/>
        <v>42064.461157407401</v>
      </c>
      <c r="T2393" s="10">
        <f t="shared" si="75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E2394/D2394*100</f>
        <v>0</v>
      </c>
      <c r="P2394" s="7" t="e">
        <f>E2394/L2394</f>
        <v>#DIV/0!</v>
      </c>
      <c r="Q2394" t="str">
        <f>REPLACE(N2394,FIND("/",N2394),LEN(N2394)-FIND("/",N2394)+1,"")</f>
        <v>technology</v>
      </c>
      <c r="R2394" t="str">
        <f>REPLACE(N2394,1,FIND("/",N2394),"")</f>
        <v>web</v>
      </c>
      <c r="S2394" s="10">
        <f t="shared" si="74"/>
        <v>42275.787303240737</v>
      </c>
      <c r="T2394" s="10">
        <f t="shared" si="75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E2395/D2395*100</f>
        <v>0.05</v>
      </c>
      <c r="P2395" s="7">
        <f>E2395/L2395</f>
        <v>50</v>
      </c>
      <c r="Q2395" t="str">
        <f>REPLACE(N2395,FIND("/",N2395),LEN(N2395)-FIND("/",N2395)+1,"")</f>
        <v>technology</v>
      </c>
      <c r="R2395" t="str">
        <f>REPLACE(N2395,1,FIND("/",N2395),"")</f>
        <v>web</v>
      </c>
      <c r="S2395" s="10">
        <f t="shared" si="74"/>
        <v>42194.315011574072</v>
      </c>
      <c r="T2395" s="10">
        <f t="shared" si="75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E2396/D2396*100</f>
        <v>0.06</v>
      </c>
      <c r="P2396" s="7">
        <f>E2396/L2396</f>
        <v>1.5</v>
      </c>
      <c r="Q2396" t="str">
        <f>REPLACE(N2396,FIND("/",N2396),LEN(N2396)-FIND("/",N2396)+1,"")</f>
        <v>technology</v>
      </c>
      <c r="R2396" t="str">
        <f>REPLACE(N2396,1,FIND("/",N2396),"")</f>
        <v>web</v>
      </c>
      <c r="S2396" s="10">
        <f t="shared" si="74"/>
        <v>42031.02885416666</v>
      </c>
      <c r="T2396" s="10">
        <f t="shared" si="75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E2397/D2397*100</f>
        <v>0</v>
      </c>
      <c r="P2397" s="7" t="e">
        <f>E2397/L2397</f>
        <v>#DIV/0!</v>
      </c>
      <c r="Q2397" t="str">
        <f>REPLACE(N2397,FIND("/",N2397),LEN(N2397)-FIND("/",N2397)+1,"")</f>
        <v>technology</v>
      </c>
      <c r="R2397" t="str">
        <f>REPLACE(N2397,1,FIND("/",N2397),"")</f>
        <v>web</v>
      </c>
      <c r="S2397" s="10">
        <f t="shared" si="74"/>
        <v>42716.788043981483</v>
      </c>
      <c r="T2397" s="10">
        <f t="shared" si="75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E2398/D2398*100</f>
        <v>0.2</v>
      </c>
      <c r="P2398" s="7">
        <f>E2398/L2398</f>
        <v>10</v>
      </c>
      <c r="Q2398" t="str">
        <f>REPLACE(N2398,FIND("/",N2398),LEN(N2398)-FIND("/",N2398)+1,"")</f>
        <v>technology</v>
      </c>
      <c r="R2398" t="str">
        <f>REPLACE(N2398,1,FIND("/",N2398),"")</f>
        <v>web</v>
      </c>
      <c r="S2398" s="10">
        <f t="shared" si="74"/>
        <v>42262.515717592592</v>
      </c>
      <c r="T2398" s="10">
        <f t="shared" si="75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E2399/D2399*100</f>
        <v>0</v>
      </c>
      <c r="P2399" s="7" t="e">
        <f>E2399/L2399</f>
        <v>#DIV/0!</v>
      </c>
      <c r="Q2399" t="str">
        <f>REPLACE(N2399,FIND("/",N2399),LEN(N2399)-FIND("/",N2399)+1,"")</f>
        <v>technology</v>
      </c>
      <c r="R2399" t="str">
        <f>REPLACE(N2399,1,FIND("/",N2399),"")</f>
        <v>web</v>
      </c>
      <c r="S2399" s="10">
        <f t="shared" si="74"/>
        <v>41976.551574074074</v>
      </c>
      <c r="T2399" s="10">
        <f t="shared" si="75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E2400/D2400*100</f>
        <v>0</v>
      </c>
      <c r="P2400" s="7" t="e">
        <f>E2400/L2400</f>
        <v>#DIV/0!</v>
      </c>
      <c r="Q2400" t="str">
        <f>REPLACE(N2400,FIND("/",N2400),LEN(N2400)-FIND("/",N2400)+1,"")</f>
        <v>technology</v>
      </c>
      <c r="R2400" t="str">
        <f>REPLACE(N2400,1,FIND("/",N2400),"")</f>
        <v>web</v>
      </c>
      <c r="S2400" s="10">
        <f t="shared" si="74"/>
        <v>42157.583148148151</v>
      </c>
      <c r="T2400" s="10">
        <f t="shared" si="75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E2401/D2401*100</f>
        <v>0</v>
      </c>
      <c r="P2401" s="7" t="e">
        <f>E2401/L2401</f>
        <v>#DIV/0!</v>
      </c>
      <c r="Q2401" t="str">
        <f>REPLACE(N2401,FIND("/",N2401),LEN(N2401)-FIND("/",N2401)+1,"")</f>
        <v>technology</v>
      </c>
      <c r="R2401" t="str">
        <f>REPLACE(N2401,1,FIND("/",N2401),"")</f>
        <v>web</v>
      </c>
      <c r="S2401" s="10">
        <f t="shared" si="74"/>
        <v>41956.519745370366</v>
      </c>
      <c r="T2401" s="10">
        <f t="shared" si="75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E2402/D2402*100</f>
        <v>0</v>
      </c>
      <c r="P2402" s="7" t="e">
        <f>E2402/L2402</f>
        <v>#DIV/0!</v>
      </c>
      <c r="Q2402" t="str">
        <f>REPLACE(N2402,FIND("/",N2402),LEN(N2402)-FIND("/",N2402)+1,"")</f>
        <v>technology</v>
      </c>
      <c r="R2402" t="str">
        <f>REPLACE(N2402,1,FIND("/",N2402),"")</f>
        <v>web</v>
      </c>
      <c r="S2402" s="10">
        <f t="shared" si="74"/>
        <v>42443.934768518513</v>
      </c>
      <c r="T2402" s="10">
        <f t="shared" si="75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E2403/D2403*100</f>
        <v>0.71785714285714286</v>
      </c>
      <c r="P2403" s="7">
        <f>E2403/L2403</f>
        <v>22.333333333333332</v>
      </c>
      <c r="Q2403" t="str">
        <f>REPLACE(N2403,FIND("/",N2403),LEN(N2403)-FIND("/",N2403)+1,"")</f>
        <v>food</v>
      </c>
      <c r="R2403" t="str">
        <f>REPLACE(N2403,1,FIND("/",N2403),"")</f>
        <v>food trucks</v>
      </c>
      <c r="S2403" s="10">
        <f t="shared" si="74"/>
        <v>42374.489537037036</v>
      </c>
      <c r="T2403" s="10">
        <f t="shared" si="75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E2404/D2404*100</f>
        <v>0.43333333333333329</v>
      </c>
      <c r="P2404" s="7">
        <f>E2404/L2404</f>
        <v>52</v>
      </c>
      <c r="Q2404" t="str">
        <f>REPLACE(N2404,FIND("/",N2404),LEN(N2404)-FIND("/",N2404)+1,"")</f>
        <v>food</v>
      </c>
      <c r="R2404" t="str">
        <f>REPLACE(N2404,1,FIND("/",N2404),"")</f>
        <v>food trucks</v>
      </c>
      <c r="S2404" s="10">
        <f t="shared" si="74"/>
        <v>42107.34642361111</v>
      </c>
      <c r="T2404" s="10">
        <f t="shared" si="75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E2405/D2405*100</f>
        <v>16.833333333333332</v>
      </c>
      <c r="P2405" s="7">
        <f>E2405/L2405</f>
        <v>16.833333333333332</v>
      </c>
      <c r="Q2405" t="str">
        <f>REPLACE(N2405,FIND("/",N2405),LEN(N2405)-FIND("/",N2405)+1,"")</f>
        <v>food</v>
      </c>
      <c r="R2405" t="str">
        <f>REPLACE(N2405,1,FIND("/",N2405),"")</f>
        <v>food trucks</v>
      </c>
      <c r="S2405" s="10">
        <f t="shared" si="74"/>
        <v>42399.54928240741</v>
      </c>
      <c r="T2405" s="10">
        <f t="shared" si="75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E2406/D2406*100</f>
        <v>0</v>
      </c>
      <c r="P2406" s="7" t="e">
        <f>E2406/L2406</f>
        <v>#DIV/0!</v>
      </c>
      <c r="Q2406" t="str">
        <f>REPLACE(N2406,FIND("/",N2406),LEN(N2406)-FIND("/",N2406)+1,"")</f>
        <v>food</v>
      </c>
      <c r="R2406" t="str">
        <f>REPLACE(N2406,1,FIND("/",N2406),"")</f>
        <v>food trucks</v>
      </c>
      <c r="S2406" s="10">
        <f t="shared" si="74"/>
        <v>42341.706099537034</v>
      </c>
      <c r="T2406" s="10">
        <f t="shared" si="75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E2407/D2407*100</f>
        <v>22.52</v>
      </c>
      <c r="P2407" s="7">
        <f>E2407/L2407</f>
        <v>56.3</v>
      </c>
      <c r="Q2407" t="str">
        <f>REPLACE(N2407,FIND("/",N2407),LEN(N2407)-FIND("/",N2407)+1,"")</f>
        <v>food</v>
      </c>
      <c r="R2407" t="str">
        <f>REPLACE(N2407,1,FIND("/",N2407),"")</f>
        <v>food trucks</v>
      </c>
      <c r="S2407" s="10">
        <f t="shared" si="74"/>
        <v>42595.252025462956</v>
      </c>
      <c r="T2407" s="10">
        <f t="shared" si="75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E2408/D2408*100</f>
        <v>41.384615384615387</v>
      </c>
      <c r="P2408" s="7">
        <f>E2408/L2408</f>
        <v>84.0625</v>
      </c>
      <c r="Q2408" t="str">
        <f>REPLACE(N2408,FIND("/",N2408),LEN(N2408)-FIND("/",N2408)+1,"")</f>
        <v>food</v>
      </c>
      <c r="R2408" t="str">
        <f>REPLACE(N2408,1,FIND("/",N2408),"")</f>
        <v>food trucks</v>
      </c>
      <c r="S2408" s="10">
        <f t="shared" si="74"/>
        <v>41982.777662037035</v>
      </c>
      <c r="T2408" s="10">
        <f t="shared" si="75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E2409/D2409*100</f>
        <v>25.259090909090908</v>
      </c>
      <c r="P2409" s="7">
        <f>E2409/L2409</f>
        <v>168.39393939393941</v>
      </c>
      <c r="Q2409" t="str">
        <f>REPLACE(N2409,FIND("/",N2409),LEN(N2409)-FIND("/",N2409)+1,"")</f>
        <v>food</v>
      </c>
      <c r="R2409" t="str">
        <f>REPLACE(N2409,1,FIND("/",N2409),"")</f>
        <v>food trucks</v>
      </c>
      <c r="S2409" s="10">
        <f t="shared" si="74"/>
        <v>42082.242222222216</v>
      </c>
      <c r="T2409" s="10">
        <f t="shared" si="75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E2410/D2410*100</f>
        <v>0.2</v>
      </c>
      <c r="P2410" s="7">
        <f>E2410/L2410</f>
        <v>15</v>
      </c>
      <c r="Q2410" t="str">
        <f>REPLACE(N2410,FIND("/",N2410),LEN(N2410)-FIND("/",N2410)+1,"")</f>
        <v>food</v>
      </c>
      <c r="R2410" t="str">
        <f>REPLACE(N2410,1,FIND("/",N2410),"")</f>
        <v>food trucks</v>
      </c>
      <c r="S2410" s="10">
        <f t="shared" si="74"/>
        <v>41918.80737268518</v>
      </c>
      <c r="T2410" s="10">
        <f t="shared" si="75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E2411/D2411*100</f>
        <v>1.8399999999999999</v>
      </c>
      <c r="P2411" s="7">
        <f>E2411/L2411</f>
        <v>76.666666666666671</v>
      </c>
      <c r="Q2411" t="str">
        <f>REPLACE(N2411,FIND("/",N2411),LEN(N2411)-FIND("/",N2411)+1,"")</f>
        <v>food</v>
      </c>
      <c r="R2411" t="str">
        <f>REPLACE(N2411,1,FIND("/",N2411),"")</f>
        <v>food trucks</v>
      </c>
      <c r="S2411" s="10">
        <f t="shared" si="74"/>
        <v>42204.542534722219</v>
      </c>
      <c r="T2411" s="10">
        <f t="shared" si="75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E2412/D2412*100</f>
        <v>0</v>
      </c>
      <c r="P2412" s="7" t="e">
        <f>E2412/L2412</f>
        <v>#DIV/0!</v>
      </c>
      <c r="Q2412" t="str">
        <f>REPLACE(N2412,FIND("/",N2412),LEN(N2412)-FIND("/",N2412)+1,"")</f>
        <v>food</v>
      </c>
      <c r="R2412" t="str">
        <f>REPLACE(N2412,1,FIND("/",N2412),"")</f>
        <v>food trucks</v>
      </c>
      <c r="S2412" s="10">
        <f t="shared" si="74"/>
        <v>42224.074942129628</v>
      </c>
      <c r="T2412" s="10">
        <f t="shared" si="75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E2413/D2413*100</f>
        <v>0.60399999999999998</v>
      </c>
      <c r="P2413" s="7">
        <f>E2413/L2413</f>
        <v>50.333333333333336</v>
      </c>
      <c r="Q2413" t="str">
        <f>REPLACE(N2413,FIND("/",N2413),LEN(N2413)-FIND("/",N2413)+1,"")</f>
        <v>food</v>
      </c>
      <c r="R2413" t="str">
        <f>REPLACE(N2413,1,FIND("/",N2413),"")</f>
        <v>food trucks</v>
      </c>
      <c r="S2413" s="10">
        <f t="shared" si="74"/>
        <v>42211.399097222216</v>
      </c>
      <c r="T2413" s="10">
        <f t="shared" si="75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E2414/D2414*100</f>
        <v>0</v>
      </c>
      <c r="P2414" s="7" t="e">
        <f>E2414/L2414</f>
        <v>#DIV/0!</v>
      </c>
      <c r="Q2414" t="str">
        <f>REPLACE(N2414,FIND("/",N2414),LEN(N2414)-FIND("/",N2414)+1,"")</f>
        <v>food</v>
      </c>
      <c r="R2414" t="str">
        <f>REPLACE(N2414,1,FIND("/",N2414),"")</f>
        <v>food trucks</v>
      </c>
      <c r="S2414" s="10">
        <f t="shared" si="74"/>
        <v>42655.403622685182</v>
      </c>
      <c r="T2414" s="10">
        <f t="shared" si="75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E2415/D2415*100</f>
        <v>0.83333333333333337</v>
      </c>
      <c r="P2415" s="7">
        <f>E2415/L2415</f>
        <v>8.3333333333333339</v>
      </c>
      <c r="Q2415" t="str">
        <f>REPLACE(N2415,FIND("/",N2415),LEN(N2415)-FIND("/",N2415)+1,"")</f>
        <v>food</v>
      </c>
      <c r="R2415" t="str">
        <f>REPLACE(N2415,1,FIND("/",N2415),"")</f>
        <v>food trucks</v>
      </c>
      <c r="S2415" s="10">
        <f t="shared" si="74"/>
        <v>41759.776412037034</v>
      </c>
      <c r="T2415" s="10">
        <f t="shared" si="75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E2416/D2416*100</f>
        <v>3.0666666666666664</v>
      </c>
      <c r="P2416" s="7">
        <f>E2416/L2416</f>
        <v>35.384615384615387</v>
      </c>
      <c r="Q2416" t="str">
        <f>REPLACE(N2416,FIND("/",N2416),LEN(N2416)-FIND("/",N2416)+1,"")</f>
        <v>food</v>
      </c>
      <c r="R2416" t="str">
        <f>REPLACE(N2416,1,FIND("/",N2416),"")</f>
        <v>food trucks</v>
      </c>
      <c r="S2416" s="10">
        <f t="shared" si="74"/>
        <v>42198.361805555549</v>
      </c>
      <c r="T2416" s="10">
        <f t="shared" si="75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E2417/D2417*100</f>
        <v>0.55833333333333335</v>
      </c>
      <c r="P2417" s="7">
        <f>E2417/L2417</f>
        <v>55.833333333333336</v>
      </c>
      <c r="Q2417" t="str">
        <f>REPLACE(N2417,FIND("/",N2417),LEN(N2417)-FIND("/",N2417)+1,"")</f>
        <v>food</v>
      </c>
      <c r="R2417" t="str">
        <f>REPLACE(N2417,1,FIND("/",N2417),"")</f>
        <v>food trucks</v>
      </c>
      <c r="S2417" s="10">
        <f t="shared" si="74"/>
        <v>42536.529467592591</v>
      </c>
      <c r="T2417" s="10">
        <f t="shared" si="75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E2418/D2418*100</f>
        <v>2.5000000000000001E-2</v>
      </c>
      <c r="P2418" s="7">
        <f>E2418/L2418</f>
        <v>5</v>
      </c>
      <c r="Q2418" t="str">
        <f>REPLACE(N2418,FIND("/",N2418),LEN(N2418)-FIND("/",N2418)+1,"")</f>
        <v>food</v>
      </c>
      <c r="R2418" t="str">
        <f>REPLACE(N2418,1,FIND("/",N2418),"")</f>
        <v>food trucks</v>
      </c>
      <c r="S2418" s="10">
        <f t="shared" si="74"/>
        <v>42019.404432870368</v>
      </c>
      <c r="T2418" s="10">
        <f t="shared" si="75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E2419/D2419*100</f>
        <v>0</v>
      </c>
      <c r="P2419" s="7" t="e">
        <f>E2419/L2419</f>
        <v>#DIV/0!</v>
      </c>
      <c r="Q2419" t="str">
        <f>REPLACE(N2419,FIND("/",N2419),LEN(N2419)-FIND("/",N2419)+1,"")</f>
        <v>food</v>
      </c>
      <c r="R2419" t="str">
        <f>REPLACE(N2419,1,FIND("/",N2419),"")</f>
        <v>food trucks</v>
      </c>
      <c r="S2419" s="10">
        <f t="shared" si="74"/>
        <v>41831.550775462958</v>
      </c>
      <c r="T2419" s="10">
        <f t="shared" si="75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E2420/D2420*100</f>
        <v>0.02</v>
      </c>
      <c r="P2420" s="7">
        <f>E2420/L2420</f>
        <v>1</v>
      </c>
      <c r="Q2420" t="str">
        <f>REPLACE(N2420,FIND("/",N2420),LEN(N2420)-FIND("/",N2420)+1,"")</f>
        <v>food</v>
      </c>
      <c r="R2420" t="str">
        <f>REPLACE(N2420,1,FIND("/",N2420),"")</f>
        <v>food trucks</v>
      </c>
      <c r="S2420" s="10">
        <f t="shared" si="74"/>
        <v>42027.523657407401</v>
      </c>
      <c r="T2420" s="10">
        <f t="shared" si="75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E2421/D2421*100</f>
        <v>0</v>
      </c>
      <c r="P2421" s="7" t="e">
        <f>E2421/L2421</f>
        <v>#DIV/0!</v>
      </c>
      <c r="Q2421" t="str">
        <f>REPLACE(N2421,FIND("/",N2421),LEN(N2421)-FIND("/",N2421)+1,"")</f>
        <v>food</v>
      </c>
      <c r="R2421" t="str">
        <f>REPLACE(N2421,1,FIND("/",N2421),"")</f>
        <v>food trucks</v>
      </c>
      <c r="S2421" s="10">
        <f t="shared" si="74"/>
        <v>41993.404965277776</v>
      </c>
      <c r="T2421" s="10">
        <f t="shared" si="75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E2422/D2422*100</f>
        <v>14.825133372851216</v>
      </c>
      <c r="P2422" s="7">
        <f>E2422/L2422</f>
        <v>69.472222222222229</v>
      </c>
      <c r="Q2422" t="str">
        <f>REPLACE(N2422,FIND("/",N2422),LEN(N2422)-FIND("/",N2422)+1,"")</f>
        <v>food</v>
      </c>
      <c r="R2422" t="str">
        <f>REPLACE(N2422,1,FIND("/",N2422),"")</f>
        <v>food trucks</v>
      </c>
      <c r="S2422" s="10">
        <f t="shared" si="74"/>
        <v>41892.695543981477</v>
      </c>
      <c r="T2422" s="10">
        <f t="shared" si="75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E2423/D2423*100</f>
        <v>1.6666666666666666E-2</v>
      </c>
      <c r="P2423" s="7">
        <f>E2423/L2423</f>
        <v>1</v>
      </c>
      <c r="Q2423" t="str">
        <f>REPLACE(N2423,FIND("/",N2423),LEN(N2423)-FIND("/",N2423)+1,"")</f>
        <v>food</v>
      </c>
      <c r="R2423" t="str">
        <f>REPLACE(N2423,1,FIND("/",N2423),"")</f>
        <v>food trucks</v>
      </c>
      <c r="S2423" s="10">
        <f t="shared" si="74"/>
        <v>42026.354120370372</v>
      </c>
      <c r="T2423" s="10">
        <f t="shared" si="75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E2424/D2424*100</f>
        <v>0.2</v>
      </c>
      <c r="P2424" s="7">
        <f>E2424/L2424</f>
        <v>1</v>
      </c>
      <c r="Q2424" t="str">
        <f>REPLACE(N2424,FIND("/",N2424),LEN(N2424)-FIND("/",N2424)+1,"")</f>
        <v>food</v>
      </c>
      <c r="R2424" t="str">
        <f>REPLACE(N2424,1,FIND("/",N2424),"")</f>
        <v>food trucks</v>
      </c>
      <c r="S2424" s="10">
        <f t="shared" si="74"/>
        <v>42044.391620370363</v>
      </c>
      <c r="T2424" s="10">
        <f t="shared" si="75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E2425/D2425*100</f>
        <v>1.3333333333333334E-2</v>
      </c>
      <c r="P2425" s="7">
        <f>E2425/L2425</f>
        <v>8</v>
      </c>
      <c r="Q2425" t="str">
        <f>REPLACE(N2425,FIND("/",N2425),LEN(N2425)-FIND("/",N2425)+1,"")</f>
        <v>food</v>
      </c>
      <c r="R2425" t="str">
        <f>REPLACE(N2425,1,FIND("/",N2425),"")</f>
        <v>food trucks</v>
      </c>
      <c r="S2425" s="10">
        <f t="shared" si="74"/>
        <v>41974.371412037035</v>
      </c>
      <c r="T2425" s="10">
        <f t="shared" si="75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E2426/D2426*100</f>
        <v>1.24</v>
      </c>
      <c r="P2426" s="7">
        <f>E2426/L2426</f>
        <v>34.444444444444443</v>
      </c>
      <c r="Q2426" t="str">
        <f>REPLACE(N2426,FIND("/",N2426),LEN(N2426)-FIND("/",N2426)+1,"")</f>
        <v>food</v>
      </c>
      <c r="R2426" t="str">
        <f>REPLACE(N2426,1,FIND("/",N2426),"")</f>
        <v>food trucks</v>
      </c>
      <c r="S2426" s="10">
        <f t="shared" si="74"/>
        <v>41909.559120370366</v>
      </c>
      <c r="T2426" s="10">
        <f t="shared" si="75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E2427/D2427*100</f>
        <v>2.8571428571428574E-2</v>
      </c>
      <c r="P2427" s="7">
        <f>E2427/L2427</f>
        <v>1</v>
      </c>
      <c r="Q2427" t="str">
        <f>REPLACE(N2427,FIND("/",N2427),LEN(N2427)-FIND("/",N2427)+1,"")</f>
        <v>food</v>
      </c>
      <c r="R2427" t="str">
        <f>REPLACE(N2427,1,FIND("/",N2427),"")</f>
        <v>food trucks</v>
      </c>
      <c r="S2427" s="10">
        <f t="shared" si="74"/>
        <v>42502.580428240741</v>
      </c>
      <c r="T2427" s="10">
        <f t="shared" si="75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E2428/D2428*100</f>
        <v>0</v>
      </c>
      <c r="P2428" s="7" t="e">
        <f>E2428/L2428</f>
        <v>#DIV/0!</v>
      </c>
      <c r="Q2428" t="str">
        <f>REPLACE(N2428,FIND("/",N2428),LEN(N2428)-FIND("/",N2428)+1,"")</f>
        <v>food</v>
      </c>
      <c r="R2428" t="str">
        <f>REPLACE(N2428,1,FIND("/",N2428),"")</f>
        <v>food trucks</v>
      </c>
      <c r="S2428" s="10">
        <f t="shared" si="74"/>
        <v>42163.836712962962</v>
      </c>
      <c r="T2428" s="10">
        <f t="shared" si="75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E2429/D2429*100</f>
        <v>2E-3</v>
      </c>
      <c r="P2429" s="7">
        <f>E2429/L2429</f>
        <v>1</v>
      </c>
      <c r="Q2429" t="str">
        <f>REPLACE(N2429,FIND("/",N2429),LEN(N2429)-FIND("/",N2429)+1,"")</f>
        <v>food</v>
      </c>
      <c r="R2429" t="str">
        <f>REPLACE(N2429,1,FIND("/",N2429),"")</f>
        <v>food trucks</v>
      </c>
      <c r="S2429" s="10">
        <f t="shared" si="74"/>
        <v>42411.985335648147</v>
      </c>
      <c r="T2429" s="10">
        <f t="shared" si="75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E2430/D2430*100</f>
        <v>2.8571428571428571E-3</v>
      </c>
      <c r="P2430" s="7">
        <f>E2430/L2430</f>
        <v>1</v>
      </c>
      <c r="Q2430" t="str">
        <f>REPLACE(N2430,FIND("/",N2430),LEN(N2430)-FIND("/",N2430)+1,"")</f>
        <v>food</v>
      </c>
      <c r="R2430" t="str">
        <f>REPLACE(N2430,1,FIND("/",N2430),"")</f>
        <v>food trucks</v>
      </c>
      <c r="S2430" s="10">
        <f t="shared" si="74"/>
        <v>42045.450821759259</v>
      </c>
      <c r="T2430" s="10">
        <f t="shared" si="75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E2431/D2431*100</f>
        <v>1.4321428571428572</v>
      </c>
      <c r="P2431" s="7">
        <f>E2431/L2431</f>
        <v>501.25</v>
      </c>
      <c r="Q2431" t="str">
        <f>REPLACE(N2431,FIND("/",N2431),LEN(N2431)-FIND("/",N2431)+1,"")</f>
        <v>food</v>
      </c>
      <c r="R2431" t="str">
        <f>REPLACE(N2431,1,FIND("/",N2431),"")</f>
        <v>food trucks</v>
      </c>
      <c r="S2431" s="10">
        <f t="shared" si="74"/>
        <v>42734.545902777776</v>
      </c>
      <c r="T2431" s="10">
        <f t="shared" si="75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E2432/D2432*100</f>
        <v>0.70000000000000007</v>
      </c>
      <c r="P2432" s="7">
        <f>E2432/L2432</f>
        <v>10.5</v>
      </c>
      <c r="Q2432" t="str">
        <f>REPLACE(N2432,FIND("/",N2432),LEN(N2432)-FIND("/",N2432)+1,"")</f>
        <v>food</v>
      </c>
      <c r="R2432" t="str">
        <f>REPLACE(N2432,1,FIND("/",N2432),"")</f>
        <v>food trucks</v>
      </c>
      <c r="S2432" s="10">
        <f t="shared" si="74"/>
        <v>42381.797499999993</v>
      </c>
      <c r="T2432" s="10">
        <f t="shared" si="75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E2433/D2433*100</f>
        <v>2E-3</v>
      </c>
      <c r="P2433" s="7">
        <f>E2433/L2433</f>
        <v>1</v>
      </c>
      <c r="Q2433" t="str">
        <f>REPLACE(N2433,FIND("/",N2433),LEN(N2433)-FIND("/",N2433)+1,"")</f>
        <v>food</v>
      </c>
      <c r="R2433" t="str">
        <f>REPLACE(N2433,1,FIND("/",N2433),"")</f>
        <v>food trucks</v>
      </c>
      <c r="S2433" s="10">
        <f t="shared" si="74"/>
        <v>42488.766354166662</v>
      </c>
      <c r="T2433" s="10">
        <f t="shared" si="75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E2434/D2434*100</f>
        <v>1.4285714285714287E-2</v>
      </c>
      <c r="P2434" s="7">
        <f>E2434/L2434</f>
        <v>1</v>
      </c>
      <c r="Q2434" t="str">
        <f>REPLACE(N2434,FIND("/",N2434),LEN(N2434)-FIND("/",N2434)+1,"")</f>
        <v>food</v>
      </c>
      <c r="R2434" t="str">
        <f>REPLACE(N2434,1,FIND("/",N2434),"")</f>
        <v>food trucks</v>
      </c>
      <c r="S2434" s="10">
        <f t="shared" si="74"/>
        <v>42040.885381944441</v>
      </c>
      <c r="T2434" s="10">
        <f t="shared" si="75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E2435/D2435*100</f>
        <v>0</v>
      </c>
      <c r="P2435" s="7" t="e">
        <f>E2435/L2435</f>
        <v>#DIV/0!</v>
      </c>
      <c r="Q2435" t="str">
        <f>REPLACE(N2435,FIND("/",N2435),LEN(N2435)-FIND("/",N2435)+1,"")</f>
        <v>food</v>
      </c>
      <c r="R2435" t="str">
        <f>REPLACE(N2435,1,FIND("/",N2435),"")</f>
        <v>food trucks</v>
      </c>
      <c r="S2435" s="10">
        <f t="shared" ref="S2435:S2498" si="76">(J2435/86400)+25569+(-8/24)</f>
        <v>42397.566469907404</v>
      </c>
      <c r="T2435" s="10">
        <f t="shared" ref="T2435:T2498" si="77">(I2435/86400)+25569+(-8/24)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E2436/D2436*100</f>
        <v>0.13</v>
      </c>
      <c r="P2436" s="7">
        <f>E2436/L2436</f>
        <v>13</v>
      </c>
      <c r="Q2436" t="str">
        <f>REPLACE(N2436,FIND("/",N2436),LEN(N2436)-FIND("/",N2436)+1,"")</f>
        <v>food</v>
      </c>
      <c r="R2436" t="str">
        <f>REPLACE(N2436,1,FIND("/",N2436),"")</f>
        <v>food trucks</v>
      </c>
      <c r="S2436" s="10">
        <f t="shared" si="76"/>
        <v>42179.852708333332</v>
      </c>
      <c r="T2436" s="10">
        <f t="shared" si="77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E2437/D2437*100</f>
        <v>0.48960000000000004</v>
      </c>
      <c r="P2437" s="7">
        <f>E2437/L2437</f>
        <v>306</v>
      </c>
      <c r="Q2437" t="str">
        <f>REPLACE(N2437,FIND("/",N2437),LEN(N2437)-FIND("/",N2437)+1,"")</f>
        <v>food</v>
      </c>
      <c r="R2437" t="str">
        <f>REPLACE(N2437,1,FIND("/",N2437),"")</f>
        <v>food trucks</v>
      </c>
      <c r="S2437" s="10">
        <f t="shared" si="76"/>
        <v>42251.944282407407</v>
      </c>
      <c r="T2437" s="10">
        <f t="shared" si="77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E2438/D2438*100</f>
        <v>3.8461538461538464E-2</v>
      </c>
      <c r="P2438" s="7">
        <f>E2438/L2438</f>
        <v>22.5</v>
      </c>
      <c r="Q2438" t="str">
        <f>REPLACE(N2438,FIND("/",N2438),LEN(N2438)-FIND("/",N2438)+1,"")</f>
        <v>food</v>
      </c>
      <c r="R2438" t="str">
        <f>REPLACE(N2438,1,FIND("/",N2438),"")</f>
        <v>food trucks</v>
      </c>
      <c r="S2438" s="10">
        <f t="shared" si="76"/>
        <v>42338.282060185178</v>
      </c>
      <c r="T2438" s="10">
        <f t="shared" si="77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E2439/D2439*100</f>
        <v>0</v>
      </c>
      <c r="P2439" s="7" t="e">
        <f>E2439/L2439</f>
        <v>#DIV/0!</v>
      </c>
      <c r="Q2439" t="str">
        <f>REPLACE(N2439,FIND("/",N2439),LEN(N2439)-FIND("/",N2439)+1,"")</f>
        <v>food</v>
      </c>
      <c r="R2439" t="str">
        <f>REPLACE(N2439,1,FIND("/",N2439),"")</f>
        <v>food trucks</v>
      </c>
      <c r="S2439" s="10">
        <f t="shared" si="76"/>
        <v>42031.631805555553</v>
      </c>
      <c r="T2439" s="10">
        <f t="shared" si="77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E2440/D2440*100</f>
        <v>0.33333333333333337</v>
      </c>
      <c r="P2440" s="7">
        <f>E2440/L2440</f>
        <v>50</v>
      </c>
      <c r="Q2440" t="str">
        <f>REPLACE(N2440,FIND("/",N2440),LEN(N2440)-FIND("/",N2440)+1,"")</f>
        <v>food</v>
      </c>
      <c r="R2440" t="str">
        <f>REPLACE(N2440,1,FIND("/",N2440),"")</f>
        <v>food trucks</v>
      </c>
      <c r="S2440" s="10">
        <f t="shared" si="76"/>
        <v>42285.581736111104</v>
      </c>
      <c r="T2440" s="10">
        <f t="shared" si="77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E2441/D2441*100</f>
        <v>0</v>
      </c>
      <c r="P2441" s="7" t="e">
        <f>E2441/L2441</f>
        <v>#DIV/0!</v>
      </c>
      <c r="Q2441" t="str">
        <f>REPLACE(N2441,FIND("/",N2441),LEN(N2441)-FIND("/",N2441)+1,"")</f>
        <v>food</v>
      </c>
      <c r="R2441" t="str">
        <f>REPLACE(N2441,1,FIND("/",N2441),"")</f>
        <v>food trucks</v>
      </c>
      <c r="S2441" s="10">
        <f t="shared" si="76"/>
        <v>42265.485289351847</v>
      </c>
      <c r="T2441" s="10">
        <f t="shared" si="77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E2442/D2442*100</f>
        <v>0.2</v>
      </c>
      <c r="P2442" s="7">
        <f>E2442/L2442</f>
        <v>5</v>
      </c>
      <c r="Q2442" t="str">
        <f>REPLACE(N2442,FIND("/",N2442),LEN(N2442)-FIND("/",N2442)+1,"")</f>
        <v>food</v>
      </c>
      <c r="R2442" t="str">
        <f>REPLACE(N2442,1,FIND("/",N2442),"")</f>
        <v>food trucks</v>
      </c>
      <c r="S2442" s="10">
        <f t="shared" si="76"/>
        <v>42383.566122685188</v>
      </c>
      <c r="T2442" s="10">
        <f t="shared" si="77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E2443/D2443*100</f>
        <v>107.88</v>
      </c>
      <c r="P2443" s="7">
        <f>E2443/L2443</f>
        <v>74.22935779816514</v>
      </c>
      <c r="Q2443" t="str">
        <f>REPLACE(N2443,FIND("/",N2443),LEN(N2443)-FIND("/",N2443)+1,"")</f>
        <v>food</v>
      </c>
      <c r="R2443" t="str">
        <f>REPLACE(N2443,1,FIND("/",N2443),"")</f>
        <v>small batch</v>
      </c>
      <c r="S2443" s="10">
        <f t="shared" si="76"/>
        <v>42186.792291666665</v>
      </c>
      <c r="T2443" s="10">
        <f t="shared" si="77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E2444/D2444*100</f>
        <v>125.94166666666666</v>
      </c>
      <c r="P2444" s="7">
        <f>E2444/L2444</f>
        <v>81.252688172043008</v>
      </c>
      <c r="Q2444" t="str">
        <f>REPLACE(N2444,FIND("/",N2444),LEN(N2444)-FIND("/",N2444)+1,"")</f>
        <v>food</v>
      </c>
      <c r="R2444" t="str">
        <f>REPLACE(N2444,1,FIND("/",N2444),"")</f>
        <v>small batch</v>
      </c>
      <c r="S2444" s="10">
        <f t="shared" si="76"/>
        <v>42052.333657407406</v>
      </c>
      <c r="T2444" s="10">
        <f t="shared" si="77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E2445/D2445*100</f>
        <v>202.51495</v>
      </c>
      <c r="P2445" s="7">
        <f>E2445/L2445</f>
        <v>130.23469453376205</v>
      </c>
      <c r="Q2445" t="str">
        <f>REPLACE(N2445,FIND("/",N2445),LEN(N2445)-FIND("/",N2445)+1,"")</f>
        <v>food</v>
      </c>
      <c r="R2445" t="str">
        <f>REPLACE(N2445,1,FIND("/",N2445),"")</f>
        <v>small batch</v>
      </c>
      <c r="S2445" s="10">
        <f t="shared" si="76"/>
        <v>41836.291921296295</v>
      </c>
      <c r="T2445" s="10">
        <f t="shared" si="77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E2446/D2446*100</f>
        <v>108.60000000000001</v>
      </c>
      <c r="P2446" s="7">
        <f>E2446/L2446</f>
        <v>53.409836065573771</v>
      </c>
      <c r="Q2446" t="str">
        <f>REPLACE(N2446,FIND("/",N2446),LEN(N2446)-FIND("/",N2446)+1,"")</f>
        <v>food</v>
      </c>
      <c r="R2446" t="str">
        <f>REPLACE(N2446,1,FIND("/",N2446),"")</f>
        <v>small batch</v>
      </c>
      <c r="S2446" s="10">
        <f t="shared" si="76"/>
        <v>42485.42119212963</v>
      </c>
      <c r="T2446" s="10">
        <f t="shared" si="77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E2447/D2447*100</f>
        <v>172.8</v>
      </c>
      <c r="P2447" s="7">
        <f>E2447/L2447</f>
        <v>75.130434782608702</v>
      </c>
      <c r="Q2447" t="str">
        <f>REPLACE(N2447,FIND("/",N2447),LEN(N2447)-FIND("/",N2447)+1,"")</f>
        <v>food</v>
      </c>
      <c r="R2447" t="str">
        <f>REPLACE(N2447,1,FIND("/",N2447),"")</f>
        <v>small batch</v>
      </c>
      <c r="S2447" s="10">
        <f t="shared" si="76"/>
        <v>42242.856724537036</v>
      </c>
      <c r="T2447" s="10">
        <f t="shared" si="77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E2448/D2448*100</f>
        <v>167.98</v>
      </c>
      <c r="P2448" s="7">
        <f>E2448/L2448</f>
        <v>75.666666666666671</v>
      </c>
      <c r="Q2448" t="str">
        <f>REPLACE(N2448,FIND("/",N2448),LEN(N2448)-FIND("/",N2448)+1,"")</f>
        <v>food</v>
      </c>
      <c r="R2448" t="str">
        <f>REPLACE(N2448,1,FIND("/",N2448),"")</f>
        <v>small batch</v>
      </c>
      <c r="S2448" s="10">
        <f t="shared" si="76"/>
        <v>42670.269340277773</v>
      </c>
      <c r="T2448" s="10">
        <f t="shared" si="77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E2449/D2449*100</f>
        <v>427.20000000000005</v>
      </c>
      <c r="P2449" s="7">
        <f>E2449/L2449</f>
        <v>31.691394658753708</v>
      </c>
      <c r="Q2449" t="str">
        <f>REPLACE(N2449,FIND("/",N2449),LEN(N2449)-FIND("/",N2449)+1,"")</f>
        <v>food</v>
      </c>
      <c r="R2449" t="str">
        <f>REPLACE(N2449,1,FIND("/",N2449),"")</f>
        <v>small batch</v>
      </c>
      <c r="S2449" s="10">
        <f t="shared" si="76"/>
        <v>42654.13649305555</v>
      </c>
      <c r="T2449" s="10">
        <f t="shared" si="77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E2450/D2450*100</f>
        <v>107.5</v>
      </c>
      <c r="P2450" s="7">
        <f>E2450/L2450</f>
        <v>47.777777777777779</v>
      </c>
      <c r="Q2450" t="str">
        <f>REPLACE(N2450,FIND("/",N2450),LEN(N2450)-FIND("/",N2450)+1,"")</f>
        <v>food</v>
      </c>
      <c r="R2450" t="str">
        <f>REPLACE(N2450,1,FIND("/",N2450),"")</f>
        <v>small batch</v>
      </c>
      <c r="S2450" s="10">
        <f t="shared" si="76"/>
        <v>42606.982789351845</v>
      </c>
      <c r="T2450" s="10">
        <f t="shared" si="77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E2451/D2451*100</f>
        <v>108</v>
      </c>
      <c r="P2451" s="7">
        <f>E2451/L2451</f>
        <v>90</v>
      </c>
      <c r="Q2451" t="str">
        <f>REPLACE(N2451,FIND("/",N2451),LEN(N2451)-FIND("/",N2451)+1,"")</f>
        <v>food</v>
      </c>
      <c r="R2451" t="str">
        <f>REPLACE(N2451,1,FIND("/",N2451),"")</f>
        <v>small batch</v>
      </c>
      <c r="S2451" s="10">
        <f t="shared" si="76"/>
        <v>41942.809201388889</v>
      </c>
      <c r="T2451" s="10">
        <f t="shared" si="77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E2452/D2452*100</f>
        <v>101.53353333333335</v>
      </c>
      <c r="P2452" s="7">
        <f>E2452/L2452</f>
        <v>149.31401960784314</v>
      </c>
      <c r="Q2452" t="str">
        <f>REPLACE(N2452,FIND("/",N2452),LEN(N2452)-FIND("/",N2452)+1,"")</f>
        <v>food</v>
      </c>
      <c r="R2452" t="str">
        <f>REPLACE(N2452,1,FIND("/",N2452),"")</f>
        <v>small batch</v>
      </c>
      <c r="S2452" s="10">
        <f t="shared" si="76"/>
        <v>41901.739074074074</v>
      </c>
      <c r="T2452" s="10">
        <f t="shared" si="77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E2453/D2453*100</f>
        <v>115.45</v>
      </c>
      <c r="P2453" s="7">
        <f>E2453/L2453</f>
        <v>62.06989247311828</v>
      </c>
      <c r="Q2453" t="str">
        <f>REPLACE(N2453,FIND("/",N2453),LEN(N2453)-FIND("/",N2453)+1,"")</f>
        <v>food</v>
      </c>
      <c r="R2453" t="str">
        <f>REPLACE(N2453,1,FIND("/",N2453),"")</f>
        <v>small batch</v>
      </c>
      <c r="S2453" s="10">
        <f t="shared" si="76"/>
        <v>42779.575115740743</v>
      </c>
      <c r="T2453" s="10">
        <f t="shared" si="77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E2454/D2454*100</f>
        <v>133.5</v>
      </c>
      <c r="P2454" s="7">
        <f>E2454/L2454</f>
        <v>53.4</v>
      </c>
      <c r="Q2454" t="str">
        <f>REPLACE(N2454,FIND("/",N2454),LEN(N2454)-FIND("/",N2454)+1,"")</f>
        <v>food</v>
      </c>
      <c r="R2454" t="str">
        <f>REPLACE(N2454,1,FIND("/",N2454),"")</f>
        <v>small batch</v>
      </c>
      <c r="S2454" s="10">
        <f t="shared" si="76"/>
        <v>42338.510416666664</v>
      </c>
      <c r="T2454" s="10">
        <f t="shared" si="77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E2455/D2455*100</f>
        <v>154.69999999999999</v>
      </c>
      <c r="P2455" s="7">
        <f>E2455/L2455</f>
        <v>69.268656716417908</v>
      </c>
      <c r="Q2455" t="str">
        <f>REPLACE(N2455,FIND("/",N2455),LEN(N2455)-FIND("/",N2455)+1,"")</f>
        <v>food</v>
      </c>
      <c r="R2455" t="str">
        <f>REPLACE(N2455,1,FIND("/",N2455),"")</f>
        <v>small batch</v>
      </c>
      <c r="S2455" s="10">
        <f t="shared" si="76"/>
        <v>42738.358900462961</v>
      </c>
      <c r="T2455" s="10">
        <f t="shared" si="77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E2456/D2456*100</f>
        <v>100.84571428571429</v>
      </c>
      <c r="P2456" s="7">
        <f>E2456/L2456</f>
        <v>271.50769230769231</v>
      </c>
      <c r="Q2456" t="str">
        <f>REPLACE(N2456,FIND("/",N2456),LEN(N2456)-FIND("/",N2456)+1,"")</f>
        <v>food</v>
      </c>
      <c r="R2456" t="str">
        <f>REPLACE(N2456,1,FIND("/",N2456),"")</f>
        <v>small batch</v>
      </c>
      <c r="S2456" s="10">
        <f t="shared" si="76"/>
        <v>42769.868148148147</v>
      </c>
      <c r="T2456" s="10">
        <f t="shared" si="77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E2457/D2457*100</f>
        <v>182</v>
      </c>
      <c r="P2457" s="7">
        <f>E2457/L2457</f>
        <v>34.125</v>
      </c>
      <c r="Q2457" t="str">
        <f>REPLACE(N2457,FIND("/",N2457),LEN(N2457)-FIND("/",N2457)+1,"")</f>
        <v>food</v>
      </c>
      <c r="R2457" t="str">
        <f>REPLACE(N2457,1,FIND("/",N2457),"")</f>
        <v>small batch</v>
      </c>
      <c r="S2457" s="10">
        <f t="shared" si="76"/>
        <v>42452.448495370372</v>
      </c>
      <c r="T2457" s="10">
        <f t="shared" si="77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E2458/D2458*100</f>
        <v>180.86666666666667</v>
      </c>
      <c r="P2458" s="7">
        <f>E2458/L2458</f>
        <v>40.492537313432834</v>
      </c>
      <c r="Q2458" t="str">
        <f>REPLACE(N2458,FIND("/",N2458),LEN(N2458)-FIND("/",N2458)+1,"")</f>
        <v>food</v>
      </c>
      <c r="R2458" t="str">
        <f>REPLACE(N2458,1,FIND("/",N2458),"")</f>
        <v>small batch</v>
      </c>
      <c r="S2458" s="10">
        <f t="shared" si="76"/>
        <v>42761.627766203703</v>
      </c>
      <c r="T2458" s="10">
        <f t="shared" si="77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E2459/D2459*100</f>
        <v>102.30434782608695</v>
      </c>
      <c r="P2459" s="7">
        <f>E2459/L2459</f>
        <v>189.75806451612902</v>
      </c>
      <c r="Q2459" t="str">
        <f>REPLACE(N2459,FIND("/",N2459),LEN(N2459)-FIND("/",N2459)+1,"")</f>
        <v>food</v>
      </c>
      <c r="R2459" t="str">
        <f>REPLACE(N2459,1,FIND("/",N2459),"")</f>
        <v>small batch</v>
      </c>
      <c r="S2459" s="10">
        <f t="shared" si="76"/>
        <v>42423.269166666665</v>
      </c>
      <c r="T2459" s="10">
        <f t="shared" si="77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E2460/D2460*100</f>
        <v>110.17999999999999</v>
      </c>
      <c r="P2460" s="7">
        <f>E2460/L2460</f>
        <v>68.862499999999997</v>
      </c>
      <c r="Q2460" t="str">
        <f>REPLACE(N2460,FIND("/",N2460),LEN(N2460)-FIND("/",N2460)+1,"")</f>
        <v>food</v>
      </c>
      <c r="R2460" t="str">
        <f>REPLACE(N2460,1,FIND("/",N2460),"")</f>
        <v>small batch</v>
      </c>
      <c r="S2460" s="10">
        <f t="shared" si="76"/>
        <v>42495.538402777776</v>
      </c>
      <c r="T2460" s="10">
        <f t="shared" si="77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E2461/D2461*100</f>
        <v>102.25</v>
      </c>
      <c r="P2461" s="7">
        <f>E2461/L2461</f>
        <v>108.77659574468085</v>
      </c>
      <c r="Q2461" t="str">
        <f>REPLACE(N2461,FIND("/",N2461),LEN(N2461)-FIND("/",N2461)+1,"")</f>
        <v>food</v>
      </c>
      <c r="R2461" t="str">
        <f>REPLACE(N2461,1,FIND("/",N2461),"")</f>
        <v>small batch</v>
      </c>
      <c r="S2461" s="10">
        <f t="shared" si="76"/>
        <v>42407.304224537038</v>
      </c>
      <c r="T2461" s="10">
        <f t="shared" si="77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E2462/D2462*100</f>
        <v>100.78823529411764</v>
      </c>
      <c r="P2462" s="7">
        <f>E2462/L2462</f>
        <v>125.98529411764706</v>
      </c>
      <c r="Q2462" t="str">
        <f>REPLACE(N2462,FIND("/",N2462),LEN(N2462)-FIND("/",N2462)+1,"")</f>
        <v>food</v>
      </c>
      <c r="R2462" t="str">
        <f>REPLACE(N2462,1,FIND("/",N2462),"")</f>
        <v>small batch</v>
      </c>
      <c r="S2462" s="10">
        <f t="shared" si="76"/>
        <v>42703.853784722225</v>
      </c>
      <c r="T2462" s="10">
        <f t="shared" si="77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E2463/D2463*100</f>
        <v>103.8</v>
      </c>
      <c r="P2463" s="7">
        <f>E2463/L2463</f>
        <v>90.523255813953483</v>
      </c>
      <c r="Q2463" t="str">
        <f>REPLACE(N2463,FIND("/",N2463),LEN(N2463)-FIND("/",N2463)+1,"")</f>
        <v>music</v>
      </c>
      <c r="R2463" t="str">
        <f>REPLACE(N2463,1,FIND("/",N2463),"")</f>
        <v>indie rock</v>
      </c>
      <c r="S2463" s="10">
        <f t="shared" si="76"/>
        <v>40783.679363425923</v>
      </c>
      <c r="T2463" s="10">
        <f t="shared" si="77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E2464/D2464*100</f>
        <v>110.70833333333334</v>
      </c>
      <c r="P2464" s="7">
        <f>E2464/L2464</f>
        <v>28.880434782608695</v>
      </c>
      <c r="Q2464" t="str">
        <f>REPLACE(N2464,FIND("/",N2464),LEN(N2464)-FIND("/",N2464)+1,"")</f>
        <v>music</v>
      </c>
      <c r="R2464" t="str">
        <f>REPLACE(N2464,1,FIND("/",N2464),"")</f>
        <v>indie rock</v>
      </c>
      <c r="S2464" s="10">
        <f t="shared" si="76"/>
        <v>41088.852962962963</v>
      </c>
      <c r="T2464" s="10">
        <f t="shared" si="77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E2465/D2465*100</f>
        <v>116.25000000000001</v>
      </c>
      <c r="P2465" s="7">
        <f>E2465/L2465</f>
        <v>31</v>
      </c>
      <c r="Q2465" t="str">
        <f>REPLACE(N2465,FIND("/",N2465),LEN(N2465)-FIND("/",N2465)+1,"")</f>
        <v>music</v>
      </c>
      <c r="R2465" t="str">
        <f>REPLACE(N2465,1,FIND("/",N2465),"")</f>
        <v>indie rock</v>
      </c>
      <c r="S2465" s="10">
        <f t="shared" si="76"/>
        <v>41340.778067129628</v>
      </c>
      <c r="T2465" s="10">
        <f t="shared" si="77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E2466/D2466*100</f>
        <v>111.1</v>
      </c>
      <c r="P2466" s="7">
        <f>E2466/L2466</f>
        <v>51.674418604651166</v>
      </c>
      <c r="Q2466" t="str">
        <f>REPLACE(N2466,FIND("/",N2466),LEN(N2466)-FIND("/",N2466)+1,"")</f>
        <v>music</v>
      </c>
      <c r="R2466" t="str">
        <f>REPLACE(N2466,1,FIND("/",N2466),"")</f>
        <v>indie rock</v>
      </c>
      <c r="S2466" s="10">
        <f t="shared" si="76"/>
        <v>42248.567094907405</v>
      </c>
      <c r="T2466" s="10">
        <f t="shared" si="77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E2467/D2467*100</f>
        <v>180.14285714285714</v>
      </c>
      <c r="P2467" s="7">
        <f>E2467/L2467</f>
        <v>26.270833333333332</v>
      </c>
      <c r="Q2467" t="str">
        <f>REPLACE(N2467,FIND("/",N2467),LEN(N2467)-FIND("/",N2467)+1,"")</f>
        <v>music</v>
      </c>
      <c r="R2467" t="str">
        <f>REPLACE(N2467,1,FIND("/",N2467),"")</f>
        <v>indie rock</v>
      </c>
      <c r="S2467" s="10">
        <f t="shared" si="76"/>
        <v>41145.385972222219</v>
      </c>
      <c r="T2467" s="10">
        <f t="shared" si="77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E2468/D2468*100</f>
        <v>100</v>
      </c>
      <c r="P2468" s="7">
        <f>E2468/L2468</f>
        <v>48.07692307692308</v>
      </c>
      <c r="Q2468" t="str">
        <f>REPLACE(N2468,FIND("/",N2468),LEN(N2468)-FIND("/",N2468)+1,"")</f>
        <v>music</v>
      </c>
      <c r="R2468" t="str">
        <f>REPLACE(N2468,1,FIND("/",N2468),"")</f>
        <v>indie rock</v>
      </c>
      <c r="S2468" s="10">
        <f t="shared" si="76"/>
        <v>41372.769131944442</v>
      </c>
      <c r="T2468" s="10">
        <f t="shared" si="77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E2469/D2469*100</f>
        <v>118.5</v>
      </c>
      <c r="P2469" s="7">
        <f>E2469/L2469</f>
        <v>27.558139534883722</v>
      </c>
      <c r="Q2469" t="str">
        <f>REPLACE(N2469,FIND("/",N2469),LEN(N2469)-FIND("/",N2469)+1,"")</f>
        <v>music</v>
      </c>
      <c r="R2469" t="str">
        <f>REPLACE(N2469,1,FIND("/",N2469),"")</f>
        <v>indie rock</v>
      </c>
      <c r="S2469" s="10">
        <f t="shared" si="76"/>
        <v>41025.540868055556</v>
      </c>
      <c r="T2469" s="10">
        <f t="shared" si="77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E2470/D2470*100</f>
        <v>107.21700000000001</v>
      </c>
      <c r="P2470" s="7">
        <f>E2470/L2470</f>
        <v>36.97137931034483</v>
      </c>
      <c r="Q2470" t="str">
        <f>REPLACE(N2470,FIND("/",N2470),LEN(N2470)-FIND("/",N2470)+1,"")</f>
        <v>music</v>
      </c>
      <c r="R2470" t="str">
        <f>REPLACE(N2470,1,FIND("/",N2470),"")</f>
        <v>indie rock</v>
      </c>
      <c r="S2470" s="10">
        <f t="shared" si="76"/>
        <v>41173.820844907408</v>
      </c>
      <c r="T2470" s="10">
        <f t="shared" si="77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E2471/D2471*100</f>
        <v>113.66666666666667</v>
      </c>
      <c r="P2471" s="7">
        <f>E2471/L2471</f>
        <v>29.021276595744681</v>
      </c>
      <c r="Q2471" t="str">
        <f>REPLACE(N2471,FIND("/",N2471),LEN(N2471)-FIND("/",N2471)+1,"")</f>
        <v>music</v>
      </c>
      <c r="R2471" t="str">
        <f>REPLACE(N2471,1,FIND("/",N2471),"")</f>
        <v>indie rock</v>
      </c>
      <c r="S2471" s="10">
        <f t="shared" si="76"/>
        <v>40557.096400462957</v>
      </c>
      <c r="T2471" s="10">
        <f t="shared" si="77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E2472/D2472*100</f>
        <v>103.16400000000002</v>
      </c>
      <c r="P2472" s="7">
        <f>E2472/L2472</f>
        <v>28.65666666666667</v>
      </c>
      <c r="Q2472" t="str">
        <f>REPLACE(N2472,FIND("/",N2472),LEN(N2472)-FIND("/",N2472)+1,"")</f>
        <v>music</v>
      </c>
      <c r="R2472" t="str">
        <f>REPLACE(N2472,1,FIND("/",N2472),"")</f>
        <v>indie rock</v>
      </c>
      <c r="S2472" s="10">
        <f t="shared" si="76"/>
        <v>41022.741377314815</v>
      </c>
      <c r="T2472" s="10">
        <f t="shared" si="77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E2473/D2473*100</f>
        <v>128</v>
      </c>
      <c r="P2473" s="7">
        <f>E2473/L2473</f>
        <v>37.647058823529413</v>
      </c>
      <c r="Q2473" t="str">
        <f>REPLACE(N2473,FIND("/",N2473),LEN(N2473)-FIND("/",N2473)+1,"")</f>
        <v>music</v>
      </c>
      <c r="R2473" t="str">
        <f>REPLACE(N2473,1,FIND("/",N2473),"")</f>
        <v>indie rock</v>
      </c>
      <c r="S2473" s="10">
        <f t="shared" si="76"/>
        <v>40893.659629629627</v>
      </c>
      <c r="T2473" s="10">
        <f t="shared" si="77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E2474/D2474*100</f>
        <v>135.76026666666667</v>
      </c>
      <c r="P2474" s="7">
        <f>E2474/L2474</f>
        <v>97.904038461538462</v>
      </c>
      <c r="Q2474" t="str">
        <f>REPLACE(N2474,FIND("/",N2474),LEN(N2474)-FIND("/",N2474)+1,"")</f>
        <v>music</v>
      </c>
      <c r="R2474" t="str">
        <f>REPLACE(N2474,1,FIND("/",N2474),"")</f>
        <v>indie rock</v>
      </c>
      <c r="S2474" s="10">
        <f t="shared" si="76"/>
        <v>40353.782175925924</v>
      </c>
      <c r="T2474" s="10">
        <f t="shared" si="77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E2475/D2475*100</f>
        <v>100</v>
      </c>
      <c r="P2475" s="7">
        <f>E2475/L2475</f>
        <v>42.553191489361701</v>
      </c>
      <c r="Q2475" t="str">
        <f>REPLACE(N2475,FIND("/",N2475),LEN(N2475)-FIND("/",N2475)+1,"")</f>
        <v>music</v>
      </c>
      <c r="R2475" t="str">
        <f>REPLACE(N2475,1,FIND("/",N2475),"")</f>
        <v>indie rock</v>
      </c>
      <c r="S2475" s="10">
        <f t="shared" si="76"/>
        <v>41193.415150462963</v>
      </c>
      <c r="T2475" s="10">
        <f t="shared" si="77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E2476/D2476*100</f>
        <v>100.00360000000002</v>
      </c>
      <c r="P2476" s="7">
        <f>E2476/L2476</f>
        <v>131.58368421052631</v>
      </c>
      <c r="Q2476" t="str">
        <f>REPLACE(N2476,FIND("/",N2476),LEN(N2476)-FIND("/",N2476)+1,"")</f>
        <v>music</v>
      </c>
      <c r="R2476" t="str">
        <f>REPLACE(N2476,1,FIND("/",N2476),"")</f>
        <v>indie rock</v>
      </c>
      <c r="S2476" s="10">
        <f t="shared" si="76"/>
        <v>40416.67796296296</v>
      </c>
      <c r="T2476" s="10">
        <f t="shared" si="77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E2477/D2477*100</f>
        <v>104.71999999999998</v>
      </c>
      <c r="P2477" s="7">
        <f>E2477/L2477</f>
        <v>32.320987654320987</v>
      </c>
      <c r="Q2477" t="str">
        <f>REPLACE(N2477,FIND("/",N2477),LEN(N2477)-FIND("/",N2477)+1,"")</f>
        <v>music</v>
      </c>
      <c r="R2477" t="str">
        <f>REPLACE(N2477,1,FIND("/",N2477),"")</f>
        <v>indie rock</v>
      </c>
      <c r="S2477" s="10">
        <f t="shared" si="76"/>
        <v>40309.954340277771</v>
      </c>
      <c r="T2477" s="10">
        <f t="shared" si="77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E2478/D2478*100</f>
        <v>105.02249999999999</v>
      </c>
      <c r="P2478" s="7">
        <f>E2478/L2478</f>
        <v>61.103999999999999</v>
      </c>
      <c r="Q2478" t="str">
        <f>REPLACE(N2478,FIND("/",N2478),LEN(N2478)-FIND("/",N2478)+1,"")</f>
        <v>music</v>
      </c>
      <c r="R2478" t="str">
        <f>REPLACE(N2478,1,FIND("/",N2478),"")</f>
        <v>indie rock</v>
      </c>
      <c r="S2478" s="10">
        <f t="shared" si="76"/>
        <v>41912.995023148142</v>
      </c>
      <c r="T2478" s="10">
        <f t="shared" si="77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E2479/D2479*100</f>
        <v>171.33333333333334</v>
      </c>
      <c r="P2479" s="7">
        <f>E2479/L2479</f>
        <v>31.341463414634145</v>
      </c>
      <c r="Q2479" t="str">
        <f>REPLACE(N2479,FIND("/",N2479),LEN(N2479)-FIND("/",N2479)+1,"")</f>
        <v>music</v>
      </c>
      <c r="R2479" t="str">
        <f>REPLACE(N2479,1,FIND("/",N2479),"")</f>
        <v>indie rock</v>
      </c>
      <c r="S2479" s="10">
        <f t="shared" si="76"/>
        <v>41088.358159722222</v>
      </c>
      <c r="T2479" s="10">
        <f t="shared" si="77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E2480/D2480*100</f>
        <v>127.49999999999999</v>
      </c>
      <c r="P2480" s="7">
        <f>E2480/L2480</f>
        <v>129.1139240506329</v>
      </c>
      <c r="Q2480" t="str">
        <f>REPLACE(N2480,FIND("/",N2480),LEN(N2480)-FIND("/",N2480)+1,"")</f>
        <v>music</v>
      </c>
      <c r="R2480" t="str">
        <f>REPLACE(N2480,1,FIND("/",N2480),"")</f>
        <v>indie rock</v>
      </c>
      <c r="S2480" s="10">
        <f t="shared" si="76"/>
        <v>41257.617048611108</v>
      </c>
      <c r="T2480" s="10">
        <f t="shared" si="77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E2481/D2481*100</f>
        <v>133.44333333333333</v>
      </c>
      <c r="P2481" s="7">
        <f>E2481/L2481</f>
        <v>25.020624999999999</v>
      </c>
      <c r="Q2481" t="str">
        <f>REPLACE(N2481,FIND("/",N2481),LEN(N2481)-FIND("/",N2481)+1,"")</f>
        <v>music</v>
      </c>
      <c r="R2481" t="str">
        <f>REPLACE(N2481,1,FIND("/",N2481),"")</f>
        <v>indie rock</v>
      </c>
      <c r="S2481" s="10">
        <f t="shared" si="76"/>
        <v>41107.393449074072</v>
      </c>
      <c r="T2481" s="10">
        <f t="shared" si="77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E2482/D2482*100</f>
        <v>100</v>
      </c>
      <c r="P2482" s="7">
        <f>E2482/L2482</f>
        <v>250</v>
      </c>
      <c r="Q2482" t="str">
        <f>REPLACE(N2482,FIND("/",N2482),LEN(N2482)-FIND("/",N2482)+1,"")</f>
        <v>music</v>
      </c>
      <c r="R2482" t="str">
        <f>REPLACE(N2482,1,FIND("/",N2482),"")</f>
        <v>indie rock</v>
      </c>
      <c r="S2482" s="10">
        <f t="shared" si="76"/>
        <v>42227.602824074071</v>
      </c>
      <c r="T2482" s="10">
        <f t="shared" si="77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E2483/D2483*100</f>
        <v>112.91099999999999</v>
      </c>
      <c r="P2483" s="7">
        <f>E2483/L2483</f>
        <v>47.541473684210523</v>
      </c>
      <c r="Q2483" t="str">
        <f>REPLACE(N2483,FIND("/",N2483),LEN(N2483)-FIND("/",N2483)+1,"")</f>
        <v>music</v>
      </c>
      <c r="R2483" t="str">
        <f>REPLACE(N2483,1,FIND("/",N2483),"")</f>
        <v>indie rock</v>
      </c>
      <c r="S2483" s="10">
        <f t="shared" si="76"/>
        <v>40999.312592592592</v>
      </c>
      <c r="T2483" s="10">
        <f t="shared" si="77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E2484/D2484*100</f>
        <v>100.1</v>
      </c>
      <c r="P2484" s="7">
        <f>E2484/L2484</f>
        <v>40.04</v>
      </c>
      <c r="Q2484" t="str">
        <f>REPLACE(N2484,FIND("/",N2484),LEN(N2484)-FIND("/",N2484)+1,"")</f>
        <v>music</v>
      </c>
      <c r="R2484" t="str">
        <f>REPLACE(N2484,1,FIND("/",N2484),"")</f>
        <v>indie rock</v>
      </c>
      <c r="S2484" s="10">
        <f t="shared" si="76"/>
        <v>40711.448877314811</v>
      </c>
      <c r="T2484" s="10">
        <f t="shared" si="77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E2485/D2485*100</f>
        <v>113.72727272727272</v>
      </c>
      <c r="P2485" s="7">
        <f>E2485/L2485</f>
        <v>65.84210526315789</v>
      </c>
      <c r="Q2485" t="str">
        <f>REPLACE(N2485,FIND("/",N2485),LEN(N2485)-FIND("/",N2485)+1,"")</f>
        <v>music</v>
      </c>
      <c r="R2485" t="str">
        <f>REPLACE(N2485,1,FIND("/",N2485),"")</f>
        <v>indie rock</v>
      </c>
      <c r="S2485" s="10">
        <f t="shared" si="76"/>
        <v>40970.416701388887</v>
      </c>
      <c r="T2485" s="10">
        <f t="shared" si="77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E2486/D2486*100</f>
        <v>119.31742857142855</v>
      </c>
      <c r="P2486" s="7">
        <f>E2486/L2486</f>
        <v>46.401222222222216</v>
      </c>
      <c r="Q2486" t="str">
        <f>REPLACE(N2486,FIND("/",N2486),LEN(N2486)-FIND("/",N2486)+1,"")</f>
        <v>music</v>
      </c>
      <c r="R2486" t="str">
        <f>REPLACE(N2486,1,FIND("/",N2486),"")</f>
        <v>indie rock</v>
      </c>
      <c r="S2486" s="10">
        <f t="shared" si="76"/>
        <v>40771.583368055552</v>
      </c>
      <c r="T2486" s="10">
        <f t="shared" si="77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E2487/D2487*100</f>
        <v>103.25</v>
      </c>
      <c r="P2487" s="7">
        <f>E2487/L2487</f>
        <v>50.365853658536587</v>
      </c>
      <c r="Q2487" t="str">
        <f>REPLACE(N2487,FIND("/",N2487),LEN(N2487)-FIND("/",N2487)+1,"")</f>
        <v>music</v>
      </c>
      <c r="R2487" t="str">
        <f>REPLACE(N2487,1,FIND("/",N2487),"")</f>
        <v>indie rock</v>
      </c>
      <c r="S2487" s="10">
        <f t="shared" si="76"/>
        <v>40793.665266203701</v>
      </c>
      <c r="T2487" s="10">
        <f t="shared" si="77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E2488/D2488*100</f>
        <v>265.66666666666669</v>
      </c>
      <c r="P2488" s="7">
        <f>E2488/L2488</f>
        <v>26.566666666666666</v>
      </c>
      <c r="Q2488" t="str">
        <f>REPLACE(N2488,FIND("/",N2488),LEN(N2488)-FIND("/",N2488)+1,"")</f>
        <v>music</v>
      </c>
      <c r="R2488" t="str">
        <f>REPLACE(N2488,1,FIND("/",N2488),"")</f>
        <v>indie rock</v>
      </c>
      <c r="S2488" s="10">
        <f t="shared" si="76"/>
        <v>40991.374722222223</v>
      </c>
      <c r="T2488" s="10">
        <f t="shared" si="77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E2489/D2489*100</f>
        <v>100.05066666666667</v>
      </c>
      <c r="P2489" s="7">
        <f>E2489/L2489</f>
        <v>39.493684210526318</v>
      </c>
      <c r="Q2489" t="str">
        <f>REPLACE(N2489,FIND("/",N2489),LEN(N2489)-FIND("/",N2489)+1,"")</f>
        <v>music</v>
      </c>
      <c r="R2489" t="str">
        <f>REPLACE(N2489,1,FIND("/",N2489),"")</f>
        <v>indie rock</v>
      </c>
      <c r="S2489" s="10">
        <f t="shared" si="76"/>
        <v>41025.749965277777</v>
      </c>
      <c r="T2489" s="10">
        <f t="shared" si="77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E2490/D2490*100</f>
        <v>106.69999999999999</v>
      </c>
      <c r="P2490" s="7">
        <f>E2490/L2490</f>
        <v>49.246153846153845</v>
      </c>
      <c r="Q2490" t="str">
        <f>REPLACE(N2490,FIND("/",N2490),LEN(N2490)-FIND("/",N2490)+1,"")</f>
        <v>music</v>
      </c>
      <c r="R2490" t="str">
        <f>REPLACE(N2490,1,FIND("/",N2490),"")</f>
        <v>indie rock</v>
      </c>
      <c r="S2490" s="10">
        <f t="shared" si="76"/>
        <v>40833.299861111111</v>
      </c>
      <c r="T2490" s="10">
        <f t="shared" si="77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E2491/D2491*100</f>
        <v>133.67142857142858</v>
      </c>
      <c r="P2491" s="7">
        <f>E2491/L2491</f>
        <v>62.38</v>
      </c>
      <c r="Q2491" t="str">
        <f>REPLACE(N2491,FIND("/",N2491),LEN(N2491)-FIND("/",N2491)+1,"")</f>
        <v>music</v>
      </c>
      <c r="R2491" t="str">
        <f>REPLACE(N2491,1,FIND("/",N2491),"")</f>
        <v>indie rock</v>
      </c>
      <c r="S2491" s="10">
        <f t="shared" si="76"/>
        <v>41373.356932870367</v>
      </c>
      <c r="T2491" s="10">
        <f t="shared" si="77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E2492/D2492*100</f>
        <v>121.39999999999999</v>
      </c>
      <c r="P2492" s="7">
        <f>E2492/L2492</f>
        <v>37.9375</v>
      </c>
      <c r="Q2492" t="str">
        <f>REPLACE(N2492,FIND("/",N2492),LEN(N2492)-FIND("/",N2492)+1,"")</f>
        <v>music</v>
      </c>
      <c r="R2492" t="str">
        <f>REPLACE(N2492,1,FIND("/",N2492),"")</f>
        <v>indie rock</v>
      </c>
      <c r="S2492" s="10">
        <f t="shared" si="76"/>
        <v>41022.89439814815</v>
      </c>
      <c r="T2492" s="10">
        <f t="shared" si="77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E2493/D2493*100</f>
        <v>103.2</v>
      </c>
      <c r="P2493" s="7">
        <f>E2493/L2493</f>
        <v>51.6</v>
      </c>
      <c r="Q2493" t="str">
        <f>REPLACE(N2493,FIND("/",N2493),LEN(N2493)-FIND("/",N2493)+1,"")</f>
        <v>music</v>
      </c>
      <c r="R2493" t="str">
        <f>REPLACE(N2493,1,FIND("/",N2493),"")</f>
        <v>indie rock</v>
      </c>
      <c r="S2493" s="10">
        <f t="shared" si="76"/>
        <v>40542.505949074075</v>
      </c>
      <c r="T2493" s="10">
        <f t="shared" si="77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E2494/D2494*100</f>
        <v>125</v>
      </c>
      <c r="P2494" s="7">
        <f>E2494/L2494</f>
        <v>27.777777777777779</v>
      </c>
      <c r="Q2494" t="str">
        <f>REPLACE(N2494,FIND("/",N2494),LEN(N2494)-FIND("/",N2494)+1,"")</f>
        <v>music</v>
      </c>
      <c r="R2494" t="str">
        <f>REPLACE(N2494,1,FIND("/",N2494),"")</f>
        <v>indie rock</v>
      </c>
      <c r="S2494" s="10">
        <f t="shared" si="76"/>
        <v>41024.652638888889</v>
      </c>
      <c r="T2494" s="10">
        <f t="shared" si="77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E2495/D2495*100</f>
        <v>128.69999999999999</v>
      </c>
      <c r="P2495" s="7">
        <f>E2495/L2495</f>
        <v>99.382239382239376</v>
      </c>
      <c r="Q2495" t="str">
        <f>REPLACE(N2495,FIND("/",N2495),LEN(N2495)-FIND("/",N2495)+1,"")</f>
        <v>music</v>
      </c>
      <c r="R2495" t="str">
        <f>REPLACE(N2495,1,FIND("/",N2495),"")</f>
        <v>indie rock</v>
      </c>
      <c r="S2495" s="10">
        <f t="shared" si="76"/>
        <v>41347.834953703699</v>
      </c>
      <c r="T2495" s="10">
        <f t="shared" si="77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E2496/D2496*100</f>
        <v>101.00533333333333</v>
      </c>
      <c r="P2496" s="7">
        <f>E2496/L2496</f>
        <v>38.848205128205123</v>
      </c>
      <c r="Q2496" t="str">
        <f>REPLACE(N2496,FIND("/",N2496),LEN(N2496)-FIND("/",N2496)+1,"")</f>
        <v>music</v>
      </c>
      <c r="R2496" t="str">
        <f>REPLACE(N2496,1,FIND("/",N2496),"")</f>
        <v>indie rock</v>
      </c>
      <c r="S2496" s="10">
        <f t="shared" si="76"/>
        <v>41022.311851851853</v>
      </c>
      <c r="T2496" s="10">
        <f t="shared" si="77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E2497/D2497*100</f>
        <v>127.53666666666665</v>
      </c>
      <c r="P2497" s="7">
        <f>E2497/L2497</f>
        <v>45.548809523809524</v>
      </c>
      <c r="Q2497" t="str">
        <f>REPLACE(N2497,FIND("/",N2497),LEN(N2497)-FIND("/",N2497)+1,"")</f>
        <v>music</v>
      </c>
      <c r="R2497" t="str">
        <f>REPLACE(N2497,1,FIND("/",N2497),"")</f>
        <v>indie rock</v>
      </c>
      <c r="S2497" s="10">
        <f t="shared" si="76"/>
        <v>41036.613136574073</v>
      </c>
      <c r="T2497" s="10">
        <f t="shared" si="77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E2498/D2498*100</f>
        <v>100</v>
      </c>
      <c r="P2498" s="7">
        <f>E2498/L2498</f>
        <v>600</v>
      </c>
      <c r="Q2498" t="str">
        <f>REPLACE(N2498,FIND("/",N2498),LEN(N2498)-FIND("/",N2498)+1,"")</f>
        <v>music</v>
      </c>
      <c r="R2498" t="str">
        <f>REPLACE(N2498,1,FIND("/",N2498),"")</f>
        <v>indie rock</v>
      </c>
      <c r="S2498" s="10">
        <f t="shared" si="76"/>
        <v>41327.663101851846</v>
      </c>
      <c r="T2498" s="10">
        <f t="shared" si="77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E2499/D2499*100</f>
        <v>112.7715</v>
      </c>
      <c r="P2499" s="7">
        <f>E2499/L2499</f>
        <v>80.551071428571419</v>
      </c>
      <c r="Q2499" t="str">
        <f>REPLACE(N2499,FIND("/",N2499),LEN(N2499)-FIND("/",N2499)+1,"")</f>
        <v>music</v>
      </c>
      <c r="R2499" t="str">
        <f>REPLACE(N2499,1,FIND("/",N2499),"")</f>
        <v>indie rock</v>
      </c>
      <c r="S2499" s="10">
        <f t="shared" ref="S2499:S2562" si="78">(J2499/86400)+25569+(-8/24)</f>
        <v>40730.545578703699</v>
      </c>
      <c r="T2499" s="10">
        <f t="shared" ref="T2499:T2562" si="79">(I2499/86400)+25569+(-8/24)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E2500/D2500*100</f>
        <v>105.60000000000001</v>
      </c>
      <c r="P2500" s="7">
        <f>E2500/L2500</f>
        <v>52.8</v>
      </c>
      <c r="Q2500" t="str">
        <f>REPLACE(N2500,FIND("/",N2500),LEN(N2500)-FIND("/",N2500)+1,"")</f>
        <v>music</v>
      </c>
      <c r="R2500" t="str">
        <f>REPLACE(N2500,1,FIND("/",N2500),"")</f>
        <v>indie rock</v>
      </c>
      <c r="S2500" s="10">
        <f t="shared" si="78"/>
        <v>42017.634108796294</v>
      </c>
      <c r="T2500" s="10">
        <f t="shared" si="7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E2501/D2501*100</f>
        <v>202.625</v>
      </c>
      <c r="P2501" s="7">
        <f>E2501/L2501</f>
        <v>47.676470588235297</v>
      </c>
      <c r="Q2501" t="str">
        <f>REPLACE(N2501,FIND("/",N2501),LEN(N2501)-FIND("/",N2501)+1,"")</f>
        <v>music</v>
      </c>
      <c r="R2501" t="str">
        <f>REPLACE(N2501,1,FIND("/",N2501),"")</f>
        <v>indie rock</v>
      </c>
      <c r="S2501" s="10">
        <f t="shared" si="78"/>
        <v>41226.315243055556</v>
      </c>
      <c r="T2501" s="10">
        <f t="shared" si="7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E2502/D2502*100</f>
        <v>113.33333333333333</v>
      </c>
      <c r="P2502" s="7">
        <f>E2502/L2502</f>
        <v>23.448275862068964</v>
      </c>
      <c r="Q2502" t="str">
        <f>REPLACE(N2502,FIND("/",N2502),LEN(N2502)-FIND("/",N2502)+1,"")</f>
        <v>music</v>
      </c>
      <c r="R2502" t="str">
        <f>REPLACE(N2502,1,FIND("/",N2502),"")</f>
        <v>indie rock</v>
      </c>
      <c r="S2502" s="10">
        <f t="shared" si="78"/>
        <v>41053.439525462956</v>
      </c>
      <c r="T2502" s="10">
        <f t="shared" si="7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E2503/D2503*100</f>
        <v>2.5545454545454547</v>
      </c>
      <c r="P2503" s="7">
        <f>E2503/L2503</f>
        <v>40.142857142857146</v>
      </c>
      <c r="Q2503" t="str">
        <f>REPLACE(N2503,FIND("/",N2503),LEN(N2503)-FIND("/",N2503)+1,"")</f>
        <v>food</v>
      </c>
      <c r="R2503" t="str">
        <f>REPLACE(N2503,1,FIND("/",N2503),"")</f>
        <v>restaurants</v>
      </c>
      <c r="S2503" s="10">
        <f t="shared" si="78"/>
        <v>42244.443333333336</v>
      </c>
      <c r="T2503" s="10">
        <f t="shared" si="7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E2504/D2504*100</f>
        <v>7.8181818181818186E-2</v>
      </c>
      <c r="P2504" s="7">
        <f>E2504/L2504</f>
        <v>17.2</v>
      </c>
      <c r="Q2504" t="str">
        <f>REPLACE(N2504,FIND("/",N2504),LEN(N2504)-FIND("/",N2504)+1,"")</f>
        <v>food</v>
      </c>
      <c r="R2504" t="str">
        <f>REPLACE(N2504,1,FIND("/",N2504),"")</f>
        <v>restaurants</v>
      </c>
      <c r="S2504" s="10">
        <f t="shared" si="78"/>
        <v>41858.492106481477</v>
      </c>
      <c r="T2504" s="10">
        <f t="shared" si="7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E2505/D2505*100</f>
        <v>0</v>
      </c>
      <c r="P2505" s="7" t="e">
        <f>E2505/L2505</f>
        <v>#DIV/0!</v>
      </c>
      <c r="Q2505" t="str">
        <f>REPLACE(N2505,FIND("/",N2505),LEN(N2505)-FIND("/",N2505)+1,"")</f>
        <v>food</v>
      </c>
      <c r="R2505" t="str">
        <f>REPLACE(N2505,1,FIND("/",N2505),"")</f>
        <v>restaurants</v>
      </c>
      <c r="S2505" s="10">
        <f t="shared" si="78"/>
        <v>42498.566064814811</v>
      </c>
      <c r="T2505" s="10">
        <f t="shared" si="7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E2506/D2506*100</f>
        <v>0</v>
      </c>
      <c r="P2506" s="7" t="e">
        <f>E2506/L2506</f>
        <v>#DIV/0!</v>
      </c>
      <c r="Q2506" t="str">
        <f>REPLACE(N2506,FIND("/",N2506),LEN(N2506)-FIND("/",N2506)+1,"")</f>
        <v>food</v>
      </c>
      <c r="R2506" t="str">
        <f>REPLACE(N2506,1,FIND("/",N2506),"")</f>
        <v>restaurants</v>
      </c>
      <c r="S2506" s="10">
        <f t="shared" si="78"/>
        <v>41927.682106481479</v>
      </c>
      <c r="T2506" s="10">
        <f t="shared" si="7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E2507/D2507*100</f>
        <v>0</v>
      </c>
      <c r="P2507" s="7" t="e">
        <f>E2507/L2507</f>
        <v>#DIV/0!</v>
      </c>
      <c r="Q2507" t="str">
        <f>REPLACE(N2507,FIND("/",N2507),LEN(N2507)-FIND("/",N2507)+1,"")</f>
        <v>food</v>
      </c>
      <c r="R2507" t="str">
        <f>REPLACE(N2507,1,FIND("/",N2507),"")</f>
        <v>restaurants</v>
      </c>
      <c r="S2507" s="10">
        <f t="shared" si="78"/>
        <v>42046.722407407404</v>
      </c>
      <c r="T2507" s="10">
        <f t="shared" si="7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E2508/D2508*100</f>
        <v>0.6</v>
      </c>
      <c r="P2508" s="7">
        <f>E2508/L2508</f>
        <v>15</v>
      </c>
      <c r="Q2508" t="str">
        <f>REPLACE(N2508,FIND("/",N2508),LEN(N2508)-FIND("/",N2508)+1,"")</f>
        <v>food</v>
      </c>
      <c r="R2508" t="str">
        <f>REPLACE(N2508,1,FIND("/",N2508),"")</f>
        <v>restaurants</v>
      </c>
      <c r="S2508" s="10">
        <f t="shared" si="78"/>
        <v>42257.963761574072</v>
      </c>
      <c r="T2508" s="10">
        <f t="shared" si="7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E2509/D2509*100</f>
        <v>0</v>
      </c>
      <c r="P2509" s="7" t="e">
        <f>E2509/L2509</f>
        <v>#DIV/0!</v>
      </c>
      <c r="Q2509" t="str">
        <f>REPLACE(N2509,FIND("/",N2509),LEN(N2509)-FIND("/",N2509)+1,"")</f>
        <v>food</v>
      </c>
      <c r="R2509" t="str">
        <f>REPLACE(N2509,1,FIND("/",N2509),"")</f>
        <v>restaurants</v>
      </c>
      <c r="S2509" s="10">
        <f t="shared" si="78"/>
        <v>42104.739629629628</v>
      </c>
      <c r="T2509" s="10">
        <f t="shared" si="7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E2510/D2510*100</f>
        <v>0</v>
      </c>
      <c r="P2510" s="7" t="e">
        <f>E2510/L2510</f>
        <v>#DIV/0!</v>
      </c>
      <c r="Q2510" t="str">
        <f>REPLACE(N2510,FIND("/",N2510),LEN(N2510)-FIND("/",N2510)+1,"")</f>
        <v>food</v>
      </c>
      <c r="R2510" t="str">
        <f>REPLACE(N2510,1,FIND("/",N2510),"")</f>
        <v>restaurants</v>
      </c>
      <c r="S2510" s="10">
        <f t="shared" si="78"/>
        <v>41835.618449074071</v>
      </c>
      <c r="T2510" s="10">
        <f t="shared" si="7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E2511/D2511*100</f>
        <v>1.0526315789473684</v>
      </c>
      <c r="P2511" s="7">
        <f>E2511/L2511</f>
        <v>35.714285714285715</v>
      </c>
      <c r="Q2511" t="str">
        <f>REPLACE(N2511,FIND("/",N2511),LEN(N2511)-FIND("/",N2511)+1,"")</f>
        <v>food</v>
      </c>
      <c r="R2511" t="str">
        <f>REPLACE(N2511,1,FIND("/",N2511),"")</f>
        <v>restaurants</v>
      </c>
      <c r="S2511" s="10">
        <f t="shared" si="78"/>
        <v>42058.476261574069</v>
      </c>
      <c r="T2511" s="10">
        <f t="shared" si="7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E2512/D2512*100</f>
        <v>0.15</v>
      </c>
      <c r="P2512" s="7">
        <f>E2512/L2512</f>
        <v>37.5</v>
      </c>
      <c r="Q2512" t="str">
        <f>REPLACE(N2512,FIND("/",N2512),LEN(N2512)-FIND("/",N2512)+1,"")</f>
        <v>food</v>
      </c>
      <c r="R2512" t="str">
        <f>REPLACE(N2512,1,FIND("/",N2512),"")</f>
        <v>restaurants</v>
      </c>
      <c r="S2512" s="10">
        <f t="shared" si="78"/>
        <v>42078.664027777777</v>
      </c>
      <c r="T2512" s="10">
        <f t="shared" si="7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E2513/D2513*100</f>
        <v>0</v>
      </c>
      <c r="P2513" s="7" t="e">
        <f>E2513/L2513</f>
        <v>#DIV/0!</v>
      </c>
      <c r="Q2513" t="str">
        <f>REPLACE(N2513,FIND("/",N2513),LEN(N2513)-FIND("/",N2513)+1,"")</f>
        <v>food</v>
      </c>
      <c r="R2513" t="str">
        <f>REPLACE(N2513,1,FIND("/",N2513),"")</f>
        <v>restaurants</v>
      </c>
      <c r="S2513" s="10">
        <f t="shared" si="78"/>
        <v>42371.113576388881</v>
      </c>
      <c r="T2513" s="10">
        <f t="shared" si="7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E2514/D2514*100</f>
        <v>0</v>
      </c>
      <c r="P2514" s="7" t="e">
        <f>E2514/L2514</f>
        <v>#DIV/0!</v>
      </c>
      <c r="Q2514" t="str">
        <f>REPLACE(N2514,FIND("/",N2514),LEN(N2514)-FIND("/",N2514)+1,"")</f>
        <v>food</v>
      </c>
      <c r="R2514" t="str">
        <f>REPLACE(N2514,1,FIND("/",N2514),"")</f>
        <v>restaurants</v>
      </c>
      <c r="S2514" s="10">
        <f t="shared" si="78"/>
        <v>41971.543530092589</v>
      </c>
      <c r="T2514" s="10">
        <f t="shared" si="7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E2515/D2515*100</f>
        <v>0</v>
      </c>
      <c r="P2515" s="7" t="e">
        <f>E2515/L2515</f>
        <v>#DIV/0!</v>
      </c>
      <c r="Q2515" t="str">
        <f>REPLACE(N2515,FIND("/",N2515),LEN(N2515)-FIND("/",N2515)+1,"")</f>
        <v>food</v>
      </c>
      <c r="R2515" t="str">
        <f>REPLACE(N2515,1,FIND("/",N2515),"")</f>
        <v>restaurants</v>
      </c>
      <c r="S2515" s="10">
        <f t="shared" si="78"/>
        <v>42731.673483796294</v>
      </c>
      <c r="T2515" s="10">
        <f t="shared" si="7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E2516/D2516*100</f>
        <v>1.7500000000000002</v>
      </c>
      <c r="P2516" s="7">
        <f>E2516/L2516</f>
        <v>52.5</v>
      </c>
      <c r="Q2516" t="str">
        <f>REPLACE(N2516,FIND("/",N2516),LEN(N2516)-FIND("/",N2516)+1,"")</f>
        <v>food</v>
      </c>
      <c r="R2516" t="str">
        <f>REPLACE(N2516,1,FIND("/",N2516),"")</f>
        <v>restaurants</v>
      </c>
      <c r="S2516" s="10">
        <f t="shared" si="78"/>
        <v>41854.056446759256</v>
      </c>
      <c r="T2516" s="10">
        <f t="shared" si="7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E2517/D2517*100</f>
        <v>18.600000000000001</v>
      </c>
      <c r="P2517" s="7">
        <f>E2517/L2517</f>
        <v>77.5</v>
      </c>
      <c r="Q2517" t="str">
        <f>REPLACE(N2517,FIND("/",N2517),LEN(N2517)-FIND("/",N2517)+1,"")</f>
        <v>food</v>
      </c>
      <c r="R2517" t="str">
        <f>REPLACE(N2517,1,FIND("/",N2517),"")</f>
        <v>restaurants</v>
      </c>
      <c r="S2517" s="10">
        <f t="shared" si="78"/>
        <v>42027.50640046296</v>
      </c>
      <c r="T2517" s="10">
        <f t="shared" si="7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E2518/D2518*100</f>
        <v>0</v>
      </c>
      <c r="P2518" s="7" t="e">
        <f>E2518/L2518</f>
        <v>#DIV/0!</v>
      </c>
      <c r="Q2518" t="str">
        <f>REPLACE(N2518,FIND("/",N2518),LEN(N2518)-FIND("/",N2518)+1,"")</f>
        <v>food</v>
      </c>
      <c r="R2518" t="str">
        <f>REPLACE(N2518,1,FIND("/",N2518),"")</f>
        <v>restaurants</v>
      </c>
      <c r="S2518" s="10">
        <f t="shared" si="78"/>
        <v>41942.320046296292</v>
      </c>
      <c r="T2518" s="10">
        <f t="shared" si="7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E2519/D2519*100</f>
        <v>9.8166666666666664</v>
      </c>
      <c r="P2519" s="7">
        <f>E2519/L2519</f>
        <v>53.545454545454547</v>
      </c>
      <c r="Q2519" t="str">
        <f>REPLACE(N2519,FIND("/",N2519),LEN(N2519)-FIND("/",N2519)+1,"")</f>
        <v>food</v>
      </c>
      <c r="R2519" t="str">
        <f>REPLACE(N2519,1,FIND("/",N2519),"")</f>
        <v>restaurants</v>
      </c>
      <c r="S2519" s="10">
        <f t="shared" si="78"/>
        <v>42052.469097222223</v>
      </c>
      <c r="T2519" s="10">
        <f t="shared" si="7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E2520/D2520*100</f>
        <v>0</v>
      </c>
      <c r="P2520" s="7" t="e">
        <f>E2520/L2520</f>
        <v>#DIV/0!</v>
      </c>
      <c r="Q2520" t="str">
        <f>REPLACE(N2520,FIND("/",N2520),LEN(N2520)-FIND("/",N2520)+1,"")</f>
        <v>food</v>
      </c>
      <c r="R2520" t="str">
        <f>REPLACE(N2520,1,FIND("/",N2520),"")</f>
        <v>restaurants</v>
      </c>
      <c r="S2520" s="10">
        <f t="shared" si="78"/>
        <v>41926.347546296296</v>
      </c>
      <c r="T2520" s="10">
        <f t="shared" si="7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E2521/D2521*100</f>
        <v>4.3333333333333335E-2</v>
      </c>
      <c r="P2521" s="7">
        <f>E2521/L2521</f>
        <v>16.25</v>
      </c>
      <c r="Q2521" t="str">
        <f>REPLACE(N2521,FIND("/",N2521),LEN(N2521)-FIND("/",N2521)+1,"")</f>
        <v>food</v>
      </c>
      <c r="R2521" t="str">
        <f>REPLACE(N2521,1,FIND("/",N2521),"")</f>
        <v>restaurants</v>
      </c>
      <c r="S2521" s="10">
        <f t="shared" si="78"/>
        <v>41808.821805555555</v>
      </c>
      <c r="T2521" s="10">
        <f t="shared" si="7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E2522/D2522*100</f>
        <v>0</v>
      </c>
      <c r="P2522" s="7" t="e">
        <f>E2522/L2522</f>
        <v>#DIV/0!</v>
      </c>
      <c r="Q2522" t="str">
        <f>REPLACE(N2522,FIND("/",N2522),LEN(N2522)-FIND("/",N2522)+1,"")</f>
        <v>food</v>
      </c>
      <c r="R2522" t="str">
        <f>REPLACE(N2522,1,FIND("/",N2522),"")</f>
        <v>restaurants</v>
      </c>
      <c r="S2522" s="10">
        <f t="shared" si="78"/>
        <v>42612.267187500001</v>
      </c>
      <c r="T2522" s="10">
        <f t="shared" si="7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E2523/D2523*100</f>
        <v>109.48792</v>
      </c>
      <c r="P2523" s="7">
        <f>E2523/L2523</f>
        <v>103.68174242424243</v>
      </c>
      <c r="Q2523" t="str">
        <f>REPLACE(N2523,FIND("/",N2523),LEN(N2523)-FIND("/",N2523)+1,"")</f>
        <v>music</v>
      </c>
      <c r="R2523" t="str">
        <f>REPLACE(N2523,1,FIND("/",N2523),"")</f>
        <v>classical music</v>
      </c>
      <c r="S2523" s="10">
        <f t="shared" si="78"/>
        <v>42269.63450231481</v>
      </c>
      <c r="T2523" s="10">
        <f t="shared" si="7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E2524/D2524*100</f>
        <v>100</v>
      </c>
      <c r="P2524" s="7">
        <f>E2524/L2524</f>
        <v>185.18518518518519</v>
      </c>
      <c r="Q2524" t="str">
        <f>REPLACE(N2524,FIND("/",N2524),LEN(N2524)-FIND("/",N2524)+1,"")</f>
        <v>music</v>
      </c>
      <c r="R2524" t="str">
        <f>REPLACE(N2524,1,FIND("/",N2524),"")</f>
        <v>classical music</v>
      </c>
      <c r="S2524" s="10">
        <f t="shared" si="78"/>
        <v>42460.240277777775</v>
      </c>
      <c r="T2524" s="10">
        <f t="shared" si="7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E2525/D2525*100</f>
        <v>156.44444444444446</v>
      </c>
      <c r="P2525" s="7">
        <f>E2525/L2525</f>
        <v>54.153846153846153</v>
      </c>
      <c r="Q2525" t="str">
        <f>REPLACE(N2525,FIND("/",N2525),LEN(N2525)-FIND("/",N2525)+1,"")</f>
        <v>music</v>
      </c>
      <c r="R2525" t="str">
        <f>REPLACE(N2525,1,FIND("/",N2525),"")</f>
        <v>classical music</v>
      </c>
      <c r="S2525" s="10">
        <f t="shared" si="78"/>
        <v>41930.642268518517</v>
      </c>
      <c r="T2525" s="10">
        <f t="shared" si="7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E2526/D2526*100</f>
        <v>101.6</v>
      </c>
      <c r="P2526" s="7">
        <f>E2526/L2526</f>
        <v>177.2093023255814</v>
      </c>
      <c r="Q2526" t="str">
        <f>REPLACE(N2526,FIND("/",N2526),LEN(N2526)-FIND("/",N2526)+1,"")</f>
        <v>music</v>
      </c>
      <c r="R2526" t="str">
        <f>REPLACE(N2526,1,FIND("/",N2526),"")</f>
        <v>classical music</v>
      </c>
      <c r="S2526" s="10">
        <f t="shared" si="78"/>
        <v>41961.474039351851</v>
      </c>
      <c r="T2526" s="10">
        <f t="shared" si="7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E2527/D2527*100</f>
        <v>100.325</v>
      </c>
      <c r="P2527" s="7">
        <f>E2527/L2527</f>
        <v>100.325</v>
      </c>
      <c r="Q2527" t="str">
        <f>REPLACE(N2527,FIND("/",N2527),LEN(N2527)-FIND("/",N2527)+1,"")</f>
        <v>music</v>
      </c>
      <c r="R2527" t="str">
        <f>REPLACE(N2527,1,FIND("/",N2527),"")</f>
        <v>classical music</v>
      </c>
      <c r="S2527" s="10">
        <f t="shared" si="78"/>
        <v>41058.511238425919</v>
      </c>
      <c r="T2527" s="10">
        <f t="shared" si="7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E2528/D2528*100</f>
        <v>112.94999999999999</v>
      </c>
      <c r="P2528" s="7">
        <f>E2528/L2528</f>
        <v>136.90909090909091</v>
      </c>
      <c r="Q2528" t="str">
        <f>REPLACE(N2528,FIND("/",N2528),LEN(N2528)-FIND("/",N2528)+1,"")</f>
        <v>music</v>
      </c>
      <c r="R2528" t="str">
        <f>REPLACE(N2528,1,FIND("/",N2528),"")</f>
        <v>classical music</v>
      </c>
      <c r="S2528" s="10">
        <f t="shared" si="78"/>
        <v>41952.757800925923</v>
      </c>
      <c r="T2528" s="10">
        <f t="shared" si="7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E2529/D2529*100</f>
        <v>102.125</v>
      </c>
      <c r="P2529" s="7">
        <f>E2529/L2529</f>
        <v>57.535211267605632</v>
      </c>
      <c r="Q2529" t="str">
        <f>REPLACE(N2529,FIND("/",N2529),LEN(N2529)-FIND("/",N2529)+1,"")</f>
        <v>music</v>
      </c>
      <c r="R2529" t="str">
        <f>REPLACE(N2529,1,FIND("/",N2529),"")</f>
        <v>classical music</v>
      </c>
      <c r="S2529" s="10">
        <f t="shared" si="78"/>
        <v>41546.417719907404</v>
      </c>
      <c r="T2529" s="10">
        <f t="shared" si="7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E2530/D2530*100</f>
        <v>107.24974999999999</v>
      </c>
      <c r="P2530" s="7">
        <f>E2530/L2530</f>
        <v>52.962839506172834</v>
      </c>
      <c r="Q2530" t="str">
        <f>REPLACE(N2530,FIND("/",N2530),LEN(N2530)-FIND("/",N2530)+1,"")</f>
        <v>music</v>
      </c>
      <c r="R2530" t="str">
        <f>REPLACE(N2530,1,FIND("/",N2530),"")</f>
        <v>classical music</v>
      </c>
      <c r="S2530" s="10">
        <f t="shared" si="78"/>
        <v>42217.501192129632</v>
      </c>
      <c r="T2530" s="10">
        <f t="shared" si="7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E2531/D2531*100</f>
        <v>104.28333333333333</v>
      </c>
      <c r="P2531" s="7">
        <f>E2531/L2531</f>
        <v>82.328947368421055</v>
      </c>
      <c r="Q2531" t="str">
        <f>REPLACE(N2531,FIND("/",N2531),LEN(N2531)-FIND("/",N2531)+1,"")</f>
        <v>music</v>
      </c>
      <c r="R2531" t="str">
        <f>REPLACE(N2531,1,FIND("/",N2531),"")</f>
        <v>classical music</v>
      </c>
      <c r="S2531" s="10">
        <f t="shared" si="78"/>
        <v>40947.747395833328</v>
      </c>
      <c r="T2531" s="10">
        <f t="shared" si="7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E2532/D2532*100</f>
        <v>100</v>
      </c>
      <c r="P2532" s="7">
        <f>E2532/L2532</f>
        <v>135.41666666666666</v>
      </c>
      <c r="Q2532" t="str">
        <f>REPLACE(N2532,FIND("/",N2532),LEN(N2532)-FIND("/",N2532)+1,"")</f>
        <v>music</v>
      </c>
      <c r="R2532" t="str">
        <f>REPLACE(N2532,1,FIND("/",N2532),"")</f>
        <v>classical music</v>
      </c>
      <c r="S2532" s="10">
        <f t="shared" si="78"/>
        <v>42081.531307870369</v>
      </c>
      <c r="T2532" s="10">
        <f t="shared" si="7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E2533/D2533*100</f>
        <v>100.4</v>
      </c>
      <c r="P2533" s="7">
        <f>E2533/L2533</f>
        <v>74.06557377049181</v>
      </c>
      <c r="Q2533" t="str">
        <f>REPLACE(N2533,FIND("/",N2533),LEN(N2533)-FIND("/",N2533)+1,"")</f>
        <v>music</v>
      </c>
      <c r="R2533" t="str">
        <f>REPLACE(N2533,1,FIND("/",N2533),"")</f>
        <v>classical music</v>
      </c>
      <c r="S2533" s="10">
        <f t="shared" si="78"/>
        <v>42208.346689814811</v>
      </c>
      <c r="T2533" s="10">
        <f t="shared" si="7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E2534/D2534*100</f>
        <v>126.125</v>
      </c>
      <c r="P2534" s="7">
        <f>E2534/L2534</f>
        <v>84.083333333333329</v>
      </c>
      <c r="Q2534" t="str">
        <f>REPLACE(N2534,FIND("/",N2534),LEN(N2534)-FIND("/",N2534)+1,"")</f>
        <v>music</v>
      </c>
      <c r="R2534" t="str">
        <f>REPLACE(N2534,1,FIND("/",N2534),"")</f>
        <v>classical music</v>
      </c>
      <c r="S2534" s="10">
        <f t="shared" si="78"/>
        <v>41107.515810185185</v>
      </c>
      <c r="T2534" s="10">
        <f t="shared" si="7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E2535/D2535*100</f>
        <v>110.66666666666667</v>
      </c>
      <c r="P2535" s="7">
        <f>E2535/L2535</f>
        <v>61.029411764705884</v>
      </c>
      <c r="Q2535" t="str">
        <f>REPLACE(N2535,FIND("/",N2535),LEN(N2535)-FIND("/",N2535)+1,"")</f>
        <v>music</v>
      </c>
      <c r="R2535" t="str">
        <f>REPLACE(N2535,1,FIND("/",N2535),"")</f>
        <v>classical music</v>
      </c>
      <c r="S2535" s="10">
        <f t="shared" si="78"/>
        <v>41304.417951388888</v>
      </c>
      <c r="T2535" s="10">
        <f t="shared" si="7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E2536/D2536*100</f>
        <v>105</v>
      </c>
      <c r="P2536" s="7">
        <f>E2536/L2536</f>
        <v>150</v>
      </c>
      <c r="Q2536" t="str">
        <f>REPLACE(N2536,FIND("/",N2536),LEN(N2536)-FIND("/",N2536)+1,"")</f>
        <v>music</v>
      </c>
      <c r="R2536" t="str">
        <f>REPLACE(N2536,1,FIND("/",N2536),"")</f>
        <v>classical music</v>
      </c>
      <c r="S2536" s="10">
        <f t="shared" si="78"/>
        <v>40127.367037037031</v>
      </c>
      <c r="T2536" s="10">
        <f t="shared" si="7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E2537/D2537*100</f>
        <v>103.77499999999999</v>
      </c>
      <c r="P2537" s="7">
        <f>E2537/L2537</f>
        <v>266.08974358974359</v>
      </c>
      <c r="Q2537" t="str">
        <f>REPLACE(N2537,FIND("/",N2537),LEN(N2537)-FIND("/",N2537)+1,"")</f>
        <v>music</v>
      </c>
      <c r="R2537" t="str">
        <f>REPLACE(N2537,1,FIND("/",N2537),"")</f>
        <v>classical music</v>
      </c>
      <c r="S2537" s="10">
        <f t="shared" si="78"/>
        <v>41943.457696759258</v>
      </c>
      <c r="T2537" s="10">
        <f t="shared" si="7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E2538/D2538*100</f>
        <v>115.99999999999999</v>
      </c>
      <c r="P2538" s="7">
        <f>E2538/L2538</f>
        <v>7.25</v>
      </c>
      <c r="Q2538" t="str">
        <f>REPLACE(N2538,FIND("/",N2538),LEN(N2538)-FIND("/",N2538)+1,"")</f>
        <v>music</v>
      </c>
      <c r="R2538" t="str">
        <f>REPLACE(N2538,1,FIND("/",N2538),"")</f>
        <v>classical music</v>
      </c>
      <c r="S2538" s="10">
        <f t="shared" si="78"/>
        <v>41463.77275462963</v>
      </c>
      <c r="T2538" s="10">
        <f t="shared" si="7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E2539/D2539*100</f>
        <v>110.00000000000001</v>
      </c>
      <c r="P2539" s="7">
        <f>E2539/L2539</f>
        <v>100</v>
      </c>
      <c r="Q2539" t="str">
        <f>REPLACE(N2539,FIND("/",N2539),LEN(N2539)-FIND("/",N2539)+1,"")</f>
        <v>music</v>
      </c>
      <c r="R2539" t="str">
        <f>REPLACE(N2539,1,FIND("/",N2539),"")</f>
        <v>classical music</v>
      </c>
      <c r="S2539" s="10">
        <f t="shared" si="78"/>
        <v>40696.315451388888</v>
      </c>
      <c r="T2539" s="10">
        <f t="shared" si="7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E2540/D2540*100</f>
        <v>113.01761111111111</v>
      </c>
      <c r="P2540" s="7">
        <f>E2540/L2540</f>
        <v>109.96308108108107</v>
      </c>
      <c r="Q2540" t="str">
        <f>REPLACE(N2540,FIND("/",N2540),LEN(N2540)-FIND("/",N2540)+1,"")</f>
        <v>music</v>
      </c>
      <c r="R2540" t="str">
        <f>REPLACE(N2540,1,FIND("/",N2540),"")</f>
        <v>classical music</v>
      </c>
      <c r="S2540" s="10">
        <f t="shared" si="78"/>
        <v>41298.176631944443</v>
      </c>
      <c r="T2540" s="10">
        <f t="shared" si="7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E2541/D2541*100</f>
        <v>100.25</v>
      </c>
      <c r="P2541" s="7">
        <f>E2541/L2541</f>
        <v>169.91525423728814</v>
      </c>
      <c r="Q2541" t="str">
        <f>REPLACE(N2541,FIND("/",N2541),LEN(N2541)-FIND("/",N2541)+1,"")</f>
        <v>music</v>
      </c>
      <c r="R2541" t="str">
        <f>REPLACE(N2541,1,FIND("/",N2541),"")</f>
        <v>classical music</v>
      </c>
      <c r="S2541" s="10">
        <f t="shared" si="78"/>
        <v>41977.568888888891</v>
      </c>
      <c r="T2541" s="10">
        <f t="shared" si="7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E2542/D2542*100</f>
        <v>103.4</v>
      </c>
      <c r="P2542" s="7">
        <f>E2542/L2542</f>
        <v>95.740740740740748</v>
      </c>
      <c r="Q2542" t="str">
        <f>REPLACE(N2542,FIND("/",N2542),LEN(N2542)-FIND("/",N2542)+1,"")</f>
        <v>music</v>
      </c>
      <c r="R2542" t="str">
        <f>REPLACE(N2542,1,FIND("/",N2542),"")</f>
        <v>classical music</v>
      </c>
      <c r="S2542" s="10">
        <f t="shared" si="78"/>
        <v>40785.341678240737</v>
      </c>
      <c r="T2542" s="10">
        <f t="shared" si="7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E2543/D2543*100</f>
        <v>107.02857142857142</v>
      </c>
      <c r="P2543" s="7">
        <f>E2543/L2543</f>
        <v>59.460317460317462</v>
      </c>
      <c r="Q2543" t="str">
        <f>REPLACE(N2543,FIND("/",N2543),LEN(N2543)-FIND("/",N2543)+1,"")</f>
        <v>music</v>
      </c>
      <c r="R2543" t="str">
        <f>REPLACE(N2543,1,FIND("/",N2543),"")</f>
        <v>classical music</v>
      </c>
      <c r="S2543" s="10">
        <f t="shared" si="78"/>
        <v>41483.115949074076</v>
      </c>
      <c r="T2543" s="10">
        <f t="shared" si="7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E2544/D2544*100</f>
        <v>103.57142857142858</v>
      </c>
      <c r="P2544" s="7">
        <f>E2544/L2544</f>
        <v>55.769230769230766</v>
      </c>
      <c r="Q2544" t="str">
        <f>REPLACE(N2544,FIND("/",N2544),LEN(N2544)-FIND("/",N2544)+1,"")</f>
        <v>music</v>
      </c>
      <c r="R2544" t="str">
        <f>REPLACE(N2544,1,FIND("/",N2544),"")</f>
        <v>classical music</v>
      </c>
      <c r="S2544" s="10">
        <f t="shared" si="78"/>
        <v>41509.093252314815</v>
      </c>
      <c r="T2544" s="10">
        <f t="shared" si="7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E2545/D2545*100</f>
        <v>156.4</v>
      </c>
      <c r="P2545" s="7">
        <f>E2545/L2545</f>
        <v>30.076923076923077</v>
      </c>
      <c r="Q2545" t="str">
        <f>REPLACE(N2545,FIND("/",N2545),LEN(N2545)-FIND("/",N2545)+1,"")</f>
        <v>music</v>
      </c>
      <c r="R2545" t="str">
        <f>REPLACE(N2545,1,FIND("/",N2545),"")</f>
        <v>classical music</v>
      </c>
      <c r="S2545" s="10">
        <f t="shared" si="78"/>
        <v>40513.774282407401</v>
      </c>
      <c r="T2545" s="10">
        <f t="shared" si="7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E2546/D2546*100</f>
        <v>100.82</v>
      </c>
      <c r="P2546" s="7">
        <f>E2546/L2546</f>
        <v>88.438596491228068</v>
      </c>
      <c r="Q2546" t="str">
        <f>REPLACE(N2546,FIND("/",N2546),LEN(N2546)-FIND("/",N2546)+1,"")</f>
        <v>music</v>
      </c>
      <c r="R2546" t="str">
        <f>REPLACE(N2546,1,FIND("/",N2546),"")</f>
        <v>classical music</v>
      </c>
      <c r="S2546" s="10">
        <f t="shared" si="78"/>
        <v>41068.1871412037</v>
      </c>
      <c r="T2546" s="10">
        <f t="shared" si="7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E2547/D2547*100</f>
        <v>195.3</v>
      </c>
      <c r="P2547" s="7">
        <f>E2547/L2547</f>
        <v>64.032786885245898</v>
      </c>
      <c r="Q2547" t="str">
        <f>REPLACE(N2547,FIND("/",N2547),LEN(N2547)-FIND("/",N2547)+1,"")</f>
        <v>music</v>
      </c>
      <c r="R2547" t="str">
        <f>REPLACE(N2547,1,FIND("/",N2547),"")</f>
        <v>classical music</v>
      </c>
      <c r="S2547" s="10">
        <f t="shared" si="78"/>
        <v>42026.804837962962</v>
      </c>
      <c r="T2547" s="10">
        <f t="shared" si="7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E2548/D2548*100</f>
        <v>111.71428571428572</v>
      </c>
      <c r="P2548" s="7">
        <f>E2548/L2548</f>
        <v>60.153846153846153</v>
      </c>
      <c r="Q2548" t="str">
        <f>REPLACE(N2548,FIND("/",N2548),LEN(N2548)-FIND("/",N2548)+1,"")</f>
        <v>music</v>
      </c>
      <c r="R2548" t="str">
        <f>REPLACE(N2548,1,FIND("/",N2548),"")</f>
        <v>classical music</v>
      </c>
      <c r="S2548" s="10">
        <f t="shared" si="78"/>
        <v>41524.525219907409</v>
      </c>
      <c r="T2548" s="10">
        <f t="shared" si="7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E2549/D2549*100</f>
        <v>119.85454545454546</v>
      </c>
      <c r="P2549" s="7">
        <f>E2549/L2549</f>
        <v>49.194029850746269</v>
      </c>
      <c r="Q2549" t="str">
        <f>REPLACE(N2549,FIND("/",N2549),LEN(N2549)-FIND("/",N2549)+1,"")</f>
        <v>music</v>
      </c>
      <c r="R2549" t="str">
        <f>REPLACE(N2549,1,FIND("/",N2549),"")</f>
        <v>classical music</v>
      </c>
      <c r="S2549" s="10">
        <f t="shared" si="78"/>
        <v>40973.439849537033</v>
      </c>
      <c r="T2549" s="10">
        <f t="shared" si="7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E2550/D2550*100</f>
        <v>101.85</v>
      </c>
      <c r="P2550" s="7">
        <f>E2550/L2550</f>
        <v>165.16216216216216</v>
      </c>
      <c r="Q2550" t="str">
        <f>REPLACE(N2550,FIND("/",N2550),LEN(N2550)-FIND("/",N2550)+1,"")</f>
        <v>music</v>
      </c>
      <c r="R2550" t="str">
        <f>REPLACE(N2550,1,FIND("/",N2550),"")</f>
        <v>classical music</v>
      </c>
      <c r="S2550" s="10">
        <f t="shared" si="78"/>
        <v>42618.292094907403</v>
      </c>
      <c r="T2550" s="10">
        <f t="shared" si="7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E2551/D2551*100</f>
        <v>102.80254777070064</v>
      </c>
      <c r="P2551" s="7">
        <f>E2551/L2551</f>
        <v>43.621621621621621</v>
      </c>
      <c r="Q2551" t="str">
        <f>REPLACE(N2551,FIND("/",N2551),LEN(N2551)-FIND("/",N2551)+1,"")</f>
        <v>music</v>
      </c>
      <c r="R2551" t="str">
        <f>REPLACE(N2551,1,FIND("/",N2551),"")</f>
        <v>classical music</v>
      </c>
      <c r="S2551" s="10">
        <f t="shared" si="78"/>
        <v>41390.424421296295</v>
      </c>
      <c r="T2551" s="10">
        <f t="shared" si="7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E2552/D2552*100</f>
        <v>100.84615384615385</v>
      </c>
      <c r="P2552" s="7">
        <f>E2552/L2552</f>
        <v>43.7</v>
      </c>
      <c r="Q2552" t="str">
        <f>REPLACE(N2552,FIND("/",N2552),LEN(N2552)-FIND("/",N2552)+1,"")</f>
        <v>music</v>
      </c>
      <c r="R2552" t="str">
        <f>REPLACE(N2552,1,FIND("/",N2552),"")</f>
        <v>classical music</v>
      </c>
      <c r="S2552" s="10">
        <f t="shared" si="78"/>
        <v>42228.300995370366</v>
      </c>
      <c r="T2552" s="10">
        <f t="shared" si="7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E2553/D2553*100</f>
        <v>102.73469387755102</v>
      </c>
      <c r="P2553" s="7">
        <f>E2553/L2553</f>
        <v>67.419642857142861</v>
      </c>
      <c r="Q2553" t="str">
        <f>REPLACE(N2553,FIND("/",N2553),LEN(N2553)-FIND("/",N2553)+1,"")</f>
        <v>music</v>
      </c>
      <c r="R2553" t="str">
        <f>REPLACE(N2553,1,FIND("/",N2553),"")</f>
        <v>classical music</v>
      </c>
      <c r="S2553" s="10">
        <f t="shared" si="78"/>
        <v>40960.918807870366</v>
      </c>
      <c r="T2553" s="10">
        <f t="shared" si="7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E2554/D2554*100</f>
        <v>106.5</v>
      </c>
      <c r="P2554" s="7">
        <f>E2554/L2554</f>
        <v>177.5</v>
      </c>
      <c r="Q2554" t="str">
        <f>REPLACE(N2554,FIND("/",N2554),LEN(N2554)-FIND("/",N2554)+1,"")</f>
        <v>music</v>
      </c>
      <c r="R2554" t="str">
        <f>REPLACE(N2554,1,FIND("/",N2554),"")</f>
        <v>classical music</v>
      </c>
      <c r="S2554" s="10">
        <f t="shared" si="78"/>
        <v>42769.476631944439</v>
      </c>
      <c r="T2554" s="10">
        <f t="shared" si="7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E2555/D2555*100</f>
        <v>155.53333333333333</v>
      </c>
      <c r="P2555" s="7">
        <f>E2555/L2555</f>
        <v>38.883333333333333</v>
      </c>
      <c r="Q2555" t="str">
        <f>REPLACE(N2555,FIND("/",N2555),LEN(N2555)-FIND("/",N2555)+1,"")</f>
        <v>music</v>
      </c>
      <c r="R2555" t="str">
        <f>REPLACE(N2555,1,FIND("/",N2555),"")</f>
        <v>classical music</v>
      </c>
      <c r="S2555" s="10">
        <f t="shared" si="78"/>
        <v>41112.865821759253</v>
      </c>
      <c r="T2555" s="10">
        <f t="shared" si="7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E2556/D2556*100</f>
        <v>122.8</v>
      </c>
      <c r="P2556" s="7">
        <f>E2556/L2556</f>
        <v>54.985074626865675</v>
      </c>
      <c r="Q2556" t="str">
        <f>REPLACE(N2556,FIND("/",N2556),LEN(N2556)-FIND("/",N2556)+1,"")</f>
        <v>music</v>
      </c>
      <c r="R2556" t="str">
        <f>REPLACE(N2556,1,FIND("/",N2556),"")</f>
        <v>classical music</v>
      </c>
      <c r="S2556" s="10">
        <f t="shared" si="78"/>
        <v>42124.744942129626</v>
      </c>
      <c r="T2556" s="10">
        <f t="shared" si="7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E2557/D2557*100</f>
        <v>107.35</v>
      </c>
      <c r="P2557" s="7">
        <f>E2557/L2557</f>
        <v>61.342857142857142</v>
      </c>
      <c r="Q2557" t="str">
        <f>REPLACE(N2557,FIND("/",N2557),LEN(N2557)-FIND("/",N2557)+1,"")</f>
        <v>music</v>
      </c>
      <c r="R2557" t="str">
        <f>REPLACE(N2557,1,FIND("/",N2557),"")</f>
        <v>classical music</v>
      </c>
      <c r="S2557" s="10">
        <f t="shared" si="78"/>
        <v>41026.32167824074</v>
      </c>
      <c r="T2557" s="10">
        <f t="shared" si="7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E2558/D2558*100</f>
        <v>105.50335570469798</v>
      </c>
      <c r="P2558" s="7">
        <f>E2558/L2558</f>
        <v>23.117647058823529</v>
      </c>
      <c r="Q2558" t="str">
        <f>REPLACE(N2558,FIND("/",N2558),LEN(N2558)-FIND("/",N2558)+1,"")</f>
        <v>music</v>
      </c>
      <c r="R2558" t="str">
        <f>REPLACE(N2558,1,FIND("/",N2558),"")</f>
        <v>classical music</v>
      </c>
      <c r="S2558" s="10">
        <f t="shared" si="78"/>
        <v>41222.658067129625</v>
      </c>
      <c r="T2558" s="10">
        <f t="shared" si="7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E2559/D2559*100</f>
        <v>118.44444444444444</v>
      </c>
      <c r="P2559" s="7">
        <f>E2559/L2559</f>
        <v>29.611111111111111</v>
      </c>
      <c r="Q2559" t="str">
        <f>REPLACE(N2559,FIND("/",N2559),LEN(N2559)-FIND("/",N2559)+1,"")</f>
        <v>music</v>
      </c>
      <c r="R2559" t="str">
        <f>REPLACE(N2559,1,FIND("/",N2559),"")</f>
        <v>classical music</v>
      </c>
      <c r="S2559" s="10">
        <f t="shared" si="78"/>
        <v>41744.411874999998</v>
      </c>
      <c r="T2559" s="10">
        <f t="shared" si="7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E2560/D2560*100</f>
        <v>108.88</v>
      </c>
      <c r="P2560" s="7">
        <f>E2560/L2560</f>
        <v>75.611111111111114</v>
      </c>
      <c r="Q2560" t="str">
        <f>REPLACE(N2560,FIND("/",N2560),LEN(N2560)-FIND("/",N2560)+1,"")</f>
        <v>music</v>
      </c>
      <c r="R2560" t="str">
        <f>REPLACE(N2560,1,FIND("/",N2560),"")</f>
        <v>classical music</v>
      </c>
      <c r="S2560" s="10">
        <f t="shared" si="78"/>
        <v>42093.526689814811</v>
      </c>
      <c r="T2560" s="10">
        <f t="shared" si="7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E2561/D2561*100</f>
        <v>111.25</v>
      </c>
      <c r="P2561" s="7">
        <f>E2561/L2561</f>
        <v>35.6</v>
      </c>
      <c r="Q2561" t="str">
        <f>REPLACE(N2561,FIND("/",N2561),LEN(N2561)-FIND("/",N2561)+1,"")</f>
        <v>music</v>
      </c>
      <c r="R2561" t="str">
        <f>REPLACE(N2561,1,FIND("/",N2561),"")</f>
        <v>classical music</v>
      </c>
      <c r="S2561" s="10">
        <f t="shared" si="78"/>
        <v>40829.540324074071</v>
      </c>
      <c r="T2561" s="10">
        <f t="shared" si="7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E2562/D2562*100</f>
        <v>100.1</v>
      </c>
      <c r="P2562" s="7">
        <f>E2562/L2562</f>
        <v>143</v>
      </c>
      <c r="Q2562" t="str">
        <f>REPLACE(N2562,FIND("/",N2562),LEN(N2562)-FIND("/",N2562)+1,"")</f>
        <v>music</v>
      </c>
      <c r="R2562" t="str">
        <f>REPLACE(N2562,1,FIND("/",N2562),"")</f>
        <v>classical music</v>
      </c>
      <c r="S2562" s="10">
        <f t="shared" si="78"/>
        <v>42039.617754629631</v>
      </c>
      <c r="T2562" s="10">
        <f t="shared" si="7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E2563/D2563*100</f>
        <v>0</v>
      </c>
      <c r="P2563" s="7" t="e">
        <f>E2563/L2563</f>
        <v>#DIV/0!</v>
      </c>
      <c r="Q2563" t="str">
        <f>REPLACE(N2563,FIND("/",N2563),LEN(N2563)-FIND("/",N2563)+1,"")</f>
        <v>food</v>
      </c>
      <c r="R2563" t="str">
        <f>REPLACE(N2563,1,FIND("/",N2563),"")</f>
        <v>food trucks</v>
      </c>
      <c r="S2563" s="10">
        <f t="shared" ref="S2563:S2626" si="80">(J2563/86400)+25569+(-8/24)</f>
        <v>42260.195474537039</v>
      </c>
      <c r="T2563" s="10">
        <f t="shared" ref="T2563:T2626" si="81">(I2563/86400)+25569+(-8/24)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E2564/D2564*100</f>
        <v>0.75</v>
      </c>
      <c r="P2564" s="7">
        <f>E2564/L2564</f>
        <v>25</v>
      </c>
      <c r="Q2564" t="str">
        <f>REPLACE(N2564,FIND("/",N2564),LEN(N2564)-FIND("/",N2564)+1,"")</f>
        <v>food</v>
      </c>
      <c r="R2564" t="str">
        <f>REPLACE(N2564,1,FIND("/",N2564),"")</f>
        <v>food trucks</v>
      </c>
      <c r="S2564" s="10">
        <f t="shared" si="80"/>
        <v>42594.191423611112</v>
      </c>
      <c r="T2564" s="10">
        <f t="shared" si="81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E2565/D2565*100</f>
        <v>0</v>
      </c>
      <c r="P2565" s="7" t="e">
        <f>E2565/L2565</f>
        <v>#DIV/0!</v>
      </c>
      <c r="Q2565" t="str">
        <f>REPLACE(N2565,FIND("/",N2565),LEN(N2565)-FIND("/",N2565)+1,"")</f>
        <v>food</v>
      </c>
      <c r="R2565" t="str">
        <f>REPLACE(N2565,1,FIND("/",N2565),"")</f>
        <v>food trucks</v>
      </c>
      <c r="S2565" s="10">
        <f t="shared" si="80"/>
        <v>42154.806145833332</v>
      </c>
      <c r="T2565" s="10">
        <f t="shared" si="81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E2566/D2566*100</f>
        <v>0</v>
      </c>
      <c r="P2566" s="7" t="e">
        <f>E2566/L2566</f>
        <v>#DIV/0!</v>
      </c>
      <c r="Q2566" t="str">
        <f>REPLACE(N2566,FIND("/",N2566),LEN(N2566)-FIND("/",N2566)+1,"")</f>
        <v>food</v>
      </c>
      <c r="R2566" t="str">
        <f>REPLACE(N2566,1,FIND("/",N2566),"")</f>
        <v>food trucks</v>
      </c>
      <c r="S2566" s="10">
        <f t="shared" si="80"/>
        <v>41821.70716435185</v>
      </c>
      <c r="T2566" s="10">
        <f t="shared" si="81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E2567/D2567*100</f>
        <v>1</v>
      </c>
      <c r="P2567" s="7">
        <f>E2567/L2567</f>
        <v>100</v>
      </c>
      <c r="Q2567" t="str">
        <f>REPLACE(N2567,FIND("/",N2567),LEN(N2567)-FIND("/",N2567)+1,"")</f>
        <v>food</v>
      </c>
      <c r="R2567" t="str">
        <f>REPLACE(N2567,1,FIND("/",N2567),"")</f>
        <v>food trucks</v>
      </c>
      <c r="S2567" s="10">
        <f t="shared" si="80"/>
        <v>42440.317002314812</v>
      </c>
      <c r="T2567" s="10">
        <f t="shared" si="81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E2568/D2568*100</f>
        <v>0</v>
      </c>
      <c r="P2568" s="7" t="e">
        <f>E2568/L2568</f>
        <v>#DIV/0!</v>
      </c>
      <c r="Q2568" t="str">
        <f>REPLACE(N2568,FIND("/",N2568),LEN(N2568)-FIND("/",N2568)+1,"")</f>
        <v>food</v>
      </c>
      <c r="R2568" t="str">
        <f>REPLACE(N2568,1,FIND("/",N2568),"")</f>
        <v>food trucks</v>
      </c>
      <c r="S2568" s="10">
        <f t="shared" si="80"/>
        <v>41842.647546296292</v>
      </c>
      <c r="T2568" s="10">
        <f t="shared" si="81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E2569/D2569*100</f>
        <v>0.26666666666666666</v>
      </c>
      <c r="P2569" s="7">
        <f>E2569/L2569</f>
        <v>60</v>
      </c>
      <c r="Q2569" t="str">
        <f>REPLACE(N2569,FIND("/",N2569),LEN(N2569)-FIND("/",N2569)+1,"")</f>
        <v>food</v>
      </c>
      <c r="R2569" t="str">
        <f>REPLACE(N2569,1,FIND("/",N2569),"")</f>
        <v>food trucks</v>
      </c>
      <c r="S2569" s="10">
        <f t="shared" si="80"/>
        <v>42087.545578703699</v>
      </c>
      <c r="T2569" s="10">
        <f t="shared" si="81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E2570/D2570*100</f>
        <v>0.5</v>
      </c>
      <c r="P2570" s="7">
        <f>E2570/L2570</f>
        <v>50</v>
      </c>
      <c r="Q2570" t="str">
        <f>REPLACE(N2570,FIND("/",N2570),LEN(N2570)-FIND("/",N2570)+1,"")</f>
        <v>food</v>
      </c>
      <c r="R2570" t="str">
        <f>REPLACE(N2570,1,FIND("/",N2570),"")</f>
        <v>food trucks</v>
      </c>
      <c r="S2570" s="10">
        <f t="shared" si="80"/>
        <v>42584.33326388889</v>
      </c>
      <c r="T2570" s="10">
        <f t="shared" si="81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E2571/D2571*100</f>
        <v>2.2307692307692308</v>
      </c>
      <c r="P2571" s="7">
        <f>E2571/L2571</f>
        <v>72.5</v>
      </c>
      <c r="Q2571" t="str">
        <f>REPLACE(N2571,FIND("/",N2571),LEN(N2571)-FIND("/",N2571)+1,"")</f>
        <v>food</v>
      </c>
      <c r="R2571" t="str">
        <f>REPLACE(N2571,1,FIND("/",N2571),"")</f>
        <v>food trucks</v>
      </c>
      <c r="S2571" s="10">
        <f t="shared" si="80"/>
        <v>42233.772129629629</v>
      </c>
      <c r="T2571" s="10">
        <f t="shared" si="81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E2572/D2572*100</f>
        <v>0.84285714285714297</v>
      </c>
      <c r="P2572" s="7">
        <f>E2572/L2572</f>
        <v>29.5</v>
      </c>
      <c r="Q2572" t="str">
        <f>REPLACE(N2572,FIND("/",N2572),LEN(N2572)-FIND("/",N2572)+1,"")</f>
        <v>food</v>
      </c>
      <c r="R2572" t="str">
        <f>REPLACE(N2572,1,FIND("/",N2572),"")</f>
        <v>food trucks</v>
      </c>
      <c r="S2572" s="10">
        <f t="shared" si="80"/>
        <v>42744.569849537038</v>
      </c>
      <c r="T2572" s="10">
        <f t="shared" si="81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E2573/D2573*100</f>
        <v>0.25</v>
      </c>
      <c r="P2573" s="7">
        <f>E2573/L2573</f>
        <v>62.5</v>
      </c>
      <c r="Q2573" t="str">
        <f>REPLACE(N2573,FIND("/",N2573),LEN(N2573)-FIND("/",N2573)+1,"")</f>
        <v>food</v>
      </c>
      <c r="R2573" t="str">
        <f>REPLACE(N2573,1,FIND("/",N2573),"")</f>
        <v>food trucks</v>
      </c>
      <c r="S2573" s="10">
        <f t="shared" si="80"/>
        <v>42449.008344907408</v>
      </c>
      <c r="T2573" s="10">
        <f t="shared" si="81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E2574/D2574*100</f>
        <v>0</v>
      </c>
      <c r="P2574" s="7" t="e">
        <f>E2574/L2574</f>
        <v>#DIV/0!</v>
      </c>
      <c r="Q2574" t="str">
        <f>REPLACE(N2574,FIND("/",N2574),LEN(N2574)-FIND("/",N2574)+1,"")</f>
        <v>food</v>
      </c>
      <c r="R2574" t="str">
        <f>REPLACE(N2574,1,FIND("/",N2574),"")</f>
        <v>food trucks</v>
      </c>
      <c r="S2574" s="10">
        <f t="shared" si="80"/>
        <v>42076.786076388882</v>
      </c>
      <c r="T2574" s="10">
        <f t="shared" si="81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E2575/D2575*100</f>
        <v>0</v>
      </c>
      <c r="P2575" s="7" t="e">
        <f>E2575/L2575</f>
        <v>#DIV/0!</v>
      </c>
      <c r="Q2575" t="str">
        <f>REPLACE(N2575,FIND("/",N2575),LEN(N2575)-FIND("/",N2575)+1,"")</f>
        <v>food</v>
      </c>
      <c r="R2575" t="str">
        <f>REPLACE(N2575,1,FIND("/",N2575),"")</f>
        <v>food trucks</v>
      </c>
      <c r="S2575" s="10">
        <f t="shared" si="80"/>
        <v>41829.258668981478</v>
      </c>
      <c r="T2575" s="10">
        <f t="shared" si="81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E2576/D2576*100</f>
        <v>0</v>
      </c>
      <c r="P2576" s="7" t="e">
        <f>E2576/L2576</f>
        <v>#DIV/0!</v>
      </c>
      <c r="Q2576" t="str">
        <f>REPLACE(N2576,FIND("/",N2576),LEN(N2576)-FIND("/",N2576)+1,"")</f>
        <v>food</v>
      </c>
      <c r="R2576" t="str">
        <f>REPLACE(N2576,1,FIND("/",N2576),"")</f>
        <v>food trucks</v>
      </c>
      <c r="S2576" s="10">
        <f t="shared" si="80"/>
        <v>42487.492418981477</v>
      </c>
      <c r="T2576" s="10">
        <f t="shared" si="81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E2577/D2577*100</f>
        <v>0</v>
      </c>
      <c r="P2577" s="7" t="e">
        <f>E2577/L2577</f>
        <v>#DIV/0!</v>
      </c>
      <c r="Q2577" t="str">
        <f>REPLACE(N2577,FIND("/",N2577),LEN(N2577)-FIND("/",N2577)+1,"")</f>
        <v>food</v>
      </c>
      <c r="R2577" t="str">
        <f>REPLACE(N2577,1,FIND("/",N2577),"")</f>
        <v>food trucks</v>
      </c>
      <c r="S2577" s="10">
        <f t="shared" si="80"/>
        <v>41985.775393518517</v>
      </c>
      <c r="T2577" s="10">
        <f t="shared" si="81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E2578/D2578*100</f>
        <v>0</v>
      </c>
      <c r="P2578" s="7" t="e">
        <f>E2578/L2578</f>
        <v>#DIV/0!</v>
      </c>
      <c r="Q2578" t="str">
        <f>REPLACE(N2578,FIND("/",N2578),LEN(N2578)-FIND("/",N2578)+1,"")</f>
        <v>food</v>
      </c>
      <c r="R2578" t="str">
        <f>REPLACE(N2578,1,FIND("/",N2578),"")</f>
        <v>food trucks</v>
      </c>
      <c r="S2578" s="10">
        <f t="shared" si="80"/>
        <v>42059.676469907405</v>
      </c>
      <c r="T2578" s="10">
        <f t="shared" si="81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E2579/D2579*100</f>
        <v>0</v>
      </c>
      <c r="P2579" s="7" t="e">
        <f>E2579/L2579</f>
        <v>#DIV/0!</v>
      </c>
      <c r="Q2579" t="str">
        <f>REPLACE(N2579,FIND("/",N2579),LEN(N2579)-FIND("/",N2579)+1,"")</f>
        <v>food</v>
      </c>
      <c r="R2579" t="str">
        <f>REPLACE(N2579,1,FIND("/",N2579),"")</f>
        <v>food trucks</v>
      </c>
      <c r="S2579" s="10">
        <f t="shared" si="80"/>
        <v>41830.487233796295</v>
      </c>
      <c r="T2579" s="10">
        <f t="shared" si="81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E2580/D2580*100</f>
        <v>0</v>
      </c>
      <c r="P2580" s="7" t="e">
        <f>E2580/L2580</f>
        <v>#DIV/0!</v>
      </c>
      <c r="Q2580" t="str">
        <f>REPLACE(N2580,FIND("/",N2580),LEN(N2580)-FIND("/",N2580)+1,"")</f>
        <v>food</v>
      </c>
      <c r="R2580" t="str">
        <f>REPLACE(N2580,1,FIND("/",N2580),"")</f>
        <v>food trucks</v>
      </c>
      <c r="S2580" s="10">
        <f t="shared" si="80"/>
        <v>42237.689571759256</v>
      </c>
      <c r="T2580" s="10">
        <f t="shared" si="81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E2581/D2581*100</f>
        <v>0.13849999999999998</v>
      </c>
      <c r="P2581" s="7">
        <f>E2581/L2581</f>
        <v>23.083333333333332</v>
      </c>
      <c r="Q2581" t="str">
        <f>REPLACE(N2581,FIND("/",N2581),LEN(N2581)-FIND("/",N2581)+1,"")</f>
        <v>food</v>
      </c>
      <c r="R2581" t="str">
        <f>REPLACE(N2581,1,FIND("/",N2581),"")</f>
        <v>food trucks</v>
      </c>
      <c r="S2581" s="10">
        <f t="shared" si="80"/>
        <v>41837.496562499997</v>
      </c>
      <c r="T2581" s="10">
        <f t="shared" si="81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E2582/D2582*100</f>
        <v>0.6</v>
      </c>
      <c r="P2582" s="7">
        <f>E2582/L2582</f>
        <v>25.5</v>
      </c>
      <c r="Q2582" t="str">
        <f>REPLACE(N2582,FIND("/",N2582),LEN(N2582)-FIND("/",N2582)+1,"")</f>
        <v>food</v>
      </c>
      <c r="R2582" t="str">
        <f>REPLACE(N2582,1,FIND("/",N2582),"")</f>
        <v>food trucks</v>
      </c>
      <c r="S2582" s="10">
        <f t="shared" si="80"/>
        <v>42109.993090277778</v>
      </c>
      <c r="T2582" s="10">
        <f t="shared" si="81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E2583/D2583*100</f>
        <v>10.6</v>
      </c>
      <c r="P2583" s="7">
        <f>E2583/L2583</f>
        <v>48.18181818181818</v>
      </c>
      <c r="Q2583" t="str">
        <f>REPLACE(N2583,FIND("/",N2583),LEN(N2583)-FIND("/",N2583)+1,"")</f>
        <v>food</v>
      </c>
      <c r="R2583" t="str">
        <f>REPLACE(N2583,1,FIND("/",N2583),"")</f>
        <v>food trucks</v>
      </c>
      <c r="S2583" s="10">
        <f t="shared" si="80"/>
        <v>42294.295115740737</v>
      </c>
      <c r="T2583" s="10">
        <f t="shared" si="81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E2584/D2584*100</f>
        <v>1.1111111111111111E-3</v>
      </c>
      <c r="P2584" s="7">
        <f>E2584/L2584</f>
        <v>1</v>
      </c>
      <c r="Q2584" t="str">
        <f>REPLACE(N2584,FIND("/",N2584),LEN(N2584)-FIND("/",N2584)+1,"")</f>
        <v>food</v>
      </c>
      <c r="R2584" t="str">
        <f>REPLACE(N2584,1,FIND("/",N2584),"")</f>
        <v>food trucks</v>
      </c>
      <c r="S2584" s="10">
        <f t="shared" si="80"/>
        <v>42642.655486111107</v>
      </c>
      <c r="T2584" s="10">
        <f t="shared" si="81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E2585/D2585*100</f>
        <v>0.5</v>
      </c>
      <c r="P2585" s="7">
        <f>E2585/L2585</f>
        <v>1</v>
      </c>
      <c r="Q2585" t="str">
        <f>REPLACE(N2585,FIND("/",N2585),LEN(N2585)-FIND("/",N2585)+1,"")</f>
        <v>food</v>
      </c>
      <c r="R2585" t="str">
        <f>REPLACE(N2585,1,FIND("/",N2585),"")</f>
        <v>food trucks</v>
      </c>
      <c r="S2585" s="10">
        <f t="shared" si="80"/>
        <v>42019.436111111114</v>
      </c>
      <c r="T2585" s="10">
        <f t="shared" si="81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E2586/D2586*100</f>
        <v>0</v>
      </c>
      <c r="P2586" s="7" t="e">
        <f>E2586/L2586</f>
        <v>#DIV/0!</v>
      </c>
      <c r="Q2586" t="str">
        <f>REPLACE(N2586,FIND("/",N2586),LEN(N2586)-FIND("/",N2586)+1,"")</f>
        <v>food</v>
      </c>
      <c r="R2586" t="str">
        <f>REPLACE(N2586,1,FIND("/",N2586),"")</f>
        <v>food trucks</v>
      </c>
      <c r="S2586" s="10">
        <f t="shared" si="80"/>
        <v>42139.839918981474</v>
      </c>
      <c r="T2586" s="10">
        <f t="shared" si="81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E2587/D2587*100</f>
        <v>0.16666666666666669</v>
      </c>
      <c r="P2587" s="7">
        <f>E2587/L2587</f>
        <v>50</v>
      </c>
      <c r="Q2587" t="str">
        <f>REPLACE(N2587,FIND("/",N2587),LEN(N2587)-FIND("/",N2587)+1,"")</f>
        <v>food</v>
      </c>
      <c r="R2587" t="str">
        <f>REPLACE(N2587,1,FIND("/",N2587),"")</f>
        <v>food trucks</v>
      </c>
      <c r="S2587" s="10">
        <f t="shared" si="80"/>
        <v>41795.629999999997</v>
      </c>
      <c r="T2587" s="10">
        <f t="shared" si="81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E2588/D2588*100</f>
        <v>0.16666666666666669</v>
      </c>
      <c r="P2588" s="7">
        <f>E2588/L2588</f>
        <v>5</v>
      </c>
      <c r="Q2588" t="str">
        <f>REPLACE(N2588,FIND("/",N2588),LEN(N2588)-FIND("/",N2588)+1,"")</f>
        <v>food</v>
      </c>
      <c r="R2588" t="str">
        <f>REPLACE(N2588,1,FIND("/",N2588),"")</f>
        <v>food trucks</v>
      </c>
      <c r="S2588" s="10">
        <f t="shared" si="80"/>
        <v>42332.996944444443</v>
      </c>
      <c r="T2588" s="10">
        <f t="shared" si="81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E2589/D2589*100</f>
        <v>2.4340000000000002</v>
      </c>
      <c r="P2589" s="7">
        <f>E2589/L2589</f>
        <v>202.83333333333334</v>
      </c>
      <c r="Q2589" t="str">
        <f>REPLACE(N2589,FIND("/",N2589),LEN(N2589)-FIND("/",N2589)+1,"")</f>
        <v>food</v>
      </c>
      <c r="R2589" t="str">
        <f>REPLACE(N2589,1,FIND("/",N2589),"")</f>
        <v>food trucks</v>
      </c>
      <c r="S2589" s="10">
        <f t="shared" si="80"/>
        <v>42338.342048611106</v>
      </c>
      <c r="T2589" s="10">
        <f t="shared" si="81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E2590/D2590*100</f>
        <v>3.8833333333333329</v>
      </c>
      <c r="P2590" s="7">
        <f>E2590/L2590</f>
        <v>29.125</v>
      </c>
      <c r="Q2590" t="str">
        <f>REPLACE(N2590,FIND("/",N2590),LEN(N2590)-FIND("/",N2590)+1,"")</f>
        <v>food</v>
      </c>
      <c r="R2590" t="str">
        <f>REPLACE(N2590,1,FIND("/",N2590),"")</f>
        <v>food trucks</v>
      </c>
      <c r="S2590" s="10">
        <f t="shared" si="80"/>
        <v>42042.342893518515</v>
      </c>
      <c r="T2590" s="10">
        <f t="shared" si="81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E2591/D2591*100</f>
        <v>0.01</v>
      </c>
      <c r="P2591" s="7">
        <f>E2591/L2591</f>
        <v>5</v>
      </c>
      <c r="Q2591" t="str">
        <f>REPLACE(N2591,FIND("/",N2591),LEN(N2591)-FIND("/",N2591)+1,"")</f>
        <v>food</v>
      </c>
      <c r="R2591" t="str">
        <f>REPLACE(N2591,1,FIND("/",N2591),"")</f>
        <v>food trucks</v>
      </c>
      <c r="S2591" s="10">
        <f t="shared" si="80"/>
        <v>42422.202858796292</v>
      </c>
      <c r="T2591" s="10">
        <f t="shared" si="81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E2592/D2592*100</f>
        <v>0</v>
      </c>
      <c r="P2592" s="7" t="e">
        <f>E2592/L2592</f>
        <v>#DIV/0!</v>
      </c>
      <c r="Q2592" t="str">
        <f>REPLACE(N2592,FIND("/",N2592),LEN(N2592)-FIND("/",N2592)+1,"")</f>
        <v>food</v>
      </c>
      <c r="R2592" t="str">
        <f>REPLACE(N2592,1,FIND("/",N2592),"")</f>
        <v>food trucks</v>
      </c>
      <c r="S2592" s="10">
        <f t="shared" si="80"/>
        <v>42388.255752314813</v>
      </c>
      <c r="T2592" s="10">
        <f t="shared" si="81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E2593/D2593*100</f>
        <v>1.7333333333333332</v>
      </c>
      <c r="P2593" s="7">
        <f>E2593/L2593</f>
        <v>13</v>
      </c>
      <c r="Q2593" t="str">
        <f>REPLACE(N2593,FIND("/",N2593),LEN(N2593)-FIND("/",N2593)+1,"")</f>
        <v>food</v>
      </c>
      <c r="R2593" t="str">
        <f>REPLACE(N2593,1,FIND("/",N2593),"")</f>
        <v>food trucks</v>
      </c>
      <c r="S2593" s="10">
        <f t="shared" si="80"/>
        <v>42382.573194444441</v>
      </c>
      <c r="T2593" s="10">
        <f t="shared" si="81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E2594/D2594*100</f>
        <v>0.16666666666666669</v>
      </c>
      <c r="P2594" s="7">
        <f>E2594/L2594</f>
        <v>50</v>
      </c>
      <c r="Q2594" t="str">
        <f>REPLACE(N2594,FIND("/",N2594),LEN(N2594)-FIND("/",N2594)+1,"")</f>
        <v>food</v>
      </c>
      <c r="R2594" t="str">
        <f>REPLACE(N2594,1,FIND("/",N2594),"")</f>
        <v>food trucks</v>
      </c>
      <c r="S2594" s="10">
        <f t="shared" si="80"/>
        <v>41887.467835648145</v>
      </c>
      <c r="T2594" s="10">
        <f t="shared" si="81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E2595/D2595*100</f>
        <v>0</v>
      </c>
      <c r="P2595" s="7" t="e">
        <f>E2595/L2595</f>
        <v>#DIV/0!</v>
      </c>
      <c r="Q2595" t="str">
        <f>REPLACE(N2595,FIND("/",N2595),LEN(N2595)-FIND("/",N2595)+1,"")</f>
        <v>food</v>
      </c>
      <c r="R2595" t="str">
        <f>REPLACE(N2595,1,FIND("/",N2595),"")</f>
        <v>food trucks</v>
      </c>
      <c r="S2595" s="10">
        <f t="shared" si="80"/>
        <v>42089.511874999997</v>
      </c>
      <c r="T2595" s="10">
        <f t="shared" si="81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E2596/D2596*100</f>
        <v>1.25E-3</v>
      </c>
      <c r="P2596" s="7">
        <f>E2596/L2596</f>
        <v>1</v>
      </c>
      <c r="Q2596" t="str">
        <f>REPLACE(N2596,FIND("/",N2596),LEN(N2596)-FIND("/",N2596)+1,"")</f>
        <v>food</v>
      </c>
      <c r="R2596" t="str">
        <f>REPLACE(N2596,1,FIND("/",N2596),"")</f>
        <v>food trucks</v>
      </c>
      <c r="S2596" s="10">
        <f t="shared" si="80"/>
        <v>41828.634583333333</v>
      </c>
      <c r="T2596" s="10">
        <f t="shared" si="81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E2597/D2597*100</f>
        <v>12.166666666666668</v>
      </c>
      <c r="P2597" s="7">
        <f>E2597/L2597</f>
        <v>96.05263157894737</v>
      </c>
      <c r="Q2597" t="str">
        <f>REPLACE(N2597,FIND("/",N2597),LEN(N2597)-FIND("/",N2597)+1,"")</f>
        <v>food</v>
      </c>
      <c r="R2597" t="str">
        <f>REPLACE(N2597,1,FIND("/",N2597),"")</f>
        <v>food trucks</v>
      </c>
      <c r="S2597" s="10">
        <f t="shared" si="80"/>
        <v>42759.910879629628</v>
      </c>
      <c r="T2597" s="10">
        <f t="shared" si="81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E2598/D2598*100</f>
        <v>23.588571428571427</v>
      </c>
      <c r="P2598" s="7">
        <f>E2598/L2598</f>
        <v>305.77777777777777</v>
      </c>
      <c r="Q2598" t="str">
        <f>REPLACE(N2598,FIND("/",N2598),LEN(N2598)-FIND("/",N2598)+1,"")</f>
        <v>food</v>
      </c>
      <c r="R2598" t="str">
        <f>REPLACE(N2598,1,FIND("/",N2598),"")</f>
        <v>food trucks</v>
      </c>
      <c r="S2598" s="10">
        <f t="shared" si="80"/>
        <v>41828.33112268518</v>
      </c>
      <c r="T2598" s="10">
        <f t="shared" si="81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E2599/D2599*100</f>
        <v>5.6666666666666661</v>
      </c>
      <c r="P2599" s="7">
        <f>E2599/L2599</f>
        <v>12.142857142857142</v>
      </c>
      <c r="Q2599" t="str">
        <f>REPLACE(N2599,FIND("/",N2599),LEN(N2599)-FIND("/",N2599)+1,"")</f>
        <v>food</v>
      </c>
      <c r="R2599" t="str">
        <f>REPLACE(N2599,1,FIND("/",N2599),"")</f>
        <v>food trucks</v>
      </c>
      <c r="S2599" s="10">
        <f t="shared" si="80"/>
        <v>42510.008298611108</v>
      </c>
      <c r="T2599" s="10">
        <f t="shared" si="81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E2600/D2600*100</f>
        <v>39</v>
      </c>
      <c r="P2600" s="7">
        <f>E2600/L2600</f>
        <v>83.571428571428569</v>
      </c>
      <c r="Q2600" t="str">
        <f>REPLACE(N2600,FIND("/",N2600),LEN(N2600)-FIND("/",N2600)+1,"")</f>
        <v>food</v>
      </c>
      <c r="R2600" t="str">
        <f>REPLACE(N2600,1,FIND("/",N2600),"")</f>
        <v>food trucks</v>
      </c>
      <c r="S2600" s="10">
        <f t="shared" si="80"/>
        <v>42240.506956018515</v>
      </c>
      <c r="T2600" s="10">
        <f t="shared" si="81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E2601/D2601*100</f>
        <v>0.99546510341776351</v>
      </c>
      <c r="P2601" s="7">
        <f>E2601/L2601</f>
        <v>18</v>
      </c>
      <c r="Q2601" t="str">
        <f>REPLACE(N2601,FIND("/",N2601),LEN(N2601)-FIND("/",N2601)+1,"")</f>
        <v>food</v>
      </c>
      <c r="R2601" t="str">
        <f>REPLACE(N2601,1,FIND("/",N2601),"")</f>
        <v>food trucks</v>
      </c>
      <c r="S2601" s="10">
        <f t="shared" si="80"/>
        <v>41809.420682870368</v>
      </c>
      <c r="T2601" s="10">
        <f t="shared" si="81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E2602/D2602*100</f>
        <v>6.9320000000000004</v>
      </c>
      <c r="P2602" s="7">
        <f>E2602/L2602</f>
        <v>115.53333333333333</v>
      </c>
      <c r="Q2602" t="str">
        <f>REPLACE(N2602,FIND("/",N2602),LEN(N2602)-FIND("/",N2602)+1,"")</f>
        <v>food</v>
      </c>
      <c r="R2602" t="str">
        <f>REPLACE(N2602,1,FIND("/",N2602),"")</f>
        <v>food trucks</v>
      </c>
      <c r="S2602" s="10">
        <f t="shared" si="80"/>
        <v>42394.567129629628</v>
      </c>
      <c r="T2602" s="10">
        <f t="shared" si="81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E2603/D2603*100</f>
        <v>661.4</v>
      </c>
      <c r="P2603" s="7">
        <f>E2603/L2603</f>
        <v>21.900662251655628</v>
      </c>
      <c r="Q2603" t="str">
        <f>REPLACE(N2603,FIND("/",N2603),LEN(N2603)-FIND("/",N2603)+1,"")</f>
        <v>technology</v>
      </c>
      <c r="R2603" t="str">
        <f>REPLACE(N2603,1,FIND("/",N2603),"")</f>
        <v>space exploration</v>
      </c>
      <c r="S2603" s="10">
        <f t="shared" si="80"/>
        <v>41150.568854166668</v>
      </c>
      <c r="T2603" s="10">
        <f t="shared" si="81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E2604/D2604*100</f>
        <v>326.0916666666667</v>
      </c>
      <c r="P2604" s="7">
        <f>E2604/L2604</f>
        <v>80.022494887525568</v>
      </c>
      <c r="Q2604" t="str">
        <f>REPLACE(N2604,FIND("/",N2604),LEN(N2604)-FIND("/",N2604)+1,"")</f>
        <v>technology</v>
      </c>
      <c r="R2604" t="str">
        <f>REPLACE(N2604,1,FIND("/",N2604),"")</f>
        <v>space exploration</v>
      </c>
      <c r="S2604" s="10">
        <f t="shared" si="80"/>
        <v>41915.413981481477</v>
      </c>
      <c r="T2604" s="10">
        <f t="shared" si="81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E2605/D2605*100</f>
        <v>101.48571428571429</v>
      </c>
      <c r="P2605" s="7">
        <f>E2605/L2605</f>
        <v>35.520000000000003</v>
      </c>
      <c r="Q2605" t="str">
        <f>REPLACE(N2605,FIND("/",N2605),LEN(N2605)-FIND("/",N2605)+1,"")</f>
        <v>technology</v>
      </c>
      <c r="R2605" t="str">
        <f>REPLACE(N2605,1,FIND("/",N2605),"")</f>
        <v>space exploration</v>
      </c>
      <c r="S2605" s="10">
        <f t="shared" si="80"/>
        <v>41617.579328703701</v>
      </c>
      <c r="T2605" s="10">
        <f t="shared" si="81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E2606/D2606*100</f>
        <v>104.21799999999999</v>
      </c>
      <c r="P2606" s="7">
        <f>E2606/L2606</f>
        <v>64.933333333333323</v>
      </c>
      <c r="Q2606" t="str">
        <f>REPLACE(N2606,FIND("/",N2606),LEN(N2606)-FIND("/",N2606)+1,"")</f>
        <v>technology</v>
      </c>
      <c r="R2606" t="str">
        <f>REPLACE(N2606,1,FIND("/",N2606),"")</f>
        <v>space exploration</v>
      </c>
      <c r="S2606" s="10">
        <f t="shared" si="80"/>
        <v>40997.717858796292</v>
      </c>
      <c r="T2606" s="10">
        <f t="shared" si="81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E2607/D2607*100</f>
        <v>107.42157000000002</v>
      </c>
      <c r="P2607" s="7">
        <f>E2607/L2607</f>
        <v>60.965703745743475</v>
      </c>
      <c r="Q2607" t="str">
        <f>REPLACE(N2607,FIND("/",N2607),LEN(N2607)-FIND("/",N2607)+1,"")</f>
        <v>technology</v>
      </c>
      <c r="R2607" t="str">
        <f>REPLACE(N2607,1,FIND("/",N2607),"")</f>
        <v>space exploration</v>
      </c>
      <c r="S2607" s="10">
        <f t="shared" si="80"/>
        <v>42508.20821759259</v>
      </c>
      <c r="T2607" s="10">
        <f t="shared" si="81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E2608/D2608*100</f>
        <v>110.05454545454545</v>
      </c>
      <c r="P2608" s="7">
        <f>E2608/L2608</f>
        <v>31.444155844155844</v>
      </c>
      <c r="Q2608" t="str">
        <f>REPLACE(N2608,FIND("/",N2608),LEN(N2608)-FIND("/",N2608)+1,"")</f>
        <v>technology</v>
      </c>
      <c r="R2608" t="str">
        <f>REPLACE(N2608,1,FIND("/",N2608),"")</f>
        <v>space exploration</v>
      </c>
      <c r="S2608" s="10">
        <f t="shared" si="80"/>
        <v>41726.379421296289</v>
      </c>
      <c r="T2608" s="10">
        <f t="shared" si="81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E2609/D2609*100</f>
        <v>407.7</v>
      </c>
      <c r="P2609" s="7">
        <f>E2609/L2609</f>
        <v>81.949748743718587</v>
      </c>
      <c r="Q2609" t="str">
        <f>REPLACE(N2609,FIND("/",N2609),LEN(N2609)-FIND("/",N2609)+1,"")</f>
        <v>technology</v>
      </c>
      <c r="R2609" t="str">
        <f>REPLACE(N2609,1,FIND("/",N2609),"")</f>
        <v>space exploration</v>
      </c>
      <c r="S2609" s="10">
        <f t="shared" si="80"/>
        <v>42184.541342592587</v>
      </c>
      <c r="T2609" s="10">
        <f t="shared" si="81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E2610/D2610*100</f>
        <v>223.92500000000001</v>
      </c>
      <c r="P2610" s="7">
        <f>E2610/L2610</f>
        <v>58.92763157894737</v>
      </c>
      <c r="Q2610" t="str">
        <f>REPLACE(N2610,FIND("/",N2610),LEN(N2610)-FIND("/",N2610)+1,"")</f>
        <v>technology</v>
      </c>
      <c r="R2610" t="str">
        <f>REPLACE(N2610,1,FIND("/",N2610),"")</f>
        <v>space exploration</v>
      </c>
      <c r="S2610" s="10">
        <f t="shared" si="80"/>
        <v>42767.468379629623</v>
      </c>
      <c r="T2610" s="10">
        <f t="shared" si="81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E2611/D2611*100</f>
        <v>303.80111428571428</v>
      </c>
      <c r="P2611" s="7">
        <f>E2611/L2611</f>
        <v>157.29347633136095</v>
      </c>
      <c r="Q2611" t="str">
        <f>REPLACE(N2611,FIND("/",N2611),LEN(N2611)-FIND("/",N2611)+1,"")</f>
        <v>technology</v>
      </c>
      <c r="R2611" t="str">
        <f>REPLACE(N2611,1,FIND("/",N2611),"")</f>
        <v>space exploration</v>
      </c>
      <c r="S2611" s="10">
        <f t="shared" si="80"/>
        <v>41074.90452546296</v>
      </c>
      <c r="T2611" s="10">
        <f t="shared" si="81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E2612/D2612*100</f>
        <v>141.3251043268175</v>
      </c>
      <c r="P2612" s="7">
        <f>E2612/L2612</f>
        <v>55.758509532062391</v>
      </c>
      <c r="Q2612" t="str">
        <f>REPLACE(N2612,FIND("/",N2612),LEN(N2612)-FIND("/",N2612)+1,"")</f>
        <v>technology</v>
      </c>
      <c r="R2612" t="str">
        <f>REPLACE(N2612,1,FIND("/",N2612),"")</f>
        <v>space exploration</v>
      </c>
      <c r="S2612" s="10">
        <f t="shared" si="80"/>
        <v>42564.547743055555</v>
      </c>
      <c r="T2612" s="10">
        <f t="shared" si="81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E2613/D2613*100</f>
        <v>2790.6363636363635</v>
      </c>
      <c r="P2613" s="7">
        <f>E2613/L2613</f>
        <v>83.802893802893806</v>
      </c>
      <c r="Q2613" t="str">
        <f>REPLACE(N2613,FIND("/",N2613),LEN(N2613)-FIND("/",N2613)+1,"")</f>
        <v>technology</v>
      </c>
      <c r="R2613" t="str">
        <f>REPLACE(N2613,1,FIND("/",N2613),"")</f>
        <v>space exploration</v>
      </c>
      <c r="S2613" s="10">
        <f t="shared" si="80"/>
        <v>42704.002476851849</v>
      </c>
      <c r="T2613" s="10">
        <f t="shared" si="81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E2614/D2614*100</f>
        <v>171.76130000000001</v>
      </c>
      <c r="P2614" s="7">
        <f>E2614/L2614</f>
        <v>58.422210884353746</v>
      </c>
      <c r="Q2614" t="str">
        <f>REPLACE(N2614,FIND("/",N2614),LEN(N2614)-FIND("/",N2614)+1,"")</f>
        <v>technology</v>
      </c>
      <c r="R2614" t="str">
        <f>REPLACE(N2614,1,FIND("/",N2614),"")</f>
        <v>space exploration</v>
      </c>
      <c r="S2614" s="10">
        <f t="shared" si="80"/>
        <v>41981.809837962959</v>
      </c>
      <c r="T2614" s="10">
        <f t="shared" si="81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E2615/D2615*100</f>
        <v>101.01333333333334</v>
      </c>
      <c r="P2615" s="7">
        <f>E2615/L2615</f>
        <v>270.57142857142856</v>
      </c>
      <c r="Q2615" t="str">
        <f>REPLACE(N2615,FIND("/",N2615),LEN(N2615)-FIND("/",N2615)+1,"")</f>
        <v>technology</v>
      </c>
      <c r="R2615" t="str">
        <f>REPLACE(N2615,1,FIND("/",N2615),"")</f>
        <v>space exploration</v>
      </c>
      <c r="S2615" s="10">
        <f t="shared" si="80"/>
        <v>41143.484884259255</v>
      </c>
      <c r="T2615" s="10">
        <f t="shared" si="81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E2616/D2616*100</f>
        <v>102</v>
      </c>
      <c r="P2616" s="7">
        <f>E2616/L2616</f>
        <v>107.1</v>
      </c>
      <c r="Q2616" t="str">
        <f>REPLACE(N2616,FIND("/",N2616),LEN(N2616)-FIND("/",N2616)+1,"")</f>
        <v>technology</v>
      </c>
      <c r="R2616" t="str">
        <f>REPLACE(N2616,1,FIND("/",N2616),"")</f>
        <v>space exploration</v>
      </c>
      <c r="S2616" s="10">
        <f t="shared" si="80"/>
        <v>41730.375138888885</v>
      </c>
      <c r="T2616" s="10">
        <f t="shared" si="81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E2617/D2617*100</f>
        <v>169.76511744127936</v>
      </c>
      <c r="P2617" s="7">
        <f>E2617/L2617</f>
        <v>47.180555555555557</v>
      </c>
      <c r="Q2617" t="str">
        <f>REPLACE(N2617,FIND("/",N2617),LEN(N2617)-FIND("/",N2617)+1,"")</f>
        <v>technology</v>
      </c>
      <c r="R2617" t="str">
        <f>REPLACE(N2617,1,FIND("/",N2617),"")</f>
        <v>space exploration</v>
      </c>
      <c r="S2617" s="10">
        <f t="shared" si="80"/>
        <v>42453.163935185185</v>
      </c>
      <c r="T2617" s="10">
        <f t="shared" si="81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E2618/D2618*100</f>
        <v>114.53400000000001</v>
      </c>
      <c r="P2618" s="7">
        <f>E2618/L2618</f>
        <v>120.30882352941177</v>
      </c>
      <c r="Q2618" t="str">
        <f>REPLACE(N2618,FIND("/",N2618),LEN(N2618)-FIND("/",N2618)+1,"")</f>
        <v>technology</v>
      </c>
      <c r="R2618" t="str">
        <f>REPLACE(N2618,1,FIND("/",N2618),"")</f>
        <v>space exploration</v>
      </c>
      <c r="S2618" s="10">
        <f t="shared" si="80"/>
        <v>42211.661215277774</v>
      </c>
      <c r="T2618" s="10">
        <f t="shared" si="81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E2619/D2619*100</f>
        <v>877.6</v>
      </c>
      <c r="P2619" s="7">
        <f>E2619/L2619</f>
        <v>27.59748427672956</v>
      </c>
      <c r="Q2619" t="str">
        <f>REPLACE(N2619,FIND("/",N2619),LEN(N2619)-FIND("/",N2619)+1,"")</f>
        <v>technology</v>
      </c>
      <c r="R2619" t="str">
        <f>REPLACE(N2619,1,FIND("/",N2619),"")</f>
        <v>space exploration</v>
      </c>
      <c r="S2619" s="10">
        <f t="shared" si="80"/>
        <v>41902.541099537033</v>
      </c>
      <c r="T2619" s="10">
        <f t="shared" si="81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E2620/D2620*100</f>
        <v>105.38666666666667</v>
      </c>
      <c r="P2620" s="7">
        <f>E2620/L2620</f>
        <v>205.2987012987013</v>
      </c>
      <c r="Q2620" t="str">
        <f>REPLACE(N2620,FIND("/",N2620),LEN(N2620)-FIND("/",N2620)+1,"")</f>
        <v>technology</v>
      </c>
      <c r="R2620" t="str">
        <f>REPLACE(N2620,1,FIND("/",N2620),"")</f>
        <v>space exploration</v>
      </c>
      <c r="S2620" s="10">
        <f t="shared" si="80"/>
        <v>42279.459039351852</v>
      </c>
      <c r="T2620" s="10">
        <f t="shared" si="81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E2621/D2621*100</f>
        <v>188.39999999999998</v>
      </c>
      <c r="P2621" s="7">
        <f>E2621/L2621</f>
        <v>35.547169811320757</v>
      </c>
      <c r="Q2621" t="str">
        <f>REPLACE(N2621,FIND("/",N2621),LEN(N2621)-FIND("/",N2621)+1,"")</f>
        <v>technology</v>
      </c>
      <c r="R2621" t="str">
        <f>REPLACE(N2621,1,FIND("/",N2621),"")</f>
        <v>space exploration</v>
      </c>
      <c r="S2621" s="10">
        <f t="shared" si="80"/>
        <v>42273.55097222222</v>
      </c>
      <c r="T2621" s="10">
        <f t="shared" si="81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E2622/D2622*100</f>
        <v>143.65230769230772</v>
      </c>
      <c r="P2622" s="7">
        <f>E2622/L2622</f>
        <v>74.639488409272587</v>
      </c>
      <c r="Q2622" t="str">
        <f>REPLACE(N2622,FIND("/",N2622),LEN(N2622)-FIND("/",N2622)+1,"")</f>
        <v>technology</v>
      </c>
      <c r="R2622" t="str">
        <f>REPLACE(N2622,1,FIND("/",N2622),"")</f>
        <v>space exploration</v>
      </c>
      <c r="S2622" s="10">
        <f t="shared" si="80"/>
        <v>42250.833819444444</v>
      </c>
      <c r="T2622" s="10">
        <f t="shared" si="81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E2623/D2623*100</f>
        <v>145.88</v>
      </c>
      <c r="P2623" s="7">
        <f>E2623/L2623</f>
        <v>47.058064516129029</v>
      </c>
      <c r="Q2623" t="str">
        <f>REPLACE(N2623,FIND("/",N2623),LEN(N2623)-FIND("/",N2623)+1,"")</f>
        <v>technology</v>
      </c>
      <c r="R2623" t="str">
        <f>REPLACE(N2623,1,FIND("/",N2623),"")</f>
        <v>space exploration</v>
      </c>
      <c r="S2623" s="10">
        <f t="shared" si="80"/>
        <v>42115.414212962962</v>
      </c>
      <c r="T2623" s="10">
        <f t="shared" si="81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E2624/D2624*100</f>
        <v>131.184</v>
      </c>
      <c r="P2624" s="7">
        <f>E2624/L2624</f>
        <v>26.591351351351353</v>
      </c>
      <c r="Q2624" t="str">
        <f>REPLACE(N2624,FIND("/",N2624),LEN(N2624)-FIND("/",N2624)+1,"")</f>
        <v>technology</v>
      </c>
      <c r="R2624" t="str">
        <f>REPLACE(N2624,1,FIND("/",N2624),"")</f>
        <v>space exploration</v>
      </c>
      <c r="S2624" s="10">
        <f t="shared" si="80"/>
        <v>42689.409907407404</v>
      </c>
      <c r="T2624" s="10">
        <f t="shared" si="81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E2625/D2625*100</f>
        <v>113.99999999999999</v>
      </c>
      <c r="P2625" s="7">
        <f>E2625/L2625</f>
        <v>36.774193548387096</v>
      </c>
      <c r="Q2625" t="str">
        <f>REPLACE(N2625,FIND("/",N2625),LEN(N2625)-FIND("/",N2625)+1,"")</f>
        <v>technology</v>
      </c>
      <c r="R2625" t="str">
        <f>REPLACE(N2625,1,FIND("/",N2625),"")</f>
        <v>space exploration</v>
      </c>
      <c r="S2625" s="10">
        <f t="shared" si="80"/>
        <v>42691.923217592594</v>
      </c>
      <c r="T2625" s="10">
        <f t="shared" si="81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E2626/D2626*100</f>
        <v>1379.4206249999997</v>
      </c>
      <c r="P2626" s="7">
        <f>E2626/L2626</f>
        <v>31.820544982698959</v>
      </c>
      <c r="Q2626" t="str">
        <f>REPLACE(N2626,FIND("/",N2626),LEN(N2626)-FIND("/",N2626)+1,"")</f>
        <v>technology</v>
      </c>
      <c r="R2626" t="str">
        <f>REPLACE(N2626,1,FIND("/",N2626),"")</f>
        <v>space exploration</v>
      </c>
      <c r="S2626" s="10">
        <f t="shared" si="80"/>
        <v>41144.088217592587</v>
      </c>
      <c r="T2626" s="10">
        <f t="shared" si="81"/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E2627/D2627*100</f>
        <v>956</v>
      </c>
      <c r="P2627" s="7">
        <f>E2627/L2627</f>
        <v>27.576923076923077</v>
      </c>
      <c r="Q2627" t="str">
        <f>REPLACE(N2627,FIND("/",N2627),LEN(N2627)-FIND("/",N2627)+1,"")</f>
        <v>technology</v>
      </c>
      <c r="R2627" t="str">
        <f>REPLACE(N2627,1,FIND("/",N2627),"")</f>
        <v>space exploration</v>
      </c>
      <c r="S2627" s="10">
        <f t="shared" ref="S2627:S2690" si="82">(J2627/86400)+25569+(-8/24)</f>
        <v>42658.476944444446</v>
      </c>
      <c r="T2627" s="10">
        <f t="shared" ref="T2627:T2690" si="83">(I2627/86400)+25569+(-8/24)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E2628/D2628*100</f>
        <v>112.00000000000001</v>
      </c>
      <c r="P2628" s="7">
        <f>E2628/L2628</f>
        <v>56</v>
      </c>
      <c r="Q2628" t="str">
        <f>REPLACE(N2628,FIND("/",N2628),LEN(N2628)-FIND("/",N2628)+1,"")</f>
        <v>technology</v>
      </c>
      <c r="R2628" t="str">
        <f>REPLACE(N2628,1,FIND("/",N2628),"")</f>
        <v>space exploration</v>
      </c>
      <c r="S2628" s="10">
        <f t="shared" si="82"/>
        <v>42128.29478009259</v>
      </c>
      <c r="T2628" s="10">
        <f t="shared" si="83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E2629/D2629*100</f>
        <v>646.66666666666663</v>
      </c>
      <c r="P2629" s="7">
        <f>E2629/L2629</f>
        <v>21.555555555555557</v>
      </c>
      <c r="Q2629" t="str">
        <f>REPLACE(N2629,FIND("/",N2629),LEN(N2629)-FIND("/",N2629)+1,"")</f>
        <v>technology</v>
      </c>
      <c r="R2629" t="str">
        <f>REPLACE(N2629,1,FIND("/",N2629),"")</f>
        <v>space exploration</v>
      </c>
      <c r="S2629" s="10">
        <f t="shared" si="82"/>
        <v>42304.496076388888</v>
      </c>
      <c r="T2629" s="10">
        <f t="shared" si="83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E2630/D2630*100</f>
        <v>110.36948748510132</v>
      </c>
      <c r="P2630" s="7">
        <f>E2630/L2630</f>
        <v>44.095238095238095</v>
      </c>
      <c r="Q2630" t="str">
        <f>REPLACE(N2630,FIND("/",N2630),LEN(N2630)-FIND("/",N2630)+1,"")</f>
        <v>technology</v>
      </c>
      <c r="R2630" t="str">
        <f>REPLACE(N2630,1,FIND("/",N2630),"")</f>
        <v>space exploration</v>
      </c>
      <c r="S2630" s="10">
        <f t="shared" si="82"/>
        <v>41953.632719907408</v>
      </c>
      <c r="T2630" s="10">
        <f t="shared" si="83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E2631/D2631*100</f>
        <v>127.74000000000001</v>
      </c>
      <c r="P2631" s="7">
        <f>E2631/L2631</f>
        <v>63.87</v>
      </c>
      <c r="Q2631" t="str">
        <f>REPLACE(N2631,FIND("/",N2631),LEN(N2631)-FIND("/",N2631)+1,"")</f>
        <v>technology</v>
      </c>
      <c r="R2631" t="str">
        <f>REPLACE(N2631,1,FIND("/",N2631),"")</f>
        <v>space exploration</v>
      </c>
      <c r="S2631" s="10">
        <f t="shared" si="82"/>
        <v>42108.205115740733</v>
      </c>
      <c r="T2631" s="10">
        <f t="shared" si="83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E2632/D2632*100</f>
        <v>157.9</v>
      </c>
      <c r="P2632" s="7">
        <f>E2632/L2632</f>
        <v>38.987654320987652</v>
      </c>
      <c r="Q2632" t="str">
        <f>REPLACE(N2632,FIND("/",N2632),LEN(N2632)-FIND("/",N2632)+1,"")</f>
        <v>technology</v>
      </c>
      <c r="R2632" t="str">
        <f>REPLACE(N2632,1,FIND("/",N2632),"")</f>
        <v>space exploration</v>
      </c>
      <c r="S2632" s="10">
        <f t="shared" si="82"/>
        <v>42523.772129629629</v>
      </c>
      <c r="T2632" s="10">
        <f t="shared" si="83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E2633/D2633*100</f>
        <v>114.66525000000001</v>
      </c>
      <c r="P2633" s="7">
        <f>E2633/L2633</f>
        <v>80.185489510489504</v>
      </c>
      <c r="Q2633" t="str">
        <f>REPLACE(N2633,FIND("/",N2633),LEN(N2633)-FIND("/",N2633)+1,"")</f>
        <v>technology</v>
      </c>
      <c r="R2633" t="str">
        <f>REPLACE(N2633,1,FIND("/",N2633),"")</f>
        <v>space exploration</v>
      </c>
      <c r="S2633" s="10">
        <f t="shared" si="82"/>
        <v>42217.835960648146</v>
      </c>
      <c r="T2633" s="10">
        <f t="shared" si="83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E2634/D2634*100</f>
        <v>137.00934579439252</v>
      </c>
      <c r="P2634" s="7">
        <f>E2634/L2634</f>
        <v>34.904761904761905</v>
      </c>
      <c r="Q2634" t="str">
        <f>REPLACE(N2634,FIND("/",N2634),LEN(N2634)-FIND("/",N2634)+1,"")</f>
        <v>technology</v>
      </c>
      <c r="R2634" t="str">
        <f>REPLACE(N2634,1,FIND("/",N2634),"")</f>
        <v>space exploration</v>
      </c>
      <c r="S2634" s="10">
        <f t="shared" si="82"/>
        <v>42493.728460648148</v>
      </c>
      <c r="T2634" s="10">
        <f t="shared" si="83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E2635/D2635*100</f>
        <v>354.62</v>
      </c>
      <c r="P2635" s="7">
        <f>E2635/L2635</f>
        <v>89.100502512562812</v>
      </c>
      <c r="Q2635" t="str">
        <f>REPLACE(N2635,FIND("/",N2635),LEN(N2635)-FIND("/",N2635)+1,"")</f>
        <v>technology</v>
      </c>
      <c r="R2635" t="str">
        <f>REPLACE(N2635,1,FIND("/",N2635),"")</f>
        <v>space exploration</v>
      </c>
      <c r="S2635" s="10">
        <f t="shared" si="82"/>
        <v>41667.489953703705</v>
      </c>
      <c r="T2635" s="10">
        <f t="shared" si="83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E2636/D2636*100</f>
        <v>106.02150537634409</v>
      </c>
      <c r="P2636" s="7">
        <f>E2636/L2636</f>
        <v>39.44</v>
      </c>
      <c r="Q2636" t="str">
        <f>REPLACE(N2636,FIND("/",N2636),LEN(N2636)-FIND("/",N2636)+1,"")</f>
        <v>technology</v>
      </c>
      <c r="R2636" t="str">
        <f>REPLACE(N2636,1,FIND("/",N2636),"")</f>
        <v>space exploration</v>
      </c>
      <c r="S2636" s="10">
        <f t="shared" si="82"/>
        <v>42612.323159722218</v>
      </c>
      <c r="T2636" s="10">
        <f t="shared" si="83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E2637/D2637*100</f>
        <v>100</v>
      </c>
      <c r="P2637" s="7">
        <f>E2637/L2637</f>
        <v>136.9047619047619</v>
      </c>
      <c r="Q2637" t="str">
        <f>REPLACE(N2637,FIND("/",N2637),LEN(N2637)-FIND("/",N2637)+1,"")</f>
        <v>technology</v>
      </c>
      <c r="R2637" t="str">
        <f>REPLACE(N2637,1,FIND("/",N2637),"")</f>
        <v>space exploration</v>
      </c>
      <c r="S2637" s="10">
        <f t="shared" si="82"/>
        <v>42037.617604166669</v>
      </c>
      <c r="T2637" s="10">
        <f t="shared" si="83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E2638/D2638*100</f>
        <v>187.3</v>
      </c>
      <c r="P2638" s="7">
        <f>E2638/L2638</f>
        <v>37.46</v>
      </c>
      <c r="Q2638" t="str">
        <f>REPLACE(N2638,FIND("/",N2638),LEN(N2638)-FIND("/",N2638)+1,"")</f>
        <v>technology</v>
      </c>
      <c r="R2638" t="str">
        <f>REPLACE(N2638,1,FIND("/",N2638),"")</f>
        <v>space exploration</v>
      </c>
      <c r="S2638" s="10">
        <f t="shared" si="82"/>
        <v>42636.281412037039</v>
      </c>
      <c r="T2638" s="10">
        <f t="shared" si="83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E2639/D2639*100</f>
        <v>166.2</v>
      </c>
      <c r="P2639" s="7">
        <f>E2639/L2639</f>
        <v>31.96153846153846</v>
      </c>
      <c r="Q2639" t="str">
        <f>REPLACE(N2639,FIND("/",N2639),LEN(N2639)-FIND("/",N2639)+1,"")</f>
        <v>technology</v>
      </c>
      <c r="R2639" t="str">
        <f>REPLACE(N2639,1,FIND("/",N2639),"")</f>
        <v>space exploration</v>
      </c>
      <c r="S2639" s="10">
        <f t="shared" si="82"/>
        <v>42639.216145833336</v>
      </c>
      <c r="T2639" s="10">
        <f t="shared" si="83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E2640/D2640*100</f>
        <v>101.72910662824208</v>
      </c>
      <c r="P2640" s="7">
        <f>E2640/L2640</f>
        <v>25.214285714285715</v>
      </c>
      <c r="Q2640" t="str">
        <f>REPLACE(N2640,FIND("/",N2640),LEN(N2640)-FIND("/",N2640)+1,"")</f>
        <v>technology</v>
      </c>
      <c r="R2640" t="str">
        <f>REPLACE(N2640,1,FIND("/",N2640),"")</f>
        <v>space exploration</v>
      </c>
      <c r="S2640" s="10">
        <f t="shared" si="82"/>
        <v>41989.57980324074</v>
      </c>
      <c r="T2640" s="10">
        <f t="shared" si="83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E2641/D2641*100</f>
        <v>164</v>
      </c>
      <c r="P2641" s="7">
        <f>E2641/L2641</f>
        <v>10.040816326530612</v>
      </c>
      <c r="Q2641" t="str">
        <f>REPLACE(N2641,FIND("/",N2641),LEN(N2641)-FIND("/",N2641)+1,"")</f>
        <v>technology</v>
      </c>
      <c r="R2641" t="str">
        <f>REPLACE(N2641,1,FIND("/",N2641),"")</f>
        <v>space exploration</v>
      </c>
      <c r="S2641" s="10">
        <f t="shared" si="82"/>
        <v>42024.531805555554</v>
      </c>
      <c r="T2641" s="10">
        <f t="shared" si="83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E2642/D2642*100</f>
        <v>105.66666666666666</v>
      </c>
      <c r="P2642" s="7">
        <f>E2642/L2642</f>
        <v>45.94202898550725</v>
      </c>
      <c r="Q2642" t="str">
        <f>REPLACE(N2642,FIND("/",N2642),LEN(N2642)-FIND("/",N2642)+1,"")</f>
        <v>technology</v>
      </c>
      <c r="R2642" t="str">
        <f>REPLACE(N2642,1,FIND("/",N2642),"")</f>
        <v>space exploration</v>
      </c>
      <c r="S2642" s="10">
        <f t="shared" si="82"/>
        <v>42102.827245370368</v>
      </c>
      <c r="T2642" s="10">
        <f t="shared" si="83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E2643/D2643*100</f>
        <v>1</v>
      </c>
      <c r="P2643" s="7">
        <f>E2643/L2643</f>
        <v>15</v>
      </c>
      <c r="Q2643" t="str">
        <f>REPLACE(N2643,FIND("/",N2643),LEN(N2643)-FIND("/",N2643)+1,"")</f>
        <v>technology</v>
      </c>
      <c r="R2643" t="str">
        <f>REPLACE(N2643,1,FIND("/",N2643),"")</f>
        <v>space exploration</v>
      </c>
      <c r="S2643" s="10">
        <f t="shared" si="82"/>
        <v>41880.493784722217</v>
      </c>
      <c r="T2643" s="10">
        <f t="shared" si="83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E2644/D2644*100</f>
        <v>0</v>
      </c>
      <c r="P2644" s="7" t="e">
        <f>E2644/L2644</f>
        <v>#DIV/0!</v>
      </c>
      <c r="Q2644" t="str">
        <f>REPLACE(N2644,FIND("/",N2644),LEN(N2644)-FIND("/",N2644)+1,"")</f>
        <v>technology</v>
      </c>
      <c r="R2644" t="str">
        <f>REPLACE(N2644,1,FIND("/",N2644),"")</f>
        <v>space exploration</v>
      </c>
      <c r="S2644" s="10">
        <f t="shared" si="82"/>
        <v>42535.91328703703</v>
      </c>
      <c r="T2644" s="10">
        <f t="shared" si="83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E2645/D2645*100</f>
        <v>33.559730999999999</v>
      </c>
      <c r="P2645" s="7">
        <f>E2645/L2645</f>
        <v>223.58248500999335</v>
      </c>
      <c r="Q2645" t="str">
        <f>REPLACE(N2645,FIND("/",N2645),LEN(N2645)-FIND("/",N2645)+1,"")</f>
        <v>technology</v>
      </c>
      <c r="R2645" t="str">
        <f>REPLACE(N2645,1,FIND("/",N2645),"")</f>
        <v>space exploration</v>
      </c>
      <c r="S2645" s="10">
        <f t="shared" si="82"/>
        <v>42689.249016203707</v>
      </c>
      <c r="T2645" s="10">
        <f t="shared" si="83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E2646/D2646*100</f>
        <v>2.0529999999999999</v>
      </c>
      <c r="P2646" s="7">
        <f>E2646/L2646</f>
        <v>39.480769230769234</v>
      </c>
      <c r="Q2646" t="str">
        <f>REPLACE(N2646,FIND("/",N2646),LEN(N2646)-FIND("/",N2646)+1,"")</f>
        <v>technology</v>
      </c>
      <c r="R2646" t="str">
        <f>REPLACE(N2646,1,FIND("/",N2646),"")</f>
        <v>space exploration</v>
      </c>
      <c r="S2646" s="10">
        <f t="shared" si="82"/>
        <v>42774.458738425928</v>
      </c>
      <c r="T2646" s="10">
        <f t="shared" si="83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E2647/D2647*100</f>
        <v>10.5</v>
      </c>
      <c r="P2647" s="7">
        <f>E2647/L2647</f>
        <v>91.304347826086953</v>
      </c>
      <c r="Q2647" t="str">
        <f>REPLACE(N2647,FIND("/",N2647),LEN(N2647)-FIND("/",N2647)+1,"")</f>
        <v>technology</v>
      </c>
      <c r="R2647" t="str">
        <f>REPLACE(N2647,1,FIND("/",N2647),"")</f>
        <v>space exploration</v>
      </c>
      <c r="S2647" s="10">
        <f t="shared" si="82"/>
        <v>41921.509293981479</v>
      </c>
      <c r="T2647" s="10">
        <f t="shared" si="83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E2648/D2648*100</f>
        <v>8.4172840000000004</v>
      </c>
      <c r="P2648" s="7">
        <f>E2648/L2648</f>
        <v>78.666205607476627</v>
      </c>
      <c r="Q2648" t="str">
        <f>REPLACE(N2648,FIND("/",N2648),LEN(N2648)-FIND("/",N2648)+1,"")</f>
        <v>technology</v>
      </c>
      <c r="R2648" t="str">
        <f>REPLACE(N2648,1,FIND("/",N2648),"")</f>
        <v>space exploration</v>
      </c>
      <c r="S2648" s="10">
        <f t="shared" si="82"/>
        <v>42225.97996527778</v>
      </c>
      <c r="T2648" s="10">
        <f t="shared" si="83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E2649/D2649*100</f>
        <v>1.44</v>
      </c>
      <c r="P2649" s="7">
        <f>E2649/L2649</f>
        <v>12</v>
      </c>
      <c r="Q2649" t="str">
        <f>REPLACE(N2649,FIND("/",N2649),LEN(N2649)-FIND("/",N2649)+1,"")</f>
        <v>technology</v>
      </c>
      <c r="R2649" t="str">
        <f>REPLACE(N2649,1,FIND("/",N2649),"")</f>
        <v>space exploration</v>
      </c>
      <c r="S2649" s="10">
        <f t="shared" si="82"/>
        <v>42199.928460648145</v>
      </c>
      <c r="T2649" s="10">
        <f t="shared" si="83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E2650/D2650*100</f>
        <v>0.88333333333333341</v>
      </c>
      <c r="P2650" s="7">
        <f>E2650/L2650</f>
        <v>17.666666666666668</v>
      </c>
      <c r="Q2650" t="str">
        <f>REPLACE(N2650,FIND("/",N2650),LEN(N2650)-FIND("/",N2650)+1,"")</f>
        <v>technology</v>
      </c>
      <c r="R2650" t="str">
        <f>REPLACE(N2650,1,FIND("/",N2650),"")</f>
        <v>space exploration</v>
      </c>
      <c r="S2650" s="10">
        <f t="shared" si="82"/>
        <v>42408.381481481476</v>
      </c>
      <c r="T2650" s="10">
        <f t="shared" si="83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E2651/D2651*100</f>
        <v>9.920000000000001E-2</v>
      </c>
      <c r="P2651" s="7">
        <f>E2651/L2651</f>
        <v>41.333333333333336</v>
      </c>
      <c r="Q2651" t="str">
        <f>REPLACE(N2651,FIND("/",N2651),LEN(N2651)-FIND("/",N2651)+1,"")</f>
        <v>technology</v>
      </c>
      <c r="R2651" t="str">
        <f>REPLACE(N2651,1,FIND("/",N2651),"")</f>
        <v>space exploration</v>
      </c>
      <c r="S2651" s="10">
        <f t="shared" si="82"/>
        <v>42341.663668981484</v>
      </c>
      <c r="T2651" s="10">
        <f t="shared" si="83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E2652/D2652*100</f>
        <v>0.59666666666666668</v>
      </c>
      <c r="P2652" s="7">
        <f>E2652/L2652</f>
        <v>71.599999999999994</v>
      </c>
      <c r="Q2652" t="str">
        <f>REPLACE(N2652,FIND("/",N2652),LEN(N2652)-FIND("/",N2652)+1,"")</f>
        <v>technology</v>
      </c>
      <c r="R2652" t="str">
        <f>REPLACE(N2652,1,FIND("/",N2652),"")</f>
        <v>space exploration</v>
      </c>
      <c r="S2652" s="10">
        <f t="shared" si="82"/>
        <v>42695.291006944441</v>
      </c>
      <c r="T2652" s="10">
        <f t="shared" si="83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E2653/D2653*100</f>
        <v>1.8689285714285715</v>
      </c>
      <c r="P2653" s="7">
        <f>E2653/L2653</f>
        <v>307.8235294117647</v>
      </c>
      <c r="Q2653" t="str">
        <f>REPLACE(N2653,FIND("/",N2653),LEN(N2653)-FIND("/",N2653)+1,"")</f>
        <v>technology</v>
      </c>
      <c r="R2653" t="str">
        <f>REPLACE(N2653,1,FIND("/",N2653),"")</f>
        <v>space exploration</v>
      </c>
      <c r="S2653" s="10">
        <f t="shared" si="82"/>
        <v>42327.472326388888</v>
      </c>
      <c r="T2653" s="10">
        <f t="shared" si="83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E2654/D2654*100</f>
        <v>0.88500000000000001</v>
      </c>
      <c r="P2654" s="7">
        <f>E2654/L2654</f>
        <v>80.454545454545453</v>
      </c>
      <c r="Q2654" t="str">
        <f>REPLACE(N2654,FIND("/",N2654),LEN(N2654)-FIND("/",N2654)+1,"")</f>
        <v>technology</v>
      </c>
      <c r="R2654" t="str">
        <f>REPLACE(N2654,1,FIND("/",N2654),"")</f>
        <v>space exploration</v>
      </c>
      <c r="S2654" s="10">
        <f t="shared" si="82"/>
        <v>41952.825520833336</v>
      </c>
      <c r="T2654" s="10">
        <f t="shared" si="83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E2655/D2655*100</f>
        <v>11.52156862745098</v>
      </c>
      <c r="P2655" s="7">
        <f>E2655/L2655</f>
        <v>83.942857142857136</v>
      </c>
      <c r="Q2655" t="str">
        <f>REPLACE(N2655,FIND("/",N2655),LEN(N2655)-FIND("/",N2655)+1,"")</f>
        <v>technology</v>
      </c>
      <c r="R2655" t="str">
        <f>REPLACE(N2655,1,FIND("/",N2655),"")</f>
        <v>space exploration</v>
      </c>
      <c r="S2655" s="10">
        <f t="shared" si="82"/>
        <v>41771.318599537037</v>
      </c>
      <c r="T2655" s="10">
        <f t="shared" si="83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E2656/D2656*100</f>
        <v>5.1000000000000004E-2</v>
      </c>
      <c r="P2656" s="7">
        <f>E2656/L2656</f>
        <v>8.5</v>
      </c>
      <c r="Q2656" t="str">
        <f>REPLACE(N2656,FIND("/",N2656),LEN(N2656)-FIND("/",N2656)+1,"")</f>
        <v>technology</v>
      </c>
      <c r="R2656" t="str">
        <f>REPLACE(N2656,1,FIND("/",N2656),"")</f>
        <v>space exploration</v>
      </c>
      <c r="S2656" s="10">
        <f t="shared" si="82"/>
        <v>42055.267662037033</v>
      </c>
      <c r="T2656" s="10">
        <f t="shared" si="83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E2657/D2657*100</f>
        <v>21.033333333333335</v>
      </c>
      <c r="P2657" s="7">
        <f>E2657/L2657</f>
        <v>73.372093023255815</v>
      </c>
      <c r="Q2657" t="str">
        <f>REPLACE(N2657,FIND("/",N2657),LEN(N2657)-FIND("/",N2657)+1,"")</f>
        <v>technology</v>
      </c>
      <c r="R2657" t="str">
        <f>REPLACE(N2657,1,FIND("/",N2657),"")</f>
        <v>space exploration</v>
      </c>
      <c r="S2657" s="10">
        <f t="shared" si="82"/>
        <v>42381.532951388886</v>
      </c>
      <c r="T2657" s="10">
        <f t="shared" si="83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E2658/D2658*100</f>
        <v>11.436666666666667</v>
      </c>
      <c r="P2658" s="7">
        <f>E2658/L2658</f>
        <v>112.86184210526316</v>
      </c>
      <c r="Q2658" t="str">
        <f>REPLACE(N2658,FIND("/",N2658),LEN(N2658)-FIND("/",N2658)+1,"")</f>
        <v>technology</v>
      </c>
      <c r="R2658" t="str">
        <f>REPLACE(N2658,1,FIND("/",N2658),"")</f>
        <v>space exploration</v>
      </c>
      <c r="S2658" s="10">
        <f t="shared" si="82"/>
        <v>42767.355185185188</v>
      </c>
      <c r="T2658" s="10">
        <f t="shared" si="83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E2659/D2659*100</f>
        <v>18.737933333333334</v>
      </c>
      <c r="P2659" s="7">
        <f>E2659/L2659</f>
        <v>95.277627118644077</v>
      </c>
      <c r="Q2659" t="str">
        <f>REPLACE(N2659,FIND("/",N2659),LEN(N2659)-FIND("/",N2659)+1,"")</f>
        <v>technology</v>
      </c>
      <c r="R2659" t="str">
        <f>REPLACE(N2659,1,FIND("/",N2659),"")</f>
        <v>space exploration</v>
      </c>
      <c r="S2659" s="10">
        <f t="shared" si="82"/>
        <v>42551.595520833333</v>
      </c>
      <c r="T2659" s="10">
        <f t="shared" si="83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E2660/D2660*100</f>
        <v>9.285714285714286E-2</v>
      </c>
      <c r="P2660" s="7">
        <f>E2660/L2660</f>
        <v>22.75</v>
      </c>
      <c r="Q2660" t="str">
        <f>REPLACE(N2660,FIND("/",N2660),LEN(N2660)-FIND("/",N2660)+1,"")</f>
        <v>technology</v>
      </c>
      <c r="R2660" t="str">
        <f>REPLACE(N2660,1,FIND("/",N2660),"")</f>
        <v>space exploration</v>
      </c>
      <c r="S2660" s="10">
        <f t="shared" si="82"/>
        <v>42551.550856481474</v>
      </c>
      <c r="T2660" s="10">
        <f t="shared" si="83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E2661/D2661*100</f>
        <v>2.7204081632653061</v>
      </c>
      <c r="P2661" s="7">
        <f>E2661/L2661</f>
        <v>133.30000000000001</v>
      </c>
      <c r="Q2661" t="str">
        <f>REPLACE(N2661,FIND("/",N2661),LEN(N2661)-FIND("/",N2661)+1,"")</f>
        <v>technology</v>
      </c>
      <c r="R2661" t="str">
        <f>REPLACE(N2661,1,FIND("/",N2661),"")</f>
        <v>space exploration</v>
      </c>
      <c r="S2661" s="10">
        <f t="shared" si="82"/>
        <v>42081.736226851848</v>
      </c>
      <c r="T2661" s="10">
        <f t="shared" si="83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E2662/D2662*100</f>
        <v>9.5000000000000001E-2</v>
      </c>
      <c r="P2662" s="7">
        <f>E2662/L2662</f>
        <v>3.8</v>
      </c>
      <c r="Q2662" t="str">
        <f>REPLACE(N2662,FIND("/",N2662),LEN(N2662)-FIND("/",N2662)+1,"")</f>
        <v>technology</v>
      </c>
      <c r="R2662" t="str">
        <f>REPLACE(N2662,1,FIND("/",N2662),"")</f>
        <v>space exploration</v>
      </c>
      <c r="S2662" s="10">
        <f t="shared" si="82"/>
        <v>42272.379837962959</v>
      </c>
      <c r="T2662" s="10">
        <f t="shared" si="83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E2663/D2663*100</f>
        <v>102.89999999999999</v>
      </c>
      <c r="P2663" s="7">
        <f>E2663/L2663</f>
        <v>85.75</v>
      </c>
      <c r="Q2663" t="str">
        <f>REPLACE(N2663,FIND("/",N2663),LEN(N2663)-FIND("/",N2663)+1,"")</f>
        <v>technology</v>
      </c>
      <c r="R2663" t="str">
        <f>REPLACE(N2663,1,FIND("/",N2663),"")</f>
        <v>makerspaces</v>
      </c>
      <c r="S2663" s="10">
        <f t="shared" si="82"/>
        <v>41542.625115740739</v>
      </c>
      <c r="T2663" s="10">
        <f t="shared" si="83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E2664/D2664*100</f>
        <v>106.80000000000001</v>
      </c>
      <c r="P2664" s="7">
        <f>E2664/L2664</f>
        <v>267</v>
      </c>
      <c r="Q2664" t="str">
        <f>REPLACE(N2664,FIND("/",N2664),LEN(N2664)-FIND("/",N2664)+1,"")</f>
        <v>technology</v>
      </c>
      <c r="R2664" t="str">
        <f>REPLACE(N2664,1,FIND("/",N2664),"")</f>
        <v>makerspaces</v>
      </c>
      <c r="S2664" s="10">
        <f t="shared" si="82"/>
        <v>42207.413344907407</v>
      </c>
      <c r="T2664" s="10">
        <f t="shared" si="83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E2665/D2665*100</f>
        <v>104.59625</v>
      </c>
      <c r="P2665" s="7">
        <f>E2665/L2665</f>
        <v>373.55803571428572</v>
      </c>
      <c r="Q2665" t="str">
        <f>REPLACE(N2665,FIND("/",N2665),LEN(N2665)-FIND("/",N2665)+1,"")</f>
        <v>technology</v>
      </c>
      <c r="R2665" t="str">
        <f>REPLACE(N2665,1,FIND("/",N2665),"")</f>
        <v>makerspaces</v>
      </c>
      <c r="S2665" s="10">
        <f t="shared" si="82"/>
        <v>42222.28943287037</v>
      </c>
      <c r="T2665" s="10">
        <f t="shared" si="83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E2666/D2666*100</f>
        <v>103.42857142857143</v>
      </c>
      <c r="P2666" s="7">
        <f>E2666/L2666</f>
        <v>174.03846153846155</v>
      </c>
      <c r="Q2666" t="str">
        <f>REPLACE(N2666,FIND("/",N2666),LEN(N2666)-FIND("/",N2666)+1,"")</f>
        <v>technology</v>
      </c>
      <c r="R2666" t="str">
        <f>REPLACE(N2666,1,FIND("/",N2666),"")</f>
        <v>makerspaces</v>
      </c>
      <c r="S2666" s="10">
        <f t="shared" si="82"/>
        <v>42312.692094907405</v>
      </c>
      <c r="T2666" s="10">
        <f t="shared" si="83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E2667/D2667*100</f>
        <v>123.14285714285715</v>
      </c>
      <c r="P2667" s="7">
        <f>E2667/L2667</f>
        <v>93.695652173913047</v>
      </c>
      <c r="Q2667" t="str">
        <f>REPLACE(N2667,FIND("/",N2667),LEN(N2667)-FIND("/",N2667)+1,"")</f>
        <v>technology</v>
      </c>
      <c r="R2667" t="str">
        <f>REPLACE(N2667,1,FIND("/",N2667),"")</f>
        <v>makerspaces</v>
      </c>
      <c r="S2667" s="10">
        <f t="shared" si="82"/>
        <v>42083.562199074069</v>
      </c>
      <c r="T2667" s="10">
        <f t="shared" si="83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E2668/D2668*100</f>
        <v>159.29509999999999</v>
      </c>
      <c r="P2668" s="7">
        <f>E2668/L2668</f>
        <v>77.327718446601949</v>
      </c>
      <c r="Q2668" t="str">
        <f>REPLACE(N2668,FIND("/",N2668),LEN(N2668)-FIND("/",N2668)+1,"")</f>
        <v>technology</v>
      </c>
      <c r="R2668" t="str">
        <f>REPLACE(N2668,1,FIND("/",N2668),"")</f>
        <v>makerspaces</v>
      </c>
      <c r="S2668" s="10">
        <f t="shared" si="82"/>
        <v>42235.43100694444</v>
      </c>
      <c r="T2668" s="10">
        <f t="shared" si="83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E2669/D2669*100</f>
        <v>110.66666666666667</v>
      </c>
      <c r="P2669" s="7">
        <f>E2669/L2669</f>
        <v>92.222222222222229</v>
      </c>
      <c r="Q2669" t="str">
        <f>REPLACE(N2669,FIND("/",N2669),LEN(N2669)-FIND("/",N2669)+1,"")</f>
        <v>technology</v>
      </c>
      <c r="R2669" t="str">
        <f>REPLACE(N2669,1,FIND("/",N2669),"")</f>
        <v>makerspaces</v>
      </c>
      <c r="S2669" s="10">
        <f t="shared" si="82"/>
        <v>42380.592777777776</v>
      </c>
      <c r="T2669" s="10">
        <f t="shared" si="83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E2670/D2670*100</f>
        <v>170.70000000000002</v>
      </c>
      <c r="P2670" s="7">
        <f>E2670/L2670</f>
        <v>60.964285714285715</v>
      </c>
      <c r="Q2670" t="str">
        <f>REPLACE(N2670,FIND("/",N2670),LEN(N2670)-FIND("/",N2670)+1,"")</f>
        <v>technology</v>
      </c>
      <c r="R2670" t="str">
        <f>REPLACE(N2670,1,FIND("/",N2670),"")</f>
        <v>makerspaces</v>
      </c>
      <c r="S2670" s="10">
        <f t="shared" si="82"/>
        <v>42275.255381944444</v>
      </c>
      <c r="T2670" s="10">
        <f t="shared" si="83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E2671/D2671*100</f>
        <v>125.125</v>
      </c>
      <c r="P2671" s="7">
        <f>E2671/L2671</f>
        <v>91</v>
      </c>
      <c r="Q2671" t="str">
        <f>REPLACE(N2671,FIND("/",N2671),LEN(N2671)-FIND("/",N2671)+1,"")</f>
        <v>technology</v>
      </c>
      <c r="R2671" t="str">
        <f>REPLACE(N2671,1,FIND("/",N2671),"")</f>
        <v>makerspaces</v>
      </c>
      <c r="S2671" s="10">
        <f t="shared" si="82"/>
        <v>42318.702499999992</v>
      </c>
      <c r="T2671" s="10">
        <f t="shared" si="83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E2672/D2672*100</f>
        <v>6.4158609339642041</v>
      </c>
      <c r="P2672" s="7">
        <f>E2672/L2672</f>
        <v>41.583333333333336</v>
      </c>
      <c r="Q2672" t="str">
        <f>REPLACE(N2672,FIND("/",N2672),LEN(N2672)-FIND("/",N2672)+1,"")</f>
        <v>technology</v>
      </c>
      <c r="R2672" t="str">
        <f>REPLACE(N2672,1,FIND("/",N2672),"")</f>
        <v>makerspaces</v>
      </c>
      <c r="S2672" s="10">
        <f t="shared" si="82"/>
        <v>41820.687268518515</v>
      </c>
      <c r="T2672" s="10">
        <f t="shared" si="83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E2673/D2673*100</f>
        <v>11.343999999999999</v>
      </c>
      <c r="P2673" s="7">
        <f>E2673/L2673</f>
        <v>33.761904761904759</v>
      </c>
      <c r="Q2673" t="str">
        <f>REPLACE(N2673,FIND("/",N2673),LEN(N2673)-FIND("/",N2673)+1,"")</f>
        <v>technology</v>
      </c>
      <c r="R2673" t="str">
        <f>REPLACE(N2673,1,FIND("/",N2673),"")</f>
        <v>makerspaces</v>
      </c>
      <c r="S2673" s="10">
        <f t="shared" si="82"/>
        <v>41962.41569444444</v>
      </c>
      <c r="T2673" s="10">
        <f t="shared" si="83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E2674/D2674*100</f>
        <v>33.19</v>
      </c>
      <c r="P2674" s="7">
        <f>E2674/L2674</f>
        <v>70.61702127659575</v>
      </c>
      <c r="Q2674" t="str">
        <f>REPLACE(N2674,FIND("/",N2674),LEN(N2674)-FIND("/",N2674)+1,"")</f>
        <v>technology</v>
      </c>
      <c r="R2674" t="str">
        <f>REPLACE(N2674,1,FIND("/",N2674),"")</f>
        <v>makerspaces</v>
      </c>
      <c r="S2674" s="10">
        <f t="shared" si="82"/>
        <v>42344.550810185181</v>
      </c>
      <c r="T2674" s="10">
        <f t="shared" si="83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E2675/D2675*100</f>
        <v>27.58</v>
      </c>
      <c r="P2675" s="7">
        <f>E2675/L2675</f>
        <v>167.15151515151516</v>
      </c>
      <c r="Q2675" t="str">
        <f>REPLACE(N2675,FIND("/",N2675),LEN(N2675)-FIND("/",N2675)+1,"")</f>
        <v>technology</v>
      </c>
      <c r="R2675" t="str">
        <f>REPLACE(N2675,1,FIND("/",N2675),"")</f>
        <v>makerspaces</v>
      </c>
      <c r="S2675" s="10">
        <f t="shared" si="82"/>
        <v>41912.208321759259</v>
      </c>
      <c r="T2675" s="10">
        <f t="shared" si="83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E2676/D2676*100</f>
        <v>62.839999999999996</v>
      </c>
      <c r="P2676" s="7">
        <f>E2676/L2676</f>
        <v>128.61988304093566</v>
      </c>
      <c r="Q2676" t="str">
        <f>REPLACE(N2676,FIND("/",N2676),LEN(N2676)-FIND("/",N2676)+1,"")</f>
        <v>technology</v>
      </c>
      <c r="R2676" t="str">
        <f>REPLACE(N2676,1,FIND("/",N2676),"")</f>
        <v>makerspaces</v>
      </c>
      <c r="S2676" s="10">
        <f t="shared" si="82"/>
        <v>42529.299421296295</v>
      </c>
      <c r="T2676" s="10">
        <f t="shared" si="83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E2677/D2677*100</f>
        <v>7.5880000000000001</v>
      </c>
      <c r="P2677" s="7">
        <f>E2677/L2677</f>
        <v>65.41379310344827</v>
      </c>
      <c r="Q2677" t="str">
        <f>REPLACE(N2677,FIND("/",N2677),LEN(N2677)-FIND("/",N2677)+1,"")</f>
        <v>technology</v>
      </c>
      <c r="R2677" t="str">
        <f>REPLACE(N2677,1,FIND("/",N2677),"")</f>
        <v>makerspaces</v>
      </c>
      <c r="S2677" s="10">
        <f t="shared" si="82"/>
        <v>41923.524178240739</v>
      </c>
      <c r="T2677" s="10">
        <f t="shared" si="83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E2678/D2678*100</f>
        <v>50.38095238095238</v>
      </c>
      <c r="P2678" s="7">
        <f>E2678/L2678</f>
        <v>117.55555555555556</v>
      </c>
      <c r="Q2678" t="str">
        <f>REPLACE(N2678,FIND("/",N2678),LEN(N2678)-FIND("/",N2678)+1,"")</f>
        <v>technology</v>
      </c>
      <c r="R2678" t="str">
        <f>REPLACE(N2678,1,FIND("/",N2678),"")</f>
        <v>makerspaces</v>
      </c>
      <c r="S2678" s="10">
        <f t="shared" si="82"/>
        <v>42482.291365740741</v>
      </c>
      <c r="T2678" s="10">
        <f t="shared" si="83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E2679/D2679*100</f>
        <v>17.512820512820511</v>
      </c>
      <c r="P2679" s="7">
        <f>E2679/L2679</f>
        <v>126.48148148148148</v>
      </c>
      <c r="Q2679" t="str">
        <f>REPLACE(N2679,FIND("/",N2679),LEN(N2679)-FIND("/",N2679)+1,"")</f>
        <v>technology</v>
      </c>
      <c r="R2679" t="str">
        <f>REPLACE(N2679,1,FIND("/",N2679),"")</f>
        <v>makerspaces</v>
      </c>
      <c r="S2679" s="10">
        <f t="shared" si="82"/>
        <v>41792.696099537039</v>
      </c>
      <c r="T2679" s="10">
        <f t="shared" si="83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E2680/D2680*100</f>
        <v>1.375E-2</v>
      </c>
      <c r="P2680" s="7">
        <f>E2680/L2680</f>
        <v>550</v>
      </c>
      <c r="Q2680" t="str">
        <f>REPLACE(N2680,FIND("/",N2680),LEN(N2680)-FIND("/",N2680)+1,"")</f>
        <v>technology</v>
      </c>
      <c r="R2680" t="str">
        <f>REPLACE(N2680,1,FIND("/",N2680),"")</f>
        <v>makerspaces</v>
      </c>
      <c r="S2680" s="10">
        <f t="shared" si="82"/>
        <v>42241.464872685181</v>
      </c>
      <c r="T2680" s="10">
        <f t="shared" si="83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E2681/D2681*100</f>
        <v>0.33</v>
      </c>
      <c r="P2681" s="7">
        <f>E2681/L2681</f>
        <v>44</v>
      </c>
      <c r="Q2681" t="str">
        <f>REPLACE(N2681,FIND("/",N2681),LEN(N2681)-FIND("/",N2681)+1,"")</f>
        <v>technology</v>
      </c>
      <c r="R2681" t="str">
        <f>REPLACE(N2681,1,FIND("/",N2681),"")</f>
        <v>makerspaces</v>
      </c>
      <c r="S2681" s="10">
        <f t="shared" si="82"/>
        <v>42032.667754629627</v>
      </c>
      <c r="T2681" s="10">
        <f t="shared" si="83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E2682/D2682*100</f>
        <v>0.86250000000000004</v>
      </c>
      <c r="P2682" s="7">
        <f>E2682/L2682</f>
        <v>69</v>
      </c>
      <c r="Q2682" t="str">
        <f>REPLACE(N2682,FIND("/",N2682),LEN(N2682)-FIND("/",N2682)+1,"")</f>
        <v>technology</v>
      </c>
      <c r="R2682" t="str">
        <f>REPLACE(N2682,1,FIND("/",N2682),"")</f>
        <v>makerspaces</v>
      </c>
      <c r="S2682" s="10">
        <f t="shared" si="82"/>
        <v>42435.878368055557</v>
      </c>
      <c r="T2682" s="10">
        <f t="shared" si="83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E2683/D2683*100</f>
        <v>0.6875</v>
      </c>
      <c r="P2683" s="7">
        <f>E2683/L2683</f>
        <v>27.5</v>
      </c>
      <c r="Q2683" t="str">
        <f>REPLACE(N2683,FIND("/",N2683),LEN(N2683)-FIND("/",N2683)+1,"")</f>
        <v>food</v>
      </c>
      <c r="R2683" t="str">
        <f>REPLACE(N2683,1,FIND("/",N2683),"")</f>
        <v>food trucks</v>
      </c>
      <c r="S2683" s="10">
        <f t="shared" si="82"/>
        <v>41805.561921296292</v>
      </c>
      <c r="T2683" s="10">
        <f t="shared" si="83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E2684/D2684*100</f>
        <v>28.299999999999997</v>
      </c>
      <c r="P2684" s="7">
        <f>E2684/L2684</f>
        <v>84.9</v>
      </c>
      <c r="Q2684" t="str">
        <f>REPLACE(N2684,FIND("/",N2684),LEN(N2684)-FIND("/",N2684)+1,"")</f>
        <v>food</v>
      </c>
      <c r="R2684" t="str">
        <f>REPLACE(N2684,1,FIND("/",N2684),"")</f>
        <v>food trucks</v>
      </c>
      <c r="S2684" s="10">
        <f t="shared" si="82"/>
        <v>41932.538657407407</v>
      </c>
      <c r="T2684" s="10">
        <f t="shared" si="83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E2685/D2685*100</f>
        <v>0.24</v>
      </c>
      <c r="P2685" s="7">
        <f>E2685/L2685</f>
        <v>12</v>
      </c>
      <c r="Q2685" t="str">
        <f>REPLACE(N2685,FIND("/",N2685),LEN(N2685)-FIND("/",N2685)+1,"")</f>
        <v>food</v>
      </c>
      <c r="R2685" t="str">
        <f>REPLACE(N2685,1,FIND("/",N2685),"")</f>
        <v>food trucks</v>
      </c>
      <c r="S2685" s="10">
        <f t="shared" si="82"/>
        <v>42034.421759259254</v>
      </c>
      <c r="T2685" s="10">
        <f t="shared" si="83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E2686/D2686*100</f>
        <v>1.1428571428571428</v>
      </c>
      <c r="P2686" s="7">
        <f>E2686/L2686</f>
        <v>200</v>
      </c>
      <c r="Q2686" t="str">
        <f>REPLACE(N2686,FIND("/",N2686),LEN(N2686)-FIND("/",N2686)+1,"")</f>
        <v>food</v>
      </c>
      <c r="R2686" t="str">
        <f>REPLACE(N2686,1,FIND("/",N2686),"")</f>
        <v>food trucks</v>
      </c>
      <c r="S2686" s="10">
        <f t="shared" si="82"/>
        <v>41820.581307870372</v>
      </c>
      <c r="T2686" s="10">
        <f t="shared" si="83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E2687/D2687*100</f>
        <v>0.02</v>
      </c>
      <c r="P2687" s="7">
        <f>E2687/L2687</f>
        <v>10</v>
      </c>
      <c r="Q2687" t="str">
        <f>REPLACE(N2687,FIND("/",N2687),LEN(N2687)-FIND("/",N2687)+1,"")</f>
        <v>food</v>
      </c>
      <c r="R2687" t="str">
        <f>REPLACE(N2687,1,FIND("/",N2687),"")</f>
        <v>food trucks</v>
      </c>
      <c r="S2687" s="10">
        <f t="shared" si="82"/>
        <v>42061.362615740734</v>
      </c>
      <c r="T2687" s="10">
        <f t="shared" si="83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E2688/D2688*100</f>
        <v>0</v>
      </c>
      <c r="P2688" s="7" t="e">
        <f>E2688/L2688</f>
        <v>#DIV/0!</v>
      </c>
      <c r="Q2688" t="str">
        <f>REPLACE(N2688,FIND("/",N2688),LEN(N2688)-FIND("/",N2688)+1,"")</f>
        <v>food</v>
      </c>
      <c r="R2688" t="str">
        <f>REPLACE(N2688,1,FIND("/",N2688),"")</f>
        <v>food trucks</v>
      </c>
      <c r="S2688" s="10">
        <f t="shared" si="82"/>
        <v>41892.641469907401</v>
      </c>
      <c r="T2688" s="10">
        <f t="shared" si="83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E2689/D2689*100</f>
        <v>0</v>
      </c>
      <c r="P2689" s="7" t="e">
        <f>E2689/L2689</f>
        <v>#DIV/0!</v>
      </c>
      <c r="Q2689" t="str">
        <f>REPLACE(N2689,FIND("/",N2689),LEN(N2689)-FIND("/",N2689)+1,"")</f>
        <v>food</v>
      </c>
      <c r="R2689" t="str">
        <f>REPLACE(N2689,1,FIND("/",N2689),"")</f>
        <v>food trucks</v>
      </c>
      <c r="S2689" s="10">
        <f t="shared" si="82"/>
        <v>42154.306921296295</v>
      </c>
      <c r="T2689" s="10">
        <f t="shared" si="83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E2690/D2690*100</f>
        <v>0.14799999999999999</v>
      </c>
      <c r="P2690" s="7">
        <f>E2690/L2690</f>
        <v>5.2857142857142856</v>
      </c>
      <c r="Q2690" t="str">
        <f>REPLACE(N2690,FIND("/",N2690),LEN(N2690)-FIND("/",N2690)+1,"")</f>
        <v>food</v>
      </c>
      <c r="R2690" t="str">
        <f>REPLACE(N2690,1,FIND("/",N2690),"")</f>
        <v>food trucks</v>
      </c>
      <c r="S2690" s="10">
        <f t="shared" si="82"/>
        <v>42027.785532407404</v>
      </c>
      <c r="T2690" s="10">
        <f t="shared" si="83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E2691/D2691*100</f>
        <v>2.8571428571428571E-3</v>
      </c>
      <c r="P2691" s="7">
        <f>E2691/L2691</f>
        <v>1</v>
      </c>
      <c r="Q2691" t="str">
        <f>REPLACE(N2691,FIND("/",N2691),LEN(N2691)-FIND("/",N2691)+1,"")</f>
        <v>food</v>
      </c>
      <c r="R2691" t="str">
        <f>REPLACE(N2691,1,FIND("/",N2691),"")</f>
        <v>food trucks</v>
      </c>
      <c r="S2691" s="10">
        <f t="shared" ref="S2691:S2754" si="84">(J2691/86400)+25569+(-8/24)</f>
        <v>42551.62835648148</v>
      </c>
      <c r="T2691" s="10">
        <f t="shared" ref="T2691:T2754" si="85">(I2691/86400)+25569+(-8/24)</f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E2692/D2692*100</f>
        <v>10.7325</v>
      </c>
      <c r="P2692" s="7">
        <f>E2692/L2692</f>
        <v>72.762711864406782</v>
      </c>
      <c r="Q2692" t="str">
        <f>REPLACE(N2692,FIND("/",N2692),LEN(N2692)-FIND("/",N2692)+1,"")</f>
        <v>food</v>
      </c>
      <c r="R2692" t="str">
        <f>REPLACE(N2692,1,FIND("/",N2692),"")</f>
        <v>food trucks</v>
      </c>
      <c r="S2692" s="10">
        <f t="shared" si="84"/>
        <v>42112.77171296296</v>
      </c>
      <c r="T2692" s="10">
        <f t="shared" si="85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E2693/D2693*100</f>
        <v>5.3846153846153842E-2</v>
      </c>
      <c r="P2693" s="7">
        <f>E2693/L2693</f>
        <v>17.5</v>
      </c>
      <c r="Q2693" t="str">
        <f>REPLACE(N2693,FIND("/",N2693),LEN(N2693)-FIND("/",N2693)+1,"")</f>
        <v>food</v>
      </c>
      <c r="R2693" t="str">
        <f>REPLACE(N2693,1,FIND("/",N2693),"")</f>
        <v>food trucks</v>
      </c>
      <c r="S2693" s="10">
        <f t="shared" si="84"/>
        <v>42089.390706018516</v>
      </c>
      <c r="T2693" s="10">
        <f t="shared" si="85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E2694/D2694*100</f>
        <v>0.7142857142857143</v>
      </c>
      <c r="P2694" s="7">
        <f>E2694/L2694</f>
        <v>25</v>
      </c>
      <c r="Q2694" t="str">
        <f>REPLACE(N2694,FIND("/",N2694),LEN(N2694)-FIND("/",N2694)+1,"")</f>
        <v>food</v>
      </c>
      <c r="R2694" t="str">
        <f>REPLACE(N2694,1,FIND("/",N2694),"")</f>
        <v>food trucks</v>
      </c>
      <c r="S2694" s="10">
        <f t="shared" si="84"/>
        <v>42058.000694444439</v>
      </c>
      <c r="T2694" s="10">
        <f t="shared" si="85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E2695/D2695*100</f>
        <v>0.8</v>
      </c>
      <c r="P2695" s="7">
        <f>E2695/L2695</f>
        <v>13.333333333333334</v>
      </c>
      <c r="Q2695" t="str">
        <f>REPLACE(N2695,FIND("/",N2695),LEN(N2695)-FIND("/",N2695)+1,"")</f>
        <v>food</v>
      </c>
      <c r="R2695" t="str">
        <f>REPLACE(N2695,1,FIND("/",N2695),"")</f>
        <v>food trucks</v>
      </c>
      <c r="S2695" s="10">
        <f t="shared" si="84"/>
        <v>41833.805162037032</v>
      </c>
      <c r="T2695" s="10">
        <f t="shared" si="85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E2696/D2696*100</f>
        <v>3.3333333333333335E-3</v>
      </c>
      <c r="P2696" s="7">
        <f>E2696/L2696</f>
        <v>1</v>
      </c>
      <c r="Q2696" t="str">
        <f>REPLACE(N2696,FIND("/",N2696),LEN(N2696)-FIND("/",N2696)+1,"")</f>
        <v>food</v>
      </c>
      <c r="R2696" t="str">
        <f>REPLACE(N2696,1,FIND("/",N2696),"")</f>
        <v>food trucks</v>
      </c>
      <c r="S2696" s="10">
        <f t="shared" si="84"/>
        <v>41877.807164351849</v>
      </c>
      <c r="T2696" s="10">
        <f t="shared" si="85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E2697/D2697*100</f>
        <v>0.47333333333333333</v>
      </c>
      <c r="P2697" s="7">
        <f>E2697/L2697</f>
        <v>23.666666666666668</v>
      </c>
      <c r="Q2697" t="str">
        <f>REPLACE(N2697,FIND("/",N2697),LEN(N2697)-FIND("/",N2697)+1,"")</f>
        <v>food</v>
      </c>
      <c r="R2697" t="str">
        <f>REPLACE(N2697,1,FIND("/",N2697),"")</f>
        <v>food trucks</v>
      </c>
      <c r="S2697" s="10">
        <f t="shared" si="84"/>
        <v>42047.848587962959</v>
      </c>
      <c r="T2697" s="10">
        <f t="shared" si="85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E2698/D2698*100</f>
        <v>5.65</v>
      </c>
      <c r="P2698" s="7">
        <f>E2698/L2698</f>
        <v>89.21052631578948</v>
      </c>
      <c r="Q2698" t="str">
        <f>REPLACE(N2698,FIND("/",N2698),LEN(N2698)-FIND("/",N2698)+1,"")</f>
        <v>food</v>
      </c>
      <c r="R2698" t="str">
        <f>REPLACE(N2698,1,FIND("/",N2698),"")</f>
        <v>food trucks</v>
      </c>
      <c r="S2698" s="10">
        <f t="shared" si="84"/>
        <v>41964.511111111111</v>
      </c>
      <c r="T2698" s="10">
        <f t="shared" si="85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E2699/D2699*100</f>
        <v>26.35217391304348</v>
      </c>
      <c r="P2699" s="7">
        <f>E2699/L2699</f>
        <v>116.55769230769231</v>
      </c>
      <c r="Q2699" t="str">
        <f>REPLACE(N2699,FIND("/",N2699),LEN(N2699)-FIND("/",N2699)+1,"")</f>
        <v>food</v>
      </c>
      <c r="R2699" t="str">
        <f>REPLACE(N2699,1,FIND("/",N2699),"")</f>
        <v>food trucks</v>
      </c>
      <c r="S2699" s="10">
        <f t="shared" si="84"/>
        <v>42187.606747685182</v>
      </c>
      <c r="T2699" s="10">
        <f t="shared" si="85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E2700/D2700*100</f>
        <v>0.325125</v>
      </c>
      <c r="P2700" s="7">
        <f>E2700/L2700</f>
        <v>13.005000000000001</v>
      </c>
      <c r="Q2700" t="str">
        <f>REPLACE(N2700,FIND("/",N2700),LEN(N2700)-FIND("/",N2700)+1,"")</f>
        <v>food</v>
      </c>
      <c r="R2700" t="str">
        <f>REPLACE(N2700,1,FIND("/",N2700),"")</f>
        <v>food trucks</v>
      </c>
      <c r="S2700" s="10">
        <f t="shared" si="84"/>
        <v>41787.564907407403</v>
      </c>
      <c r="T2700" s="10">
        <f t="shared" si="85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E2701/D2701*100</f>
        <v>0</v>
      </c>
      <c r="P2701" s="7" t="e">
        <f>E2701/L2701</f>
        <v>#DIV/0!</v>
      </c>
      <c r="Q2701" t="str">
        <f>REPLACE(N2701,FIND("/",N2701),LEN(N2701)-FIND("/",N2701)+1,"")</f>
        <v>food</v>
      </c>
      <c r="R2701" t="str">
        <f>REPLACE(N2701,1,FIND("/",N2701),"")</f>
        <v>food trucks</v>
      </c>
      <c r="S2701" s="10">
        <f t="shared" si="84"/>
        <v>41829.563229166662</v>
      </c>
      <c r="T2701" s="10">
        <f t="shared" si="85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E2702/D2702*100</f>
        <v>0.7000700070007001</v>
      </c>
      <c r="P2702" s="7">
        <f>E2702/L2702</f>
        <v>17.5</v>
      </c>
      <c r="Q2702" t="str">
        <f>REPLACE(N2702,FIND("/",N2702),LEN(N2702)-FIND("/",N2702)+1,"")</f>
        <v>food</v>
      </c>
      <c r="R2702" t="str">
        <f>REPLACE(N2702,1,FIND("/",N2702),"")</f>
        <v>food trucks</v>
      </c>
      <c r="S2702" s="10">
        <f t="shared" si="84"/>
        <v>41870.541342592587</v>
      </c>
      <c r="T2702" s="10">
        <f t="shared" si="85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E2703/D2703*100</f>
        <v>46.176470588235297</v>
      </c>
      <c r="P2703" s="7">
        <f>E2703/L2703</f>
        <v>34.130434782608695</v>
      </c>
      <c r="Q2703" t="str">
        <f>REPLACE(N2703,FIND("/",N2703),LEN(N2703)-FIND("/",N2703)+1,"")</f>
        <v>theater</v>
      </c>
      <c r="R2703" t="str">
        <f>REPLACE(N2703,1,FIND("/",N2703),"")</f>
        <v>spaces</v>
      </c>
      <c r="S2703" s="10">
        <f t="shared" si="84"/>
        <v>42801.441365740735</v>
      </c>
      <c r="T2703" s="10">
        <f t="shared" si="85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E2704/D2704*100</f>
        <v>34.410000000000004</v>
      </c>
      <c r="P2704" s="7">
        <f>E2704/L2704</f>
        <v>132.34615384615384</v>
      </c>
      <c r="Q2704" t="str">
        <f>REPLACE(N2704,FIND("/",N2704),LEN(N2704)-FIND("/",N2704)+1,"")</f>
        <v>theater</v>
      </c>
      <c r="R2704" t="str">
        <f>REPLACE(N2704,1,FIND("/",N2704),"")</f>
        <v>spaces</v>
      </c>
      <c r="S2704" s="10">
        <f t="shared" si="84"/>
        <v>42800.468483796292</v>
      </c>
      <c r="T2704" s="10">
        <f t="shared" si="85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E2705/D2705*100</f>
        <v>103.75000000000001</v>
      </c>
      <c r="P2705" s="7">
        <f>E2705/L2705</f>
        <v>922.22222222222217</v>
      </c>
      <c r="Q2705" t="str">
        <f>REPLACE(N2705,FIND("/",N2705),LEN(N2705)-FIND("/",N2705)+1,"")</f>
        <v>theater</v>
      </c>
      <c r="R2705" t="str">
        <f>REPLACE(N2705,1,FIND("/",N2705),"")</f>
        <v>spaces</v>
      </c>
      <c r="S2705" s="10">
        <f t="shared" si="84"/>
        <v>42756.356828703698</v>
      </c>
      <c r="T2705" s="10">
        <f t="shared" si="85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E2706/D2706*100</f>
        <v>6.0263157894736841</v>
      </c>
      <c r="P2706" s="7">
        <f>E2706/L2706</f>
        <v>163.57142857142858</v>
      </c>
      <c r="Q2706" t="str">
        <f>REPLACE(N2706,FIND("/",N2706),LEN(N2706)-FIND("/",N2706)+1,"")</f>
        <v>theater</v>
      </c>
      <c r="R2706" t="str">
        <f>REPLACE(N2706,1,FIND("/",N2706),"")</f>
        <v>spaces</v>
      </c>
      <c r="S2706" s="10">
        <f t="shared" si="84"/>
        <v>42787.529097222221</v>
      </c>
      <c r="T2706" s="10">
        <f t="shared" si="85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E2707/D2707*100</f>
        <v>10.539393939393939</v>
      </c>
      <c r="P2707" s="7">
        <f>E2707/L2707</f>
        <v>217.375</v>
      </c>
      <c r="Q2707" t="str">
        <f>REPLACE(N2707,FIND("/",N2707),LEN(N2707)-FIND("/",N2707)+1,"")</f>
        <v>theater</v>
      </c>
      <c r="R2707" t="str">
        <f>REPLACE(N2707,1,FIND("/",N2707),"")</f>
        <v>spaces</v>
      </c>
      <c r="S2707" s="10">
        <f t="shared" si="84"/>
        <v>42773.58284722222</v>
      </c>
      <c r="T2707" s="10">
        <f t="shared" si="85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E2708/D2708*100</f>
        <v>112.29714285714284</v>
      </c>
      <c r="P2708" s="7">
        <f>E2708/L2708</f>
        <v>149.44486692015209</v>
      </c>
      <c r="Q2708" t="str">
        <f>REPLACE(N2708,FIND("/",N2708),LEN(N2708)-FIND("/",N2708)+1,"")</f>
        <v>theater</v>
      </c>
      <c r="R2708" t="str">
        <f>REPLACE(N2708,1,FIND("/",N2708),"")</f>
        <v>spaces</v>
      </c>
      <c r="S2708" s="10">
        <f t="shared" si="84"/>
        <v>41898.961608796293</v>
      </c>
      <c r="T2708" s="10">
        <f t="shared" si="85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E2709/D2709*100</f>
        <v>350.84462500000001</v>
      </c>
      <c r="P2709" s="7">
        <f>E2709/L2709</f>
        <v>71.237487309644663</v>
      </c>
      <c r="Q2709" t="str">
        <f>REPLACE(N2709,FIND("/",N2709),LEN(N2709)-FIND("/",N2709)+1,"")</f>
        <v>theater</v>
      </c>
      <c r="R2709" t="str">
        <f>REPLACE(N2709,1,FIND("/",N2709),"")</f>
        <v>spaces</v>
      </c>
      <c r="S2709" s="10">
        <f t="shared" si="84"/>
        <v>41391.449571759258</v>
      </c>
      <c r="T2709" s="10">
        <f t="shared" si="85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E2710/D2710*100</f>
        <v>233.21535</v>
      </c>
      <c r="P2710" s="7">
        <f>E2710/L2710</f>
        <v>44.464318398474738</v>
      </c>
      <c r="Q2710" t="str">
        <f>REPLACE(N2710,FIND("/",N2710),LEN(N2710)-FIND("/",N2710)+1,"")</f>
        <v>theater</v>
      </c>
      <c r="R2710" t="str">
        <f>REPLACE(N2710,1,FIND("/",N2710),"")</f>
        <v>spaces</v>
      </c>
      <c r="S2710" s="10">
        <f t="shared" si="84"/>
        <v>42512.364884259259</v>
      </c>
      <c r="T2710" s="10">
        <f t="shared" si="85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E2711/D2711*100</f>
        <v>101.60599999999999</v>
      </c>
      <c r="P2711" s="7">
        <f>E2711/L2711</f>
        <v>164.94480519480518</v>
      </c>
      <c r="Q2711" t="str">
        <f>REPLACE(N2711,FIND("/",N2711),LEN(N2711)-FIND("/",N2711)+1,"")</f>
        <v>theater</v>
      </c>
      <c r="R2711" t="str">
        <f>REPLACE(N2711,1,FIND("/",N2711),"")</f>
        <v>spaces</v>
      </c>
      <c r="S2711" s="10">
        <f t="shared" si="84"/>
        <v>42611.816446759258</v>
      </c>
      <c r="T2711" s="10">
        <f t="shared" si="85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E2712/D2712*100</f>
        <v>153.90035000000003</v>
      </c>
      <c r="P2712" s="7">
        <f>E2712/L2712</f>
        <v>84.871516544117654</v>
      </c>
      <c r="Q2712" t="str">
        <f>REPLACE(N2712,FIND("/",N2712),LEN(N2712)-FIND("/",N2712)+1,"")</f>
        <v>theater</v>
      </c>
      <c r="R2712" t="str">
        <f>REPLACE(N2712,1,FIND("/",N2712),"")</f>
        <v>spaces</v>
      </c>
      <c r="S2712" s="10">
        <f t="shared" si="84"/>
        <v>41827.896157407406</v>
      </c>
      <c r="T2712" s="10">
        <f t="shared" si="85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E2713/D2713*100</f>
        <v>100.7161125319693</v>
      </c>
      <c r="P2713" s="7">
        <f>E2713/L2713</f>
        <v>53.945205479452056</v>
      </c>
      <c r="Q2713" t="str">
        <f>REPLACE(N2713,FIND("/",N2713),LEN(N2713)-FIND("/",N2713)+1,"")</f>
        <v>theater</v>
      </c>
      <c r="R2713" t="str">
        <f>REPLACE(N2713,1,FIND("/",N2713),"")</f>
        <v>spaces</v>
      </c>
      <c r="S2713" s="10">
        <f t="shared" si="84"/>
        <v>41780.411921296291</v>
      </c>
      <c r="T2713" s="10">
        <f t="shared" si="85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E2714/D2714*100</f>
        <v>131.38181818181818</v>
      </c>
      <c r="P2714" s="7">
        <f>E2714/L2714</f>
        <v>50.531468531468533</v>
      </c>
      <c r="Q2714" t="str">
        <f>REPLACE(N2714,FIND("/",N2714),LEN(N2714)-FIND("/",N2714)+1,"")</f>
        <v>theater</v>
      </c>
      <c r="R2714" t="str">
        <f>REPLACE(N2714,1,FIND("/",N2714),"")</f>
        <v>spaces</v>
      </c>
      <c r="S2714" s="10">
        <f t="shared" si="84"/>
        <v>41431.728703703702</v>
      </c>
      <c r="T2714" s="10">
        <f t="shared" si="85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E2715/D2715*100</f>
        <v>102.24133333333334</v>
      </c>
      <c r="P2715" s="7">
        <f>E2715/L2715</f>
        <v>108.00140845070422</v>
      </c>
      <c r="Q2715" t="str">
        <f>REPLACE(N2715,FIND("/",N2715),LEN(N2715)-FIND("/",N2715)+1,"")</f>
        <v>theater</v>
      </c>
      <c r="R2715" t="str">
        <f>REPLACE(N2715,1,FIND("/",N2715),"")</f>
        <v>spaces</v>
      </c>
      <c r="S2715" s="10">
        <f t="shared" si="84"/>
        <v>42322.320416666662</v>
      </c>
      <c r="T2715" s="10">
        <f t="shared" si="85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E2716/D2716*100</f>
        <v>116.35599999999999</v>
      </c>
      <c r="P2716" s="7">
        <f>E2716/L2716</f>
        <v>95.373770491803285</v>
      </c>
      <c r="Q2716" t="str">
        <f>REPLACE(N2716,FIND("/",N2716),LEN(N2716)-FIND("/",N2716)+1,"")</f>
        <v>theater</v>
      </c>
      <c r="R2716" t="str">
        <f>REPLACE(N2716,1,FIND("/",N2716),"")</f>
        <v>spaces</v>
      </c>
      <c r="S2716" s="10">
        <f t="shared" si="84"/>
        <v>42629.321712962956</v>
      </c>
      <c r="T2716" s="10">
        <f t="shared" si="85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E2717/D2717*100</f>
        <v>264.62241666666665</v>
      </c>
      <c r="P2717" s="7">
        <f>E2717/L2717</f>
        <v>57.631016333938291</v>
      </c>
      <c r="Q2717" t="str">
        <f>REPLACE(N2717,FIND("/",N2717),LEN(N2717)-FIND("/",N2717)+1,"")</f>
        <v>theater</v>
      </c>
      <c r="R2717" t="str">
        <f>REPLACE(N2717,1,FIND("/",N2717),"")</f>
        <v>spaces</v>
      </c>
      <c r="S2717" s="10">
        <f t="shared" si="84"/>
        <v>42387.065138888887</v>
      </c>
      <c r="T2717" s="10">
        <f t="shared" si="85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E2718/D2718*100</f>
        <v>119.98010000000001</v>
      </c>
      <c r="P2718" s="7">
        <f>E2718/L2718</f>
        <v>64.160481283422456</v>
      </c>
      <c r="Q2718" t="str">
        <f>REPLACE(N2718,FIND("/",N2718),LEN(N2718)-FIND("/",N2718)+1,"")</f>
        <v>theater</v>
      </c>
      <c r="R2718" t="str">
        <f>REPLACE(N2718,1,FIND("/",N2718),"")</f>
        <v>spaces</v>
      </c>
      <c r="S2718" s="10">
        <f t="shared" si="84"/>
        <v>42254.999918981477</v>
      </c>
      <c r="T2718" s="10">
        <f t="shared" si="85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E2719/D2719*100</f>
        <v>120.10400000000001</v>
      </c>
      <c r="P2719" s="7">
        <f>E2719/L2719</f>
        <v>92.387692307692305</v>
      </c>
      <c r="Q2719" t="str">
        <f>REPLACE(N2719,FIND("/",N2719),LEN(N2719)-FIND("/",N2719)+1,"")</f>
        <v>theater</v>
      </c>
      <c r="R2719" t="str">
        <f>REPLACE(N2719,1,FIND("/",N2719),"")</f>
        <v>spaces</v>
      </c>
      <c r="S2719" s="10">
        <f t="shared" si="84"/>
        <v>41934.581585648142</v>
      </c>
      <c r="T2719" s="10">
        <f t="shared" si="85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E2720/D2720*100</f>
        <v>103.58333333333334</v>
      </c>
      <c r="P2720" s="7">
        <f>E2720/L2720</f>
        <v>125.97972972972973</v>
      </c>
      <c r="Q2720" t="str">
        <f>REPLACE(N2720,FIND("/",N2720),LEN(N2720)-FIND("/",N2720)+1,"")</f>
        <v>theater</v>
      </c>
      <c r="R2720" t="str">
        <f>REPLACE(N2720,1,FIND("/",N2720),"")</f>
        <v>spaces</v>
      </c>
      <c r="S2720" s="10">
        <f t="shared" si="84"/>
        <v>42465.263252314813</v>
      </c>
      <c r="T2720" s="10">
        <f t="shared" si="85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E2721/D2721*100</f>
        <v>108.83333333333334</v>
      </c>
      <c r="P2721" s="7">
        <f>E2721/L2721</f>
        <v>94.637681159420296</v>
      </c>
      <c r="Q2721" t="str">
        <f>REPLACE(N2721,FIND("/",N2721),LEN(N2721)-FIND("/",N2721)+1,"")</f>
        <v>theater</v>
      </c>
      <c r="R2721" t="str">
        <f>REPLACE(N2721,1,FIND("/",N2721),"")</f>
        <v>spaces</v>
      </c>
      <c r="S2721" s="10">
        <f t="shared" si="84"/>
        <v>42417.697847222218</v>
      </c>
      <c r="T2721" s="10">
        <f t="shared" si="85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E2722/D2722*100</f>
        <v>118.12400000000001</v>
      </c>
      <c r="P2722" s="7">
        <f>E2722/L2722</f>
        <v>170.69942196531792</v>
      </c>
      <c r="Q2722" t="str">
        <f>REPLACE(N2722,FIND("/",N2722),LEN(N2722)-FIND("/",N2722)+1,"")</f>
        <v>theater</v>
      </c>
      <c r="R2722" t="str">
        <f>REPLACE(N2722,1,FIND("/",N2722),"")</f>
        <v>spaces</v>
      </c>
      <c r="S2722" s="10">
        <f t="shared" si="84"/>
        <v>42655.132557870369</v>
      </c>
      <c r="T2722" s="10">
        <f t="shared" si="85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E2723/D2723*100</f>
        <v>1462</v>
      </c>
      <c r="P2723" s="7">
        <f>E2723/L2723</f>
        <v>40.762081784386616</v>
      </c>
      <c r="Q2723" t="str">
        <f>REPLACE(N2723,FIND("/",N2723),LEN(N2723)-FIND("/",N2723)+1,"")</f>
        <v>technology</v>
      </c>
      <c r="R2723" t="str">
        <f>REPLACE(N2723,1,FIND("/",N2723),"")</f>
        <v>hardware</v>
      </c>
      <c r="S2723" s="10">
        <f t="shared" si="84"/>
        <v>41493.210625</v>
      </c>
      <c r="T2723" s="10">
        <f t="shared" si="85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E2724/D2724*100</f>
        <v>252.54</v>
      </c>
      <c r="P2724" s="7">
        <f>E2724/L2724</f>
        <v>68.254054054054052</v>
      </c>
      <c r="Q2724" t="str">
        <f>REPLACE(N2724,FIND("/",N2724),LEN(N2724)-FIND("/",N2724)+1,"")</f>
        <v>technology</v>
      </c>
      <c r="R2724" t="str">
        <f>REPLACE(N2724,1,FIND("/",N2724),"")</f>
        <v>hardware</v>
      </c>
      <c r="S2724" s="10">
        <f t="shared" si="84"/>
        <v>42704.52376157407</v>
      </c>
      <c r="T2724" s="10">
        <f t="shared" si="85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E2725/D2725*100</f>
        <v>140.05000000000001</v>
      </c>
      <c r="P2725" s="7">
        <f>E2725/L2725</f>
        <v>95.48863636363636</v>
      </c>
      <c r="Q2725" t="str">
        <f>REPLACE(N2725,FIND("/",N2725),LEN(N2725)-FIND("/",N2725)+1,"")</f>
        <v>technology</v>
      </c>
      <c r="R2725" t="str">
        <f>REPLACE(N2725,1,FIND("/",N2725),"")</f>
        <v>hardware</v>
      </c>
      <c r="S2725" s="10">
        <f t="shared" si="84"/>
        <v>41944.505648148144</v>
      </c>
      <c r="T2725" s="10">
        <f t="shared" si="85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E2726/D2726*100</f>
        <v>296.87520259319291</v>
      </c>
      <c r="P2726" s="7">
        <f>E2726/L2726</f>
        <v>7.1902649656526005</v>
      </c>
      <c r="Q2726" t="str">
        <f>REPLACE(N2726,FIND("/",N2726),LEN(N2726)-FIND("/",N2726)+1,"")</f>
        <v>technology</v>
      </c>
      <c r="R2726" t="str">
        <f>REPLACE(N2726,1,FIND("/",N2726),"")</f>
        <v>hardware</v>
      </c>
      <c r="S2726" s="10">
        <f t="shared" si="84"/>
        <v>42198.993738425925</v>
      </c>
      <c r="T2726" s="10">
        <f t="shared" si="85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E2727/D2727*100</f>
        <v>144.54249999999999</v>
      </c>
      <c r="P2727" s="7">
        <f>E2727/L2727</f>
        <v>511.65486725663715</v>
      </c>
      <c r="Q2727" t="str">
        <f>REPLACE(N2727,FIND("/",N2727),LEN(N2727)-FIND("/",N2727)+1,"")</f>
        <v>technology</v>
      </c>
      <c r="R2727" t="str">
        <f>REPLACE(N2727,1,FIND("/",N2727),"")</f>
        <v>hardware</v>
      </c>
      <c r="S2727" s="10">
        <f t="shared" si="84"/>
        <v>42745.41128472222</v>
      </c>
      <c r="T2727" s="10">
        <f t="shared" si="85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E2728/D2728*100</f>
        <v>105.745</v>
      </c>
      <c r="P2728" s="7">
        <f>E2728/L2728</f>
        <v>261.74504950495049</v>
      </c>
      <c r="Q2728" t="str">
        <f>REPLACE(N2728,FIND("/",N2728),LEN(N2728)-FIND("/",N2728)+1,"")</f>
        <v>technology</v>
      </c>
      <c r="R2728" t="str">
        <f>REPLACE(N2728,1,FIND("/",N2728),"")</f>
        <v>hardware</v>
      </c>
      <c r="S2728" s="10">
        <f t="shared" si="84"/>
        <v>42452.246655092589</v>
      </c>
      <c r="T2728" s="10">
        <f t="shared" si="85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E2729/D2729*100</f>
        <v>493.21000000000004</v>
      </c>
      <c r="P2729" s="7">
        <f>E2729/L2729</f>
        <v>69.760961810466767</v>
      </c>
      <c r="Q2729" t="str">
        <f>REPLACE(N2729,FIND("/",N2729),LEN(N2729)-FIND("/",N2729)+1,"")</f>
        <v>technology</v>
      </c>
      <c r="R2729" t="str">
        <f>REPLACE(N2729,1,FIND("/",N2729),"")</f>
        <v>hardware</v>
      </c>
      <c r="S2729" s="10">
        <f t="shared" si="84"/>
        <v>42198.343321759261</v>
      </c>
      <c r="T2729" s="10">
        <f t="shared" si="85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E2730/D2730*100</f>
        <v>201.82666666666668</v>
      </c>
      <c r="P2730" s="7">
        <f>E2730/L2730</f>
        <v>77.229591836734699</v>
      </c>
      <c r="Q2730" t="str">
        <f>REPLACE(N2730,FIND("/",N2730),LEN(N2730)-FIND("/",N2730)+1,"")</f>
        <v>technology</v>
      </c>
      <c r="R2730" t="str">
        <f>REPLACE(N2730,1,FIND("/",N2730),"")</f>
        <v>hardware</v>
      </c>
      <c r="S2730" s="10">
        <f t="shared" si="84"/>
        <v>42333.266597222224</v>
      </c>
      <c r="T2730" s="10">
        <f t="shared" si="85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E2731/D2731*100</f>
        <v>104.44</v>
      </c>
      <c r="P2731" s="7">
        <f>E2731/L2731</f>
        <v>340.56521739130437</v>
      </c>
      <c r="Q2731" t="str">
        <f>REPLACE(N2731,FIND("/",N2731),LEN(N2731)-FIND("/",N2731)+1,"")</f>
        <v>technology</v>
      </c>
      <c r="R2731" t="str">
        <f>REPLACE(N2731,1,FIND("/",N2731),"")</f>
        <v>hardware</v>
      </c>
      <c r="S2731" s="10">
        <f t="shared" si="84"/>
        <v>42094.907372685186</v>
      </c>
      <c r="T2731" s="10">
        <f t="shared" si="85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E2732/D2732*100</f>
        <v>170.29262962962963</v>
      </c>
      <c r="P2732" s="7">
        <f>E2732/L2732</f>
        <v>67.417903225806455</v>
      </c>
      <c r="Q2732" t="str">
        <f>REPLACE(N2732,FIND("/",N2732),LEN(N2732)-FIND("/",N2732)+1,"")</f>
        <v>technology</v>
      </c>
      <c r="R2732" t="str">
        <f>REPLACE(N2732,1,FIND("/",N2732),"")</f>
        <v>hardware</v>
      </c>
      <c r="S2732" s="10">
        <f t="shared" si="84"/>
        <v>41351.208043981482</v>
      </c>
      <c r="T2732" s="10">
        <f t="shared" si="85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E2733/D2733*100</f>
        <v>104.30333333333333</v>
      </c>
      <c r="P2733" s="7">
        <f>E2733/L2733</f>
        <v>845.70270270270271</v>
      </c>
      <c r="Q2733" t="str">
        <f>REPLACE(N2733,FIND("/",N2733),LEN(N2733)-FIND("/",N2733)+1,"")</f>
        <v>technology</v>
      </c>
      <c r="R2733" t="str">
        <f>REPLACE(N2733,1,FIND("/",N2733),"")</f>
        <v>hardware</v>
      </c>
      <c r="S2733" s="10">
        <f t="shared" si="84"/>
        <v>41872.192384259259</v>
      </c>
      <c r="T2733" s="10">
        <f t="shared" si="85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E2734/D2734*100</f>
        <v>118.25000000000001</v>
      </c>
      <c r="P2734" s="7">
        <f>E2734/L2734</f>
        <v>97.191780821917803</v>
      </c>
      <c r="Q2734" t="str">
        <f>REPLACE(N2734,FIND("/",N2734),LEN(N2734)-FIND("/",N2734)+1,"")</f>
        <v>technology</v>
      </c>
      <c r="R2734" t="str">
        <f>REPLACE(N2734,1,FIND("/",N2734),"")</f>
        <v>hardware</v>
      </c>
      <c r="S2734" s="10">
        <f t="shared" si="84"/>
        <v>41389.474861111106</v>
      </c>
      <c r="T2734" s="10">
        <f t="shared" si="85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E2735/D2735*100</f>
        <v>107.538</v>
      </c>
      <c r="P2735" s="7">
        <f>E2735/L2735</f>
        <v>451.84033613445376</v>
      </c>
      <c r="Q2735" t="str">
        <f>REPLACE(N2735,FIND("/",N2735),LEN(N2735)-FIND("/",N2735)+1,"")</f>
        <v>technology</v>
      </c>
      <c r="R2735" t="str">
        <f>REPLACE(N2735,1,FIND("/",N2735),"")</f>
        <v>hardware</v>
      </c>
      <c r="S2735" s="10">
        <f t="shared" si="84"/>
        <v>42043.939513888887</v>
      </c>
      <c r="T2735" s="10">
        <f t="shared" si="85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E2736/D2736*100</f>
        <v>2260300</v>
      </c>
      <c r="P2736" s="7">
        <f>E2736/L2736</f>
        <v>138.66871165644173</v>
      </c>
      <c r="Q2736" t="str">
        <f>REPLACE(N2736,FIND("/",N2736),LEN(N2736)-FIND("/",N2736)+1,"")</f>
        <v>technology</v>
      </c>
      <c r="R2736" t="str">
        <f>REPLACE(N2736,1,FIND("/",N2736),"")</f>
        <v>hardware</v>
      </c>
      <c r="S2736" s="10">
        <f t="shared" si="84"/>
        <v>42626.335555555554</v>
      </c>
      <c r="T2736" s="10">
        <f t="shared" si="85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E2737/D2737*100</f>
        <v>978.13466666666682</v>
      </c>
      <c r="P2737" s="7">
        <f>E2737/L2737</f>
        <v>21.640147492625371</v>
      </c>
      <c r="Q2737" t="str">
        <f>REPLACE(N2737,FIND("/",N2737),LEN(N2737)-FIND("/",N2737)+1,"")</f>
        <v>technology</v>
      </c>
      <c r="R2737" t="str">
        <f>REPLACE(N2737,1,FIND("/",N2737),"")</f>
        <v>hardware</v>
      </c>
      <c r="S2737" s="10">
        <f t="shared" si="84"/>
        <v>41315.787615740737</v>
      </c>
      <c r="T2737" s="10">
        <f t="shared" si="85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E2738/D2738*100</f>
        <v>122.9</v>
      </c>
      <c r="P2738" s="7">
        <f>E2738/L2738</f>
        <v>169.51724137931035</v>
      </c>
      <c r="Q2738" t="str">
        <f>REPLACE(N2738,FIND("/",N2738),LEN(N2738)-FIND("/",N2738)+1,"")</f>
        <v>technology</v>
      </c>
      <c r="R2738" t="str">
        <f>REPLACE(N2738,1,FIND("/",N2738),"")</f>
        <v>hardware</v>
      </c>
      <c r="S2738" s="10">
        <f t="shared" si="84"/>
        <v>41722.333020833328</v>
      </c>
      <c r="T2738" s="10">
        <f t="shared" si="85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E2739/D2739*100</f>
        <v>246.0608</v>
      </c>
      <c r="P2739" s="7">
        <f>E2739/L2739</f>
        <v>161.88210526315791</v>
      </c>
      <c r="Q2739" t="str">
        <f>REPLACE(N2739,FIND("/",N2739),LEN(N2739)-FIND("/",N2739)+1,"")</f>
        <v>technology</v>
      </c>
      <c r="R2739" t="str">
        <f>REPLACE(N2739,1,FIND("/",N2739),"")</f>
        <v>hardware</v>
      </c>
      <c r="S2739" s="10">
        <f t="shared" si="84"/>
        <v>41611.584340277775</v>
      </c>
      <c r="T2739" s="10">
        <f t="shared" si="85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E2740/D2740*100</f>
        <v>147.94</v>
      </c>
      <c r="P2740" s="7">
        <f>E2740/L2740</f>
        <v>493.13333333333333</v>
      </c>
      <c r="Q2740" t="str">
        <f>REPLACE(N2740,FIND("/",N2740),LEN(N2740)-FIND("/",N2740)+1,"")</f>
        <v>technology</v>
      </c>
      <c r="R2740" t="str">
        <f>REPLACE(N2740,1,FIND("/",N2740),"")</f>
        <v>hardware</v>
      </c>
      <c r="S2740" s="10">
        <f t="shared" si="84"/>
        <v>42619.810231481482</v>
      </c>
      <c r="T2740" s="10">
        <f t="shared" si="85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E2741/D2741*100</f>
        <v>384.09090909090907</v>
      </c>
      <c r="P2741" s="7">
        <f>E2741/L2741</f>
        <v>22.120418848167539</v>
      </c>
      <c r="Q2741" t="str">
        <f>REPLACE(N2741,FIND("/",N2741),LEN(N2741)-FIND("/",N2741)+1,"")</f>
        <v>technology</v>
      </c>
      <c r="R2741" t="str">
        <f>REPLACE(N2741,1,FIND("/",N2741),"")</f>
        <v>hardware</v>
      </c>
      <c r="S2741" s="10">
        <f t="shared" si="84"/>
        <v>41719.554594907408</v>
      </c>
      <c r="T2741" s="10">
        <f t="shared" si="85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E2742/D2742*100</f>
        <v>103.33333333333334</v>
      </c>
      <c r="P2742" s="7">
        <f>E2742/L2742</f>
        <v>18.235294117647058</v>
      </c>
      <c r="Q2742" t="str">
        <f>REPLACE(N2742,FIND("/",N2742),LEN(N2742)-FIND("/",N2742)+1,"")</f>
        <v>technology</v>
      </c>
      <c r="R2742" t="str">
        <f>REPLACE(N2742,1,FIND("/",N2742),"")</f>
        <v>hardware</v>
      </c>
      <c r="S2742" s="10">
        <f t="shared" si="84"/>
        <v>42044.698518518511</v>
      </c>
      <c r="T2742" s="10">
        <f t="shared" si="85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E2743/D2743*100</f>
        <v>0.43750000000000006</v>
      </c>
      <c r="P2743" s="7">
        <f>E2743/L2743</f>
        <v>8.75</v>
      </c>
      <c r="Q2743" t="str">
        <f>REPLACE(N2743,FIND("/",N2743),LEN(N2743)-FIND("/",N2743)+1,"")</f>
        <v>publishing</v>
      </c>
      <c r="R2743" t="str">
        <f>REPLACE(N2743,1,FIND("/",N2743),"")</f>
        <v>children's books</v>
      </c>
      <c r="S2743" s="10">
        <f t="shared" si="84"/>
        <v>41911.324097222219</v>
      </c>
      <c r="T2743" s="10">
        <f t="shared" si="85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E2744/D2744*100</f>
        <v>29.24</v>
      </c>
      <c r="P2744" s="7">
        <f>E2744/L2744</f>
        <v>40.611111111111114</v>
      </c>
      <c r="Q2744" t="str">
        <f>REPLACE(N2744,FIND("/",N2744),LEN(N2744)-FIND("/",N2744)+1,"")</f>
        <v>publishing</v>
      </c>
      <c r="R2744" t="str">
        <f>REPLACE(N2744,1,FIND("/",N2744),"")</f>
        <v>children's books</v>
      </c>
      <c r="S2744" s="10">
        <f t="shared" si="84"/>
        <v>41030.386423611111</v>
      </c>
      <c r="T2744" s="10">
        <f t="shared" si="85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E2745/D2745*100</f>
        <v>0</v>
      </c>
      <c r="P2745" s="7" t="e">
        <f>E2745/L2745</f>
        <v>#DIV/0!</v>
      </c>
      <c r="Q2745" t="str">
        <f>REPLACE(N2745,FIND("/",N2745),LEN(N2745)-FIND("/",N2745)+1,"")</f>
        <v>publishing</v>
      </c>
      <c r="R2745" t="str">
        <f>REPLACE(N2745,1,FIND("/",N2745),"")</f>
        <v>children's books</v>
      </c>
      <c r="S2745" s="10">
        <f t="shared" si="84"/>
        <v>42631.995451388888</v>
      </c>
      <c r="T2745" s="10">
        <f t="shared" si="85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E2746/D2746*100</f>
        <v>5.21875</v>
      </c>
      <c r="P2746" s="7">
        <f>E2746/L2746</f>
        <v>37.954545454545453</v>
      </c>
      <c r="Q2746" t="str">
        <f>REPLACE(N2746,FIND("/",N2746),LEN(N2746)-FIND("/",N2746)+1,"")</f>
        <v>publishing</v>
      </c>
      <c r="R2746" t="str">
        <f>REPLACE(N2746,1,FIND("/",N2746),"")</f>
        <v>children's books</v>
      </c>
      <c r="S2746" s="10">
        <f t="shared" si="84"/>
        <v>40937.729143518518</v>
      </c>
      <c r="T2746" s="10">
        <f t="shared" si="85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E2747/D2747*100</f>
        <v>21.887499999999999</v>
      </c>
      <c r="P2747" s="7">
        <f>E2747/L2747</f>
        <v>35.734693877551024</v>
      </c>
      <c r="Q2747" t="str">
        <f>REPLACE(N2747,FIND("/",N2747),LEN(N2747)-FIND("/",N2747)+1,"")</f>
        <v>publishing</v>
      </c>
      <c r="R2747" t="str">
        <f>REPLACE(N2747,1,FIND("/",N2747),"")</f>
        <v>children's books</v>
      </c>
      <c r="S2747" s="10">
        <f t="shared" si="84"/>
        <v>41044.654722222222</v>
      </c>
      <c r="T2747" s="10">
        <f t="shared" si="85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E2748/D2748*100</f>
        <v>26.700000000000003</v>
      </c>
      <c r="P2748" s="7">
        <f>E2748/L2748</f>
        <v>42.157894736842103</v>
      </c>
      <c r="Q2748" t="str">
        <f>REPLACE(N2748,FIND("/",N2748),LEN(N2748)-FIND("/",N2748)+1,"")</f>
        <v>publishing</v>
      </c>
      <c r="R2748" t="str">
        <f>REPLACE(N2748,1,FIND("/",N2748),"")</f>
        <v>children's books</v>
      </c>
      <c r="S2748" s="10">
        <f t="shared" si="84"/>
        <v>41850.44804398148</v>
      </c>
      <c r="T2748" s="10">
        <f t="shared" si="85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E2749/D2749*100</f>
        <v>28.000000000000004</v>
      </c>
      <c r="P2749" s="7">
        <f>E2749/L2749</f>
        <v>35</v>
      </c>
      <c r="Q2749" t="str">
        <f>REPLACE(N2749,FIND("/",N2749),LEN(N2749)-FIND("/",N2749)+1,"")</f>
        <v>publishing</v>
      </c>
      <c r="R2749" t="str">
        <f>REPLACE(N2749,1,FIND("/",N2749),"")</f>
        <v>children's books</v>
      </c>
      <c r="S2749" s="10">
        <f t="shared" si="84"/>
        <v>41044.314780092587</v>
      </c>
      <c r="T2749" s="10">
        <f t="shared" si="85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E2750/D2750*100</f>
        <v>1.06</v>
      </c>
      <c r="P2750" s="7">
        <f>E2750/L2750</f>
        <v>13.25</v>
      </c>
      <c r="Q2750" t="str">
        <f>REPLACE(N2750,FIND("/",N2750),LEN(N2750)-FIND("/",N2750)+1,"")</f>
        <v>publishing</v>
      </c>
      <c r="R2750" t="str">
        <f>REPLACE(N2750,1,FIND("/",N2750),"")</f>
        <v>children's books</v>
      </c>
      <c r="S2750" s="10">
        <f t="shared" si="84"/>
        <v>42585.377337962964</v>
      </c>
      <c r="T2750" s="10">
        <f t="shared" si="85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E2751/D2751*100</f>
        <v>1.0999999999999999</v>
      </c>
      <c r="P2751" s="7">
        <f>E2751/L2751</f>
        <v>55</v>
      </c>
      <c r="Q2751" t="str">
        <f>REPLACE(N2751,FIND("/",N2751),LEN(N2751)-FIND("/",N2751)+1,"")</f>
        <v>publishing</v>
      </c>
      <c r="R2751" t="str">
        <f>REPLACE(N2751,1,FIND("/",N2751),"")</f>
        <v>children's books</v>
      </c>
      <c r="S2751" s="10">
        <f t="shared" si="84"/>
        <v>42068.46570601852</v>
      </c>
      <c r="T2751" s="10">
        <f t="shared" si="85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E2752/D2752*100</f>
        <v>0</v>
      </c>
      <c r="P2752" s="7" t="e">
        <f>E2752/L2752</f>
        <v>#DIV/0!</v>
      </c>
      <c r="Q2752" t="str">
        <f>REPLACE(N2752,FIND("/",N2752),LEN(N2752)-FIND("/",N2752)+1,"")</f>
        <v>publishing</v>
      </c>
      <c r="R2752" t="str">
        <f>REPLACE(N2752,1,FIND("/",N2752),"")</f>
        <v>children's books</v>
      </c>
      <c r="S2752" s="10">
        <f t="shared" si="84"/>
        <v>41078.566493055558</v>
      </c>
      <c r="T2752" s="10">
        <f t="shared" si="85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E2753/D2753*100</f>
        <v>0</v>
      </c>
      <c r="P2753" s="7" t="e">
        <f>E2753/L2753</f>
        <v>#DIV/0!</v>
      </c>
      <c r="Q2753" t="str">
        <f>REPLACE(N2753,FIND("/",N2753),LEN(N2753)-FIND("/",N2753)+1,"")</f>
        <v>publishing</v>
      </c>
      <c r="R2753" t="str">
        <f>REPLACE(N2753,1,FIND("/",N2753),"")</f>
        <v>children's books</v>
      </c>
      <c r="S2753" s="10">
        <f t="shared" si="84"/>
        <v>41747.553726851846</v>
      </c>
      <c r="T2753" s="10">
        <f t="shared" si="85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E2754/D2754*100</f>
        <v>11.458333333333332</v>
      </c>
      <c r="P2754" s="7">
        <f>E2754/L2754</f>
        <v>39.285714285714285</v>
      </c>
      <c r="Q2754" t="str">
        <f>REPLACE(N2754,FIND("/",N2754),LEN(N2754)-FIND("/",N2754)+1,"")</f>
        <v>publishing</v>
      </c>
      <c r="R2754" t="str">
        <f>REPLACE(N2754,1,FIND("/",N2754),"")</f>
        <v>children's books</v>
      </c>
      <c r="S2754" s="10">
        <f t="shared" si="84"/>
        <v>40855.431759259256</v>
      </c>
      <c r="T2754" s="10">
        <f t="shared" si="85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E2755/D2755*100</f>
        <v>19</v>
      </c>
      <c r="P2755" s="7">
        <f>E2755/L2755</f>
        <v>47.5</v>
      </c>
      <c r="Q2755" t="str">
        <f>REPLACE(N2755,FIND("/",N2755),LEN(N2755)-FIND("/",N2755)+1,"")</f>
        <v>publishing</v>
      </c>
      <c r="R2755" t="str">
        <f>REPLACE(N2755,1,FIND("/",N2755),"")</f>
        <v>children's books</v>
      </c>
      <c r="S2755" s="10">
        <f t="shared" ref="S2755:S2818" si="86">(J2755/86400)+25569+(-8/24)</f>
        <v>41117.567395833328</v>
      </c>
      <c r="T2755" s="10">
        <f t="shared" ref="T2755:T2818" si="87">(I2755/86400)+25569+(-8/24)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E2756/D2756*100</f>
        <v>0</v>
      </c>
      <c r="P2756" s="7" t="e">
        <f>E2756/L2756</f>
        <v>#DIV/0!</v>
      </c>
      <c r="Q2756" t="str">
        <f>REPLACE(N2756,FIND("/",N2756),LEN(N2756)-FIND("/",N2756)+1,"")</f>
        <v>publishing</v>
      </c>
      <c r="R2756" t="str">
        <f>REPLACE(N2756,1,FIND("/",N2756),"")</f>
        <v>children's books</v>
      </c>
      <c r="S2756" s="10">
        <f t="shared" si="86"/>
        <v>41863.302673611106</v>
      </c>
      <c r="T2756" s="10">
        <f t="shared" si="87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E2757/D2757*100</f>
        <v>52</v>
      </c>
      <c r="P2757" s="7">
        <f>E2757/L2757</f>
        <v>17.333333333333332</v>
      </c>
      <c r="Q2757" t="str">
        <f>REPLACE(N2757,FIND("/",N2757),LEN(N2757)-FIND("/",N2757)+1,"")</f>
        <v>publishing</v>
      </c>
      <c r="R2757" t="str">
        <f>REPLACE(N2757,1,FIND("/",N2757),"")</f>
        <v>children's books</v>
      </c>
      <c r="S2757" s="10">
        <f t="shared" si="86"/>
        <v>42072.457488425927</v>
      </c>
      <c r="T2757" s="10">
        <f t="shared" si="87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E2758/D2758*100</f>
        <v>10.48</v>
      </c>
      <c r="P2758" s="7">
        <f>E2758/L2758</f>
        <v>31.757575757575758</v>
      </c>
      <c r="Q2758" t="str">
        <f>REPLACE(N2758,FIND("/",N2758),LEN(N2758)-FIND("/",N2758)+1,"")</f>
        <v>publishing</v>
      </c>
      <c r="R2758" t="str">
        <f>REPLACE(N2758,1,FIND("/",N2758),"")</f>
        <v>children's books</v>
      </c>
      <c r="S2758" s="10">
        <f t="shared" si="86"/>
        <v>41620.567141203697</v>
      </c>
      <c r="T2758" s="10">
        <f t="shared" si="87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E2759/D2759*100</f>
        <v>0.66666666666666674</v>
      </c>
      <c r="P2759" s="7">
        <f>E2759/L2759</f>
        <v>5</v>
      </c>
      <c r="Q2759" t="str">
        <f>REPLACE(N2759,FIND("/",N2759),LEN(N2759)-FIND("/",N2759)+1,"")</f>
        <v>publishing</v>
      </c>
      <c r="R2759" t="str">
        <f>REPLACE(N2759,1,FIND("/",N2759),"")</f>
        <v>children's books</v>
      </c>
      <c r="S2759" s="10">
        <f t="shared" si="86"/>
        <v>42573.323287037034</v>
      </c>
      <c r="T2759" s="10">
        <f t="shared" si="87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E2760/D2760*100</f>
        <v>11.700000000000001</v>
      </c>
      <c r="P2760" s="7">
        <f>E2760/L2760</f>
        <v>39</v>
      </c>
      <c r="Q2760" t="str">
        <f>REPLACE(N2760,FIND("/",N2760),LEN(N2760)-FIND("/",N2760)+1,"")</f>
        <v>publishing</v>
      </c>
      <c r="R2760" t="str">
        <f>REPLACE(N2760,1,FIND("/",N2760),"")</f>
        <v>children's books</v>
      </c>
      <c r="S2760" s="10">
        <f t="shared" si="86"/>
        <v>42639.10859953703</v>
      </c>
      <c r="T2760" s="10">
        <f t="shared" si="87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E2761/D2761*100</f>
        <v>10.5</v>
      </c>
      <c r="P2761" s="7">
        <f>E2761/L2761</f>
        <v>52.5</v>
      </c>
      <c r="Q2761" t="str">
        <f>REPLACE(N2761,FIND("/",N2761),LEN(N2761)-FIND("/",N2761)+1,"")</f>
        <v>publishing</v>
      </c>
      <c r="R2761" t="str">
        <f>REPLACE(N2761,1,FIND("/",N2761),"")</f>
        <v>children's books</v>
      </c>
      <c r="S2761" s="10">
        <f t="shared" si="86"/>
        <v>42524.033171296294</v>
      </c>
      <c r="T2761" s="10">
        <f t="shared" si="87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E2762/D2762*100</f>
        <v>0</v>
      </c>
      <c r="P2762" s="7" t="e">
        <f>E2762/L2762</f>
        <v>#DIV/0!</v>
      </c>
      <c r="Q2762" t="str">
        <f>REPLACE(N2762,FIND("/",N2762),LEN(N2762)-FIND("/",N2762)+1,"")</f>
        <v>publishing</v>
      </c>
      <c r="R2762" t="str">
        <f>REPLACE(N2762,1,FIND("/",N2762),"")</f>
        <v>children's books</v>
      </c>
      <c r="S2762" s="10">
        <f t="shared" si="86"/>
        <v>41415.127986111111</v>
      </c>
      <c r="T2762" s="10">
        <f t="shared" si="87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E2763/D2763*100</f>
        <v>0.72</v>
      </c>
      <c r="P2763" s="7">
        <f>E2763/L2763</f>
        <v>9</v>
      </c>
      <c r="Q2763" t="str">
        <f>REPLACE(N2763,FIND("/",N2763),LEN(N2763)-FIND("/",N2763)+1,"")</f>
        <v>publishing</v>
      </c>
      <c r="R2763" t="str">
        <f>REPLACE(N2763,1,FIND("/",N2763),"")</f>
        <v>children's books</v>
      </c>
      <c r="S2763" s="10">
        <f t="shared" si="86"/>
        <v>41246.73024305555</v>
      </c>
      <c r="T2763" s="10">
        <f t="shared" si="87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E2764/D2764*100</f>
        <v>0.76923076923076927</v>
      </c>
      <c r="P2764" s="7">
        <f>E2764/L2764</f>
        <v>25</v>
      </c>
      <c r="Q2764" t="str">
        <f>REPLACE(N2764,FIND("/",N2764),LEN(N2764)-FIND("/",N2764)+1,"")</f>
        <v>publishing</v>
      </c>
      <c r="R2764" t="str">
        <f>REPLACE(N2764,1,FIND("/",N2764),"")</f>
        <v>children's books</v>
      </c>
      <c r="S2764" s="10">
        <f t="shared" si="86"/>
        <v>40926.703645833331</v>
      </c>
      <c r="T2764" s="10">
        <f t="shared" si="87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E2765/D2765*100</f>
        <v>0.22842639593908631</v>
      </c>
      <c r="P2765" s="7">
        <f>E2765/L2765</f>
        <v>30</v>
      </c>
      <c r="Q2765" t="str">
        <f>REPLACE(N2765,FIND("/",N2765),LEN(N2765)-FIND("/",N2765)+1,"")</f>
        <v>publishing</v>
      </c>
      <c r="R2765" t="str">
        <f>REPLACE(N2765,1,FIND("/",N2765),"")</f>
        <v>children's books</v>
      </c>
      <c r="S2765" s="10">
        <f t="shared" si="86"/>
        <v>41373.246342592589</v>
      </c>
      <c r="T2765" s="10">
        <f t="shared" si="87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E2766/D2766*100</f>
        <v>1.125</v>
      </c>
      <c r="P2766" s="7">
        <f>E2766/L2766</f>
        <v>11.25</v>
      </c>
      <c r="Q2766" t="str">
        <f>REPLACE(N2766,FIND("/",N2766),LEN(N2766)-FIND("/",N2766)+1,"")</f>
        <v>publishing</v>
      </c>
      <c r="R2766" t="str">
        <f>REPLACE(N2766,1,FIND("/",N2766),"")</f>
        <v>children's books</v>
      </c>
      <c r="S2766" s="10">
        <f t="shared" si="86"/>
        <v>41029.958692129629</v>
      </c>
      <c r="T2766" s="10">
        <f t="shared" si="87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E2767/D2767*100</f>
        <v>0</v>
      </c>
      <c r="P2767" s="7" t="e">
        <f>E2767/L2767</f>
        <v>#DIV/0!</v>
      </c>
      <c r="Q2767" t="str">
        <f>REPLACE(N2767,FIND("/",N2767),LEN(N2767)-FIND("/",N2767)+1,"")</f>
        <v>publishing</v>
      </c>
      <c r="R2767" t="str">
        <f>REPLACE(N2767,1,FIND("/",N2767),"")</f>
        <v>children's books</v>
      </c>
      <c r="S2767" s="10">
        <f t="shared" si="86"/>
        <v>41194.245694444442</v>
      </c>
      <c r="T2767" s="10">
        <f t="shared" si="87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E2768/D2768*100</f>
        <v>2</v>
      </c>
      <c r="P2768" s="7">
        <f>E2768/L2768</f>
        <v>25</v>
      </c>
      <c r="Q2768" t="str">
        <f>REPLACE(N2768,FIND("/",N2768),LEN(N2768)-FIND("/",N2768)+1,"")</f>
        <v>publishing</v>
      </c>
      <c r="R2768" t="str">
        <f>REPLACE(N2768,1,FIND("/",N2768),"")</f>
        <v>children's books</v>
      </c>
      <c r="S2768" s="10">
        <f t="shared" si="86"/>
        <v>40736.334699074076</v>
      </c>
      <c r="T2768" s="10">
        <f t="shared" si="87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E2769/D2769*100</f>
        <v>0.85000000000000009</v>
      </c>
      <c r="P2769" s="7">
        <f>E2769/L2769</f>
        <v>11.333333333333334</v>
      </c>
      <c r="Q2769" t="str">
        <f>REPLACE(N2769,FIND("/",N2769),LEN(N2769)-FIND("/",N2769)+1,"")</f>
        <v>publishing</v>
      </c>
      <c r="R2769" t="str">
        <f>REPLACE(N2769,1,FIND("/",N2769),"")</f>
        <v>children's books</v>
      </c>
      <c r="S2769" s="10">
        <f t="shared" si="86"/>
        <v>42172.625578703701</v>
      </c>
      <c r="T2769" s="10">
        <f t="shared" si="87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E2770/D2770*100</f>
        <v>14.314285714285715</v>
      </c>
      <c r="P2770" s="7">
        <f>E2770/L2770</f>
        <v>29.470588235294116</v>
      </c>
      <c r="Q2770" t="str">
        <f>REPLACE(N2770,FIND("/",N2770),LEN(N2770)-FIND("/",N2770)+1,"")</f>
        <v>publishing</v>
      </c>
      <c r="R2770" t="str">
        <f>REPLACE(N2770,1,FIND("/",N2770),"")</f>
        <v>children's books</v>
      </c>
      <c r="S2770" s="10">
        <f t="shared" si="86"/>
        <v>40967.2815162037</v>
      </c>
      <c r="T2770" s="10">
        <f t="shared" si="87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E2771/D2771*100</f>
        <v>0.25</v>
      </c>
      <c r="P2771" s="7">
        <f>E2771/L2771</f>
        <v>1</v>
      </c>
      <c r="Q2771" t="str">
        <f>REPLACE(N2771,FIND("/",N2771),LEN(N2771)-FIND("/",N2771)+1,"")</f>
        <v>publishing</v>
      </c>
      <c r="R2771" t="str">
        <f>REPLACE(N2771,1,FIND("/",N2771),"")</f>
        <v>children's books</v>
      </c>
      <c r="S2771" s="10">
        <f t="shared" si="86"/>
        <v>41745.492939814816</v>
      </c>
      <c r="T2771" s="10">
        <f t="shared" si="87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E2772/D2772*100</f>
        <v>10.411249999999999</v>
      </c>
      <c r="P2772" s="7">
        <f>E2772/L2772</f>
        <v>63.098484848484851</v>
      </c>
      <c r="Q2772" t="str">
        <f>REPLACE(N2772,FIND("/",N2772),LEN(N2772)-FIND("/",N2772)+1,"")</f>
        <v>publishing</v>
      </c>
      <c r="R2772" t="str">
        <f>REPLACE(N2772,1,FIND("/",N2772),"")</f>
        <v>children's books</v>
      </c>
      <c r="S2772" s="10">
        <f t="shared" si="86"/>
        <v>41686.371874999997</v>
      </c>
      <c r="T2772" s="10">
        <f t="shared" si="87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E2773/D2773*100</f>
        <v>0</v>
      </c>
      <c r="P2773" s="7" t="e">
        <f>E2773/L2773</f>
        <v>#DIV/0!</v>
      </c>
      <c r="Q2773" t="str">
        <f>REPLACE(N2773,FIND("/",N2773),LEN(N2773)-FIND("/",N2773)+1,"")</f>
        <v>publishing</v>
      </c>
      <c r="R2773" t="str">
        <f>REPLACE(N2773,1,FIND("/",N2773),"")</f>
        <v>children's books</v>
      </c>
      <c r="S2773" s="10">
        <f t="shared" si="86"/>
        <v>41257.198379629626</v>
      </c>
      <c r="T2773" s="10">
        <f t="shared" si="87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E2774/D2774*100</f>
        <v>0</v>
      </c>
      <c r="P2774" s="7" t="e">
        <f>E2774/L2774</f>
        <v>#DIV/0!</v>
      </c>
      <c r="Q2774" t="str">
        <f>REPLACE(N2774,FIND("/",N2774),LEN(N2774)-FIND("/",N2774)+1,"")</f>
        <v>publishing</v>
      </c>
      <c r="R2774" t="str">
        <f>REPLACE(N2774,1,FIND("/",N2774),"")</f>
        <v>children's books</v>
      </c>
      <c r="S2774" s="10">
        <f t="shared" si="86"/>
        <v>41537.535810185182</v>
      </c>
      <c r="T2774" s="10">
        <f t="shared" si="87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E2775/D2775*100</f>
        <v>0.18867924528301888</v>
      </c>
      <c r="P2775" s="7">
        <f>E2775/L2775</f>
        <v>1</v>
      </c>
      <c r="Q2775" t="str">
        <f>REPLACE(N2775,FIND("/",N2775),LEN(N2775)-FIND("/",N2775)+1,"")</f>
        <v>publishing</v>
      </c>
      <c r="R2775" t="str">
        <f>REPLACE(N2775,1,FIND("/",N2775),"")</f>
        <v>children's books</v>
      </c>
      <c r="S2775" s="10">
        <f t="shared" si="86"/>
        <v>42474.531493055554</v>
      </c>
      <c r="T2775" s="10">
        <f t="shared" si="87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E2776/D2776*100</f>
        <v>14.249999999999998</v>
      </c>
      <c r="P2776" s="7">
        <f>E2776/L2776</f>
        <v>43.846153846153847</v>
      </c>
      <c r="Q2776" t="str">
        <f>REPLACE(N2776,FIND("/",N2776),LEN(N2776)-FIND("/",N2776)+1,"")</f>
        <v>publishing</v>
      </c>
      <c r="R2776" t="str">
        <f>REPLACE(N2776,1,FIND("/",N2776),"")</f>
        <v>children's books</v>
      </c>
      <c r="S2776" s="10">
        <f t="shared" si="86"/>
        <v>41310.793148148143</v>
      </c>
      <c r="T2776" s="10">
        <f t="shared" si="87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E2777/D2777*100</f>
        <v>3</v>
      </c>
      <c r="P2777" s="7">
        <f>E2777/L2777</f>
        <v>75</v>
      </c>
      <c r="Q2777" t="str">
        <f>REPLACE(N2777,FIND("/",N2777),LEN(N2777)-FIND("/",N2777)+1,"")</f>
        <v>publishing</v>
      </c>
      <c r="R2777" t="str">
        <f>REPLACE(N2777,1,FIND("/",N2777),"")</f>
        <v>children's books</v>
      </c>
      <c r="S2777" s="10">
        <f t="shared" si="86"/>
        <v>40862.680023148147</v>
      </c>
      <c r="T2777" s="10">
        <f t="shared" si="87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E2778/D2778*100</f>
        <v>7.8809523809523814</v>
      </c>
      <c r="P2778" s="7">
        <f>E2778/L2778</f>
        <v>45.972222222222221</v>
      </c>
      <c r="Q2778" t="str">
        <f>REPLACE(N2778,FIND("/",N2778),LEN(N2778)-FIND("/",N2778)+1,"")</f>
        <v>publishing</v>
      </c>
      <c r="R2778" t="str">
        <f>REPLACE(N2778,1,FIND("/",N2778),"")</f>
        <v>children's books</v>
      </c>
      <c r="S2778" s="10">
        <f t="shared" si="86"/>
        <v>42135.963842592588</v>
      </c>
      <c r="T2778" s="10">
        <f t="shared" si="87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E2779/D2779*100</f>
        <v>0.33333333333333337</v>
      </c>
      <c r="P2779" s="7">
        <f>E2779/L2779</f>
        <v>10</v>
      </c>
      <c r="Q2779" t="str">
        <f>REPLACE(N2779,FIND("/",N2779),LEN(N2779)-FIND("/",N2779)+1,"")</f>
        <v>publishing</v>
      </c>
      <c r="R2779" t="str">
        <f>REPLACE(N2779,1,FIND("/",N2779),"")</f>
        <v>children's books</v>
      </c>
      <c r="S2779" s="10">
        <f t="shared" si="86"/>
        <v>42172.335694444446</v>
      </c>
      <c r="T2779" s="10">
        <f t="shared" si="87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E2780/D2780*100</f>
        <v>25.545454545454543</v>
      </c>
      <c r="P2780" s="7">
        <f>E2780/L2780</f>
        <v>93.666666666666671</v>
      </c>
      <c r="Q2780" t="str">
        <f>REPLACE(N2780,FIND("/",N2780),LEN(N2780)-FIND("/",N2780)+1,"")</f>
        <v>publishing</v>
      </c>
      <c r="R2780" t="str">
        <f>REPLACE(N2780,1,FIND("/",N2780),"")</f>
        <v>children's books</v>
      </c>
      <c r="S2780" s="10">
        <f t="shared" si="86"/>
        <v>41846.644745370366</v>
      </c>
      <c r="T2780" s="10">
        <f t="shared" si="87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E2781/D2781*100</f>
        <v>2.12</v>
      </c>
      <c r="P2781" s="7">
        <f>E2781/L2781</f>
        <v>53</v>
      </c>
      <c r="Q2781" t="str">
        <f>REPLACE(N2781,FIND("/",N2781),LEN(N2781)-FIND("/",N2781)+1,"")</f>
        <v>publishing</v>
      </c>
      <c r="R2781" t="str">
        <f>REPLACE(N2781,1,FIND("/",N2781),"")</f>
        <v>children's books</v>
      </c>
      <c r="S2781" s="10">
        <f t="shared" si="86"/>
        <v>42300.252557870372</v>
      </c>
      <c r="T2781" s="10">
        <f t="shared" si="87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E2782/D2782*100</f>
        <v>0</v>
      </c>
      <c r="P2782" s="7" t="e">
        <f>E2782/L2782</f>
        <v>#DIV/0!</v>
      </c>
      <c r="Q2782" t="str">
        <f>REPLACE(N2782,FIND("/",N2782),LEN(N2782)-FIND("/",N2782)+1,"")</f>
        <v>publishing</v>
      </c>
      <c r="R2782" t="str">
        <f>REPLACE(N2782,1,FIND("/",N2782),"")</f>
        <v>children's books</v>
      </c>
      <c r="S2782" s="10">
        <f t="shared" si="86"/>
        <v>42774.114444444444</v>
      </c>
      <c r="T2782" s="10">
        <f t="shared" si="87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E2783/D2783*100</f>
        <v>105.28</v>
      </c>
      <c r="P2783" s="7">
        <f>E2783/L2783</f>
        <v>47</v>
      </c>
      <c r="Q2783" t="str">
        <f>REPLACE(N2783,FIND("/",N2783),LEN(N2783)-FIND("/",N2783)+1,"")</f>
        <v>theater</v>
      </c>
      <c r="R2783" t="str">
        <f>REPLACE(N2783,1,FIND("/",N2783),"")</f>
        <v>plays</v>
      </c>
      <c r="S2783" s="10">
        <f t="shared" si="86"/>
        <v>42018.608263888884</v>
      </c>
      <c r="T2783" s="10">
        <f t="shared" si="87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E2784/D2784*100</f>
        <v>120</v>
      </c>
      <c r="P2784" s="7">
        <f>E2784/L2784</f>
        <v>66.666666666666671</v>
      </c>
      <c r="Q2784" t="str">
        <f>REPLACE(N2784,FIND("/",N2784),LEN(N2784)-FIND("/",N2784)+1,"")</f>
        <v>theater</v>
      </c>
      <c r="R2784" t="str">
        <f>REPLACE(N2784,1,FIND("/",N2784),"")</f>
        <v>plays</v>
      </c>
      <c r="S2784" s="10">
        <f t="shared" si="86"/>
        <v>42026.591643518514</v>
      </c>
      <c r="T2784" s="10">
        <f t="shared" si="87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E2785/D2785*100</f>
        <v>114.5</v>
      </c>
      <c r="P2785" s="7">
        <f>E2785/L2785</f>
        <v>18.770491803278688</v>
      </c>
      <c r="Q2785" t="str">
        <f>REPLACE(N2785,FIND("/",N2785),LEN(N2785)-FIND("/",N2785)+1,"")</f>
        <v>theater</v>
      </c>
      <c r="R2785" t="str">
        <f>REPLACE(N2785,1,FIND("/",N2785),"")</f>
        <v>plays</v>
      </c>
      <c r="S2785" s="10">
        <f t="shared" si="86"/>
        <v>42103.201921296299</v>
      </c>
      <c r="T2785" s="10">
        <f t="shared" si="87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E2786/D2786*100</f>
        <v>119</v>
      </c>
      <c r="P2786" s="7">
        <f>E2786/L2786</f>
        <v>66.111111111111114</v>
      </c>
      <c r="Q2786" t="str">
        <f>REPLACE(N2786,FIND("/",N2786),LEN(N2786)-FIND("/",N2786)+1,"")</f>
        <v>theater</v>
      </c>
      <c r="R2786" t="str">
        <f>REPLACE(N2786,1,FIND("/",N2786),"")</f>
        <v>plays</v>
      </c>
      <c r="S2786" s="10">
        <f t="shared" si="86"/>
        <v>41920.454201388886</v>
      </c>
      <c r="T2786" s="10">
        <f t="shared" si="87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E2787/D2787*100</f>
        <v>104.67999999999999</v>
      </c>
      <c r="P2787" s="7">
        <f>E2787/L2787</f>
        <v>36.859154929577464</v>
      </c>
      <c r="Q2787" t="str">
        <f>REPLACE(N2787,FIND("/",N2787),LEN(N2787)-FIND("/",N2787)+1,"")</f>
        <v>theater</v>
      </c>
      <c r="R2787" t="str">
        <f>REPLACE(N2787,1,FIND("/",N2787),"")</f>
        <v>plays</v>
      </c>
      <c r="S2787" s="10">
        <f t="shared" si="86"/>
        <v>42557.856099537035</v>
      </c>
      <c r="T2787" s="10">
        <f t="shared" si="87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E2788/D2788*100</f>
        <v>117.83999999999999</v>
      </c>
      <c r="P2788" s="7">
        <f>E2788/L2788</f>
        <v>39.810810810810814</v>
      </c>
      <c r="Q2788" t="str">
        <f>REPLACE(N2788,FIND("/",N2788),LEN(N2788)-FIND("/",N2788)+1,"")</f>
        <v>theater</v>
      </c>
      <c r="R2788" t="str">
        <f>REPLACE(N2788,1,FIND("/",N2788),"")</f>
        <v>plays</v>
      </c>
      <c r="S2788" s="10">
        <f t="shared" si="86"/>
        <v>41815.235879629625</v>
      </c>
      <c r="T2788" s="10">
        <f t="shared" si="87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E2789/D2789*100</f>
        <v>119.7</v>
      </c>
      <c r="P2789" s="7">
        <f>E2789/L2789</f>
        <v>31.5</v>
      </c>
      <c r="Q2789" t="str">
        <f>REPLACE(N2789,FIND("/",N2789),LEN(N2789)-FIND("/",N2789)+1,"")</f>
        <v>theater</v>
      </c>
      <c r="R2789" t="str">
        <f>REPLACE(N2789,1,FIND("/",N2789),"")</f>
        <v>plays</v>
      </c>
      <c r="S2789" s="10">
        <f t="shared" si="86"/>
        <v>41807.865185185183</v>
      </c>
      <c r="T2789" s="10">
        <f t="shared" si="87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E2790/D2790*100</f>
        <v>102.49999999999999</v>
      </c>
      <c r="P2790" s="7">
        <f>E2790/L2790</f>
        <v>102.5</v>
      </c>
      <c r="Q2790" t="str">
        <f>REPLACE(N2790,FIND("/",N2790),LEN(N2790)-FIND("/",N2790)+1,"")</f>
        <v>theater</v>
      </c>
      <c r="R2790" t="str">
        <f>REPLACE(N2790,1,FIND("/",N2790),"")</f>
        <v>plays</v>
      </c>
      <c r="S2790" s="10">
        <f t="shared" si="86"/>
        <v>42550.36855324074</v>
      </c>
      <c r="T2790" s="10">
        <f t="shared" si="87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E2791/D2791*100</f>
        <v>101.16666666666667</v>
      </c>
      <c r="P2791" s="7">
        <f>E2791/L2791</f>
        <v>126.45833333333333</v>
      </c>
      <c r="Q2791" t="str">
        <f>REPLACE(N2791,FIND("/",N2791),LEN(N2791)-FIND("/",N2791)+1,"")</f>
        <v>theater</v>
      </c>
      <c r="R2791" t="str">
        <f>REPLACE(N2791,1,FIND("/",N2791),"")</f>
        <v>plays</v>
      </c>
      <c r="S2791" s="10">
        <f t="shared" si="86"/>
        <v>42055.679791666662</v>
      </c>
      <c r="T2791" s="10">
        <f t="shared" si="87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E2792/D2792*100</f>
        <v>105.33333333333333</v>
      </c>
      <c r="P2792" s="7">
        <f>E2792/L2792</f>
        <v>47.878787878787875</v>
      </c>
      <c r="Q2792" t="str">
        <f>REPLACE(N2792,FIND("/",N2792),LEN(N2792)-FIND("/",N2792)+1,"")</f>
        <v>theater</v>
      </c>
      <c r="R2792" t="str">
        <f>REPLACE(N2792,1,FIND("/",N2792),"")</f>
        <v>plays</v>
      </c>
      <c r="S2792" s="10">
        <f t="shared" si="86"/>
        <v>42016.605358796289</v>
      </c>
      <c r="T2792" s="10">
        <f t="shared" si="87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E2793/D2793*100</f>
        <v>102.49999999999999</v>
      </c>
      <c r="P2793" s="7">
        <f>E2793/L2793</f>
        <v>73.214285714285708</v>
      </c>
      <c r="Q2793" t="str">
        <f>REPLACE(N2793,FIND("/",N2793),LEN(N2793)-FIND("/",N2793)+1,"")</f>
        <v>theater</v>
      </c>
      <c r="R2793" t="str">
        <f>REPLACE(N2793,1,FIND("/",N2793),"")</f>
        <v>plays</v>
      </c>
      <c r="S2793" s="10">
        <f t="shared" si="86"/>
        <v>42591.566655092589</v>
      </c>
      <c r="T2793" s="10">
        <f t="shared" si="87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E2794/D2794*100</f>
        <v>107.60000000000001</v>
      </c>
      <c r="P2794" s="7">
        <f>E2794/L2794</f>
        <v>89.666666666666671</v>
      </c>
      <c r="Q2794" t="str">
        <f>REPLACE(N2794,FIND("/",N2794),LEN(N2794)-FIND("/",N2794)+1,"")</f>
        <v>theater</v>
      </c>
      <c r="R2794" t="str">
        <f>REPLACE(N2794,1,FIND("/",N2794),"")</f>
        <v>plays</v>
      </c>
      <c r="S2794" s="10">
        <f t="shared" si="86"/>
        <v>42182.897673611107</v>
      </c>
      <c r="T2794" s="10">
        <f t="shared" si="87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E2795/D2795*100</f>
        <v>110.5675</v>
      </c>
      <c r="P2795" s="7">
        <f>E2795/L2795</f>
        <v>151.4623287671233</v>
      </c>
      <c r="Q2795" t="str">
        <f>REPLACE(N2795,FIND("/",N2795),LEN(N2795)-FIND("/",N2795)+1,"")</f>
        <v>theater</v>
      </c>
      <c r="R2795" t="str">
        <f>REPLACE(N2795,1,FIND("/",N2795),"")</f>
        <v>plays</v>
      </c>
      <c r="S2795" s="10">
        <f t="shared" si="86"/>
        <v>42176.085706018515</v>
      </c>
      <c r="T2795" s="10">
        <f t="shared" si="87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E2796/D2796*100</f>
        <v>150</v>
      </c>
      <c r="P2796" s="7">
        <f>E2796/L2796</f>
        <v>25</v>
      </c>
      <c r="Q2796" t="str">
        <f>REPLACE(N2796,FIND("/",N2796),LEN(N2796)-FIND("/",N2796)+1,"")</f>
        <v>theater</v>
      </c>
      <c r="R2796" t="str">
        <f>REPLACE(N2796,1,FIND("/",N2796),"")</f>
        <v>plays</v>
      </c>
      <c r="S2796" s="10">
        <f t="shared" si="86"/>
        <v>42416.35832175926</v>
      </c>
      <c r="T2796" s="10">
        <f t="shared" si="87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E2797/D2797*100</f>
        <v>104.28571428571429</v>
      </c>
      <c r="P2797" s="7">
        <f>E2797/L2797</f>
        <v>36.5</v>
      </c>
      <c r="Q2797" t="str">
        <f>REPLACE(N2797,FIND("/",N2797),LEN(N2797)-FIND("/",N2797)+1,"")</f>
        <v>theater</v>
      </c>
      <c r="R2797" t="str">
        <f>REPLACE(N2797,1,FIND("/",N2797),"")</f>
        <v>plays</v>
      </c>
      <c r="S2797" s="10">
        <f t="shared" si="86"/>
        <v>41780.192604166667</v>
      </c>
      <c r="T2797" s="10">
        <f t="shared" si="87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E2798/D2798*100</f>
        <v>115.5</v>
      </c>
      <c r="P2798" s="7">
        <f>E2798/L2798</f>
        <v>44</v>
      </c>
      <c r="Q2798" t="str">
        <f>REPLACE(N2798,FIND("/",N2798),LEN(N2798)-FIND("/",N2798)+1,"")</f>
        <v>theater</v>
      </c>
      <c r="R2798" t="str">
        <f>REPLACE(N2798,1,FIND("/",N2798),"")</f>
        <v>plays</v>
      </c>
      <c r="S2798" s="10">
        <f t="shared" si="86"/>
        <v>41795.194768518515</v>
      </c>
      <c r="T2798" s="10">
        <f t="shared" si="87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E2799/D2799*100</f>
        <v>102.64512500000001</v>
      </c>
      <c r="P2799" s="7">
        <f>E2799/L2799</f>
        <v>87.357553191489373</v>
      </c>
      <c r="Q2799" t="str">
        <f>REPLACE(N2799,FIND("/",N2799),LEN(N2799)-FIND("/",N2799)+1,"")</f>
        <v>theater</v>
      </c>
      <c r="R2799" t="str">
        <f>REPLACE(N2799,1,FIND("/",N2799),"")</f>
        <v>plays</v>
      </c>
      <c r="S2799" s="10">
        <f t="shared" si="86"/>
        <v>41798.606944444444</v>
      </c>
      <c r="T2799" s="10">
        <f t="shared" si="87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E2800/D2800*100</f>
        <v>101.4</v>
      </c>
      <c r="P2800" s="7">
        <f>E2800/L2800</f>
        <v>36.474820143884891</v>
      </c>
      <c r="Q2800" t="str">
        <f>REPLACE(N2800,FIND("/",N2800),LEN(N2800)-FIND("/",N2800)+1,"")</f>
        <v>theater</v>
      </c>
      <c r="R2800" t="str">
        <f>REPLACE(N2800,1,FIND("/",N2800),"")</f>
        <v>plays</v>
      </c>
      <c r="S2800" s="10">
        <f t="shared" si="86"/>
        <v>42201.341678240737</v>
      </c>
      <c r="T2800" s="10">
        <f t="shared" si="87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E2801/D2801*100</f>
        <v>116.6348</v>
      </c>
      <c r="P2801" s="7">
        <f>E2801/L2801</f>
        <v>44.859538461538463</v>
      </c>
      <c r="Q2801" t="str">
        <f>REPLACE(N2801,FIND("/",N2801),LEN(N2801)-FIND("/",N2801)+1,"")</f>
        <v>theater</v>
      </c>
      <c r="R2801" t="str">
        <f>REPLACE(N2801,1,FIND("/",N2801),"")</f>
        <v>plays</v>
      </c>
      <c r="S2801" s="10">
        <f t="shared" si="86"/>
        <v>42506.93136574074</v>
      </c>
      <c r="T2801" s="10">
        <f t="shared" si="87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E2802/D2802*100</f>
        <v>133</v>
      </c>
      <c r="P2802" s="7">
        <f>E2802/L2802</f>
        <v>42.903225806451616</v>
      </c>
      <c r="Q2802" t="str">
        <f>REPLACE(N2802,FIND("/",N2802),LEN(N2802)-FIND("/",N2802)+1,"")</f>
        <v>theater</v>
      </c>
      <c r="R2802" t="str">
        <f>REPLACE(N2802,1,FIND("/",N2802),"")</f>
        <v>plays</v>
      </c>
      <c r="S2802" s="10">
        <f t="shared" si="86"/>
        <v>41948.219513888886</v>
      </c>
      <c r="T2802" s="10">
        <f t="shared" si="87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E2803/D2803*100</f>
        <v>133.20000000000002</v>
      </c>
      <c r="P2803" s="7">
        <f>E2803/L2803</f>
        <v>51.230769230769234</v>
      </c>
      <c r="Q2803" t="str">
        <f>REPLACE(N2803,FIND("/",N2803),LEN(N2803)-FIND("/",N2803)+1,"")</f>
        <v>theater</v>
      </c>
      <c r="R2803" t="str">
        <f>REPLACE(N2803,1,FIND("/",N2803),"")</f>
        <v>plays</v>
      </c>
      <c r="S2803" s="10">
        <f t="shared" si="86"/>
        <v>41899.909826388888</v>
      </c>
      <c r="T2803" s="10">
        <f t="shared" si="87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E2804/D2804*100</f>
        <v>101.83333333333333</v>
      </c>
      <c r="P2804" s="7">
        <f>E2804/L2804</f>
        <v>33.944444444444443</v>
      </c>
      <c r="Q2804" t="str">
        <f>REPLACE(N2804,FIND("/",N2804),LEN(N2804)-FIND("/",N2804)+1,"")</f>
        <v>theater</v>
      </c>
      <c r="R2804" t="str">
        <f>REPLACE(N2804,1,FIND("/",N2804),"")</f>
        <v>plays</v>
      </c>
      <c r="S2804" s="10">
        <f t="shared" si="86"/>
        <v>42192.313738425924</v>
      </c>
      <c r="T2804" s="10">
        <f t="shared" si="87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E2805/D2805*100</f>
        <v>127.95</v>
      </c>
      <c r="P2805" s="7">
        <f>E2805/L2805</f>
        <v>90.744680851063833</v>
      </c>
      <c r="Q2805" t="str">
        <f>REPLACE(N2805,FIND("/",N2805),LEN(N2805)-FIND("/",N2805)+1,"")</f>
        <v>theater</v>
      </c>
      <c r="R2805" t="str">
        <f>REPLACE(N2805,1,FIND("/",N2805),"")</f>
        <v>plays</v>
      </c>
      <c r="S2805" s="10">
        <f t="shared" si="86"/>
        <v>42157.732361111113</v>
      </c>
      <c r="T2805" s="10">
        <f t="shared" si="87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E2806/D2806*100</f>
        <v>114.99999999999999</v>
      </c>
      <c r="P2806" s="7">
        <f>E2806/L2806</f>
        <v>50</v>
      </c>
      <c r="Q2806" t="str">
        <f>REPLACE(N2806,FIND("/",N2806),LEN(N2806)-FIND("/",N2806)+1,"")</f>
        <v>theater</v>
      </c>
      <c r="R2806" t="str">
        <f>REPLACE(N2806,1,FIND("/",N2806),"")</f>
        <v>plays</v>
      </c>
      <c r="S2806" s="10">
        <f t="shared" si="86"/>
        <v>41881.120254629626</v>
      </c>
      <c r="T2806" s="10">
        <f t="shared" si="87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E2807/D2807*100</f>
        <v>110.00000000000001</v>
      </c>
      <c r="P2807" s="7">
        <f>E2807/L2807</f>
        <v>24.444444444444443</v>
      </c>
      <c r="Q2807" t="str">
        <f>REPLACE(N2807,FIND("/",N2807),LEN(N2807)-FIND("/",N2807)+1,"")</f>
        <v>theater</v>
      </c>
      <c r="R2807" t="str">
        <f>REPLACE(N2807,1,FIND("/",N2807),"")</f>
        <v>plays</v>
      </c>
      <c r="S2807" s="10">
        <f t="shared" si="86"/>
        <v>42213.1721412037</v>
      </c>
      <c r="T2807" s="10">
        <f t="shared" si="87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E2808/D2808*100</f>
        <v>112.1</v>
      </c>
      <c r="P2808" s="7">
        <f>E2808/L2808</f>
        <v>44.25</v>
      </c>
      <c r="Q2808" t="str">
        <f>REPLACE(N2808,FIND("/",N2808),LEN(N2808)-FIND("/",N2808)+1,"")</f>
        <v>theater</v>
      </c>
      <c r="R2808" t="str">
        <f>REPLACE(N2808,1,FIND("/",N2808),"")</f>
        <v>plays</v>
      </c>
      <c r="S2808" s="10">
        <f t="shared" si="86"/>
        <v>42184.933912037035</v>
      </c>
      <c r="T2808" s="10">
        <f t="shared" si="87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E2809/D2809*100</f>
        <v>126</v>
      </c>
      <c r="P2809" s="7">
        <f>E2809/L2809</f>
        <v>67.741935483870961</v>
      </c>
      <c r="Q2809" t="str">
        <f>REPLACE(N2809,FIND("/",N2809),LEN(N2809)-FIND("/",N2809)+1,"")</f>
        <v>theater</v>
      </c>
      <c r="R2809" t="str">
        <f>REPLACE(N2809,1,FIND("/",N2809),"")</f>
        <v>plays</v>
      </c>
      <c r="S2809" s="10">
        <f t="shared" si="86"/>
        <v>42154.539791666662</v>
      </c>
      <c r="T2809" s="10">
        <f t="shared" si="87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E2810/D2810*100</f>
        <v>100.24444444444444</v>
      </c>
      <c r="P2810" s="7">
        <f>E2810/L2810</f>
        <v>65.376811594202906</v>
      </c>
      <c r="Q2810" t="str">
        <f>REPLACE(N2810,FIND("/",N2810),LEN(N2810)-FIND("/",N2810)+1,"")</f>
        <v>theater</v>
      </c>
      <c r="R2810" t="str">
        <f>REPLACE(N2810,1,FIND("/",N2810),"")</f>
        <v>plays</v>
      </c>
      <c r="S2810" s="10">
        <f t="shared" si="86"/>
        <v>42208.513136574074</v>
      </c>
      <c r="T2810" s="10">
        <f t="shared" si="87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E2811/D2811*100</f>
        <v>102.4</v>
      </c>
      <c r="P2811" s="7">
        <f>E2811/L2811</f>
        <v>121.9047619047619</v>
      </c>
      <c r="Q2811" t="str">
        <f>REPLACE(N2811,FIND("/",N2811),LEN(N2811)-FIND("/",N2811)+1,"")</f>
        <v>theater</v>
      </c>
      <c r="R2811" t="str">
        <f>REPLACE(N2811,1,FIND("/",N2811),"")</f>
        <v>plays</v>
      </c>
      <c r="S2811" s="10">
        <f t="shared" si="86"/>
        <v>42451.163483796299</v>
      </c>
      <c r="T2811" s="10">
        <f t="shared" si="87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E2812/D2812*100</f>
        <v>108.2</v>
      </c>
      <c r="P2812" s="7">
        <f>E2812/L2812</f>
        <v>47.456140350877192</v>
      </c>
      <c r="Q2812" t="str">
        <f>REPLACE(N2812,FIND("/",N2812),LEN(N2812)-FIND("/",N2812)+1,"")</f>
        <v>theater</v>
      </c>
      <c r="R2812" t="str">
        <f>REPLACE(N2812,1,FIND("/",N2812),"")</f>
        <v>plays</v>
      </c>
      <c r="S2812" s="10">
        <f t="shared" si="86"/>
        <v>41758.806296296294</v>
      </c>
      <c r="T2812" s="10">
        <f t="shared" si="87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E2813/D2813*100</f>
        <v>100.27</v>
      </c>
      <c r="P2813" s="7">
        <f>E2813/L2813</f>
        <v>92.842592592592595</v>
      </c>
      <c r="Q2813" t="str">
        <f>REPLACE(N2813,FIND("/",N2813),LEN(N2813)-FIND("/",N2813)+1,"")</f>
        <v>theater</v>
      </c>
      <c r="R2813" t="str">
        <f>REPLACE(N2813,1,FIND("/",N2813),"")</f>
        <v>plays</v>
      </c>
      <c r="S2813" s="10">
        <f t="shared" si="86"/>
        <v>42028.163229166668</v>
      </c>
      <c r="T2813" s="10">
        <f t="shared" si="87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E2814/D2814*100</f>
        <v>113.3</v>
      </c>
      <c r="P2814" s="7">
        <f>E2814/L2814</f>
        <v>68.253012048192772</v>
      </c>
      <c r="Q2814" t="str">
        <f>REPLACE(N2814,FIND("/",N2814),LEN(N2814)-FIND("/",N2814)+1,"")</f>
        <v>theater</v>
      </c>
      <c r="R2814" t="str">
        <f>REPLACE(N2814,1,FIND("/",N2814),"")</f>
        <v>plays</v>
      </c>
      <c r="S2814" s="10">
        <f t="shared" si="86"/>
        <v>42054.410856481474</v>
      </c>
      <c r="T2814" s="10">
        <f t="shared" si="87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E2815/D2815*100</f>
        <v>127.57571428571428</v>
      </c>
      <c r="P2815" s="7">
        <f>E2815/L2815</f>
        <v>37.209583333333335</v>
      </c>
      <c r="Q2815" t="str">
        <f>REPLACE(N2815,FIND("/",N2815),LEN(N2815)-FIND("/",N2815)+1,"")</f>
        <v>theater</v>
      </c>
      <c r="R2815" t="str">
        <f>REPLACE(N2815,1,FIND("/",N2815),"")</f>
        <v>plays</v>
      </c>
      <c r="S2815" s="10">
        <f t="shared" si="86"/>
        <v>42693.409270833326</v>
      </c>
      <c r="T2815" s="10">
        <f t="shared" si="87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E2816/D2816*100</f>
        <v>107.73333333333332</v>
      </c>
      <c r="P2816" s="7">
        <f>E2816/L2816</f>
        <v>25.25</v>
      </c>
      <c r="Q2816" t="str">
        <f>REPLACE(N2816,FIND("/",N2816),LEN(N2816)-FIND("/",N2816)+1,"")</f>
        <v>theater</v>
      </c>
      <c r="R2816" t="str">
        <f>REPLACE(N2816,1,FIND("/",N2816),"")</f>
        <v>plays</v>
      </c>
      <c r="S2816" s="10">
        <f t="shared" si="86"/>
        <v>42103.066145833327</v>
      </c>
      <c r="T2816" s="10">
        <f t="shared" si="87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E2817/D2817*100</f>
        <v>242</v>
      </c>
      <c r="P2817" s="7">
        <f>E2817/L2817</f>
        <v>43.214285714285715</v>
      </c>
      <c r="Q2817" t="str">
        <f>REPLACE(N2817,FIND("/",N2817),LEN(N2817)-FIND("/",N2817)+1,"")</f>
        <v>theater</v>
      </c>
      <c r="R2817" t="str">
        <f>REPLACE(N2817,1,FIND("/",N2817),"")</f>
        <v>plays</v>
      </c>
      <c r="S2817" s="10">
        <f t="shared" si="86"/>
        <v>42559.443391203698</v>
      </c>
      <c r="T2817" s="10">
        <f t="shared" si="87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E2818/D2818*100</f>
        <v>141.56666666666666</v>
      </c>
      <c r="P2818" s="7">
        <f>E2818/L2818</f>
        <v>25.130177514792898</v>
      </c>
      <c r="Q2818" t="str">
        <f>REPLACE(N2818,FIND("/",N2818),LEN(N2818)-FIND("/",N2818)+1,"")</f>
        <v>theater</v>
      </c>
      <c r="R2818" t="str">
        <f>REPLACE(N2818,1,FIND("/",N2818),"")</f>
        <v>plays</v>
      </c>
      <c r="S2818" s="10">
        <f t="shared" si="86"/>
        <v>42188.134166666663</v>
      </c>
      <c r="T2818" s="10">
        <f t="shared" si="87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E2819/D2819*100</f>
        <v>130</v>
      </c>
      <c r="P2819" s="7">
        <f>E2819/L2819</f>
        <v>23.636363636363637</v>
      </c>
      <c r="Q2819" t="str">
        <f>REPLACE(N2819,FIND("/",N2819),LEN(N2819)-FIND("/",N2819)+1,"")</f>
        <v>theater</v>
      </c>
      <c r="R2819" t="str">
        <f>REPLACE(N2819,1,FIND("/",N2819),"")</f>
        <v>plays</v>
      </c>
      <c r="S2819" s="10">
        <f t="shared" ref="S2819:S2882" si="88">(J2819/86400)+25569+(-8/24)</f>
        <v>42023.30164351852</v>
      </c>
      <c r="T2819" s="10">
        <f t="shared" ref="T2819:T2882" si="89">(I2819/86400)+25569+(-8/24)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E2820/D2820*100</f>
        <v>106.03</v>
      </c>
      <c r="P2820" s="7">
        <f>E2820/L2820</f>
        <v>103.95098039215686</v>
      </c>
      <c r="Q2820" t="str">
        <f>REPLACE(N2820,FIND("/",N2820),LEN(N2820)-FIND("/",N2820)+1,"")</f>
        <v>theater</v>
      </c>
      <c r="R2820" t="str">
        <f>REPLACE(N2820,1,FIND("/",N2820),"")</f>
        <v>plays</v>
      </c>
      <c r="S2820" s="10">
        <f t="shared" si="88"/>
        <v>42250.264884259253</v>
      </c>
      <c r="T2820" s="10">
        <f t="shared" si="8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E2821/D2821*100</f>
        <v>104.80000000000001</v>
      </c>
      <c r="P2821" s="7">
        <f>E2821/L2821</f>
        <v>50.384615384615387</v>
      </c>
      <c r="Q2821" t="str">
        <f>REPLACE(N2821,FIND("/",N2821),LEN(N2821)-FIND("/",N2821)+1,"")</f>
        <v>theater</v>
      </c>
      <c r="R2821" t="str">
        <f>REPLACE(N2821,1,FIND("/",N2821),"")</f>
        <v>plays</v>
      </c>
      <c r="S2821" s="10">
        <f t="shared" si="88"/>
        <v>42139.192233796297</v>
      </c>
      <c r="T2821" s="10">
        <f t="shared" si="8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E2822/D2822*100</f>
        <v>136</v>
      </c>
      <c r="P2822" s="7">
        <f>E2822/L2822</f>
        <v>13.6</v>
      </c>
      <c r="Q2822" t="str">
        <f>REPLACE(N2822,FIND("/",N2822),LEN(N2822)-FIND("/",N2822)+1,"")</f>
        <v>theater</v>
      </c>
      <c r="R2822" t="str">
        <f>REPLACE(N2822,1,FIND("/",N2822),"")</f>
        <v>plays</v>
      </c>
      <c r="S2822" s="10">
        <f t="shared" si="88"/>
        <v>42401.277650462966</v>
      </c>
      <c r="T2822" s="10">
        <f t="shared" si="8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E2823/D2823*100</f>
        <v>100</v>
      </c>
      <c r="P2823" s="7">
        <f>E2823/L2823</f>
        <v>28.571428571428573</v>
      </c>
      <c r="Q2823" t="str">
        <f>REPLACE(N2823,FIND("/",N2823),LEN(N2823)-FIND("/",N2823)+1,"")</f>
        <v>theater</v>
      </c>
      <c r="R2823" t="str">
        <f>REPLACE(N2823,1,FIND("/",N2823),"")</f>
        <v>plays</v>
      </c>
      <c r="S2823" s="10">
        <f t="shared" si="88"/>
        <v>41875.589525462965</v>
      </c>
      <c r="T2823" s="10">
        <f t="shared" si="8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E2824/D2824*100</f>
        <v>100</v>
      </c>
      <c r="P2824" s="7">
        <f>E2824/L2824</f>
        <v>63.829787234042556</v>
      </c>
      <c r="Q2824" t="str">
        <f>REPLACE(N2824,FIND("/",N2824),LEN(N2824)-FIND("/",N2824)+1,"")</f>
        <v>theater</v>
      </c>
      <c r="R2824" t="str">
        <f>REPLACE(N2824,1,FIND("/",N2824),"")</f>
        <v>plays</v>
      </c>
      <c r="S2824" s="10">
        <f t="shared" si="88"/>
        <v>42060.350601851846</v>
      </c>
      <c r="T2824" s="10">
        <f t="shared" si="8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E2825/D2825*100</f>
        <v>124</v>
      </c>
      <c r="P2825" s="7">
        <f>E2825/L2825</f>
        <v>8.8571428571428577</v>
      </c>
      <c r="Q2825" t="str">
        <f>REPLACE(N2825,FIND("/",N2825),LEN(N2825)-FIND("/",N2825)+1,"")</f>
        <v>theater</v>
      </c>
      <c r="R2825" t="str">
        <f>REPLACE(N2825,1,FIND("/",N2825),"")</f>
        <v>plays</v>
      </c>
      <c r="S2825" s="10">
        <f t="shared" si="88"/>
        <v>42066.678310185183</v>
      </c>
      <c r="T2825" s="10">
        <f t="shared" si="8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E2826/D2826*100</f>
        <v>116.92307692307693</v>
      </c>
      <c r="P2826" s="7">
        <f>E2826/L2826</f>
        <v>50.666666666666664</v>
      </c>
      <c r="Q2826" t="str">
        <f>REPLACE(N2826,FIND("/",N2826),LEN(N2826)-FIND("/",N2826)+1,"")</f>
        <v>theater</v>
      </c>
      <c r="R2826" t="str">
        <f>REPLACE(N2826,1,FIND("/",N2826),"")</f>
        <v>plays</v>
      </c>
      <c r="S2826" s="10">
        <f t="shared" si="88"/>
        <v>42135.9374537037</v>
      </c>
      <c r="T2826" s="10">
        <f t="shared" si="8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E2827/D2827*100</f>
        <v>103.33333333333334</v>
      </c>
      <c r="P2827" s="7">
        <f>E2827/L2827</f>
        <v>60.784313725490193</v>
      </c>
      <c r="Q2827" t="str">
        <f>REPLACE(N2827,FIND("/",N2827),LEN(N2827)-FIND("/",N2827)+1,"")</f>
        <v>theater</v>
      </c>
      <c r="R2827" t="str">
        <f>REPLACE(N2827,1,FIND("/",N2827),"")</f>
        <v>plays</v>
      </c>
      <c r="S2827" s="10">
        <f t="shared" si="88"/>
        <v>42312.459328703706</v>
      </c>
      <c r="T2827" s="10">
        <f t="shared" si="8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E2828/D2828*100</f>
        <v>107.74999999999999</v>
      </c>
      <c r="P2828" s="7">
        <f>E2828/L2828</f>
        <v>113.42105263157895</v>
      </c>
      <c r="Q2828" t="str">
        <f>REPLACE(N2828,FIND("/",N2828),LEN(N2828)-FIND("/",N2828)+1,"")</f>
        <v>theater</v>
      </c>
      <c r="R2828" t="str">
        <f>REPLACE(N2828,1,FIND("/",N2828),"")</f>
        <v>plays</v>
      </c>
      <c r="S2828" s="10">
        <f t="shared" si="88"/>
        <v>42170.701527777775</v>
      </c>
      <c r="T2828" s="10">
        <f t="shared" si="8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E2829/D2829*100</f>
        <v>120.24999999999999</v>
      </c>
      <c r="P2829" s="7">
        <f>E2829/L2829</f>
        <v>104.56521739130434</v>
      </c>
      <c r="Q2829" t="str">
        <f>REPLACE(N2829,FIND("/",N2829),LEN(N2829)-FIND("/",N2829)+1,"")</f>
        <v>theater</v>
      </c>
      <c r="R2829" t="str">
        <f>REPLACE(N2829,1,FIND("/",N2829),"")</f>
        <v>plays</v>
      </c>
      <c r="S2829" s="10">
        <f t="shared" si="88"/>
        <v>42494.350300925922</v>
      </c>
      <c r="T2829" s="10">
        <f t="shared" si="8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E2830/D2830*100</f>
        <v>100.37894736842105</v>
      </c>
      <c r="P2830" s="7">
        <f>E2830/L2830</f>
        <v>98.30927835051547</v>
      </c>
      <c r="Q2830" t="str">
        <f>REPLACE(N2830,FIND("/",N2830),LEN(N2830)-FIND("/",N2830)+1,"")</f>
        <v>theater</v>
      </c>
      <c r="R2830" t="str">
        <f>REPLACE(N2830,1,FIND("/",N2830),"")</f>
        <v>plays</v>
      </c>
      <c r="S2830" s="10">
        <f t="shared" si="88"/>
        <v>42253.931354166663</v>
      </c>
      <c r="T2830" s="10">
        <f t="shared" si="8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E2831/D2831*100</f>
        <v>106.52</v>
      </c>
      <c r="P2831" s="7">
        <f>E2831/L2831</f>
        <v>35.039473684210527</v>
      </c>
      <c r="Q2831" t="str">
        <f>REPLACE(N2831,FIND("/",N2831),LEN(N2831)-FIND("/",N2831)+1,"")</f>
        <v>theater</v>
      </c>
      <c r="R2831" t="str">
        <f>REPLACE(N2831,1,FIND("/",N2831),"")</f>
        <v>plays</v>
      </c>
      <c r="S2831" s="10">
        <f t="shared" si="88"/>
        <v>42495.100902777776</v>
      </c>
      <c r="T2831" s="10">
        <f t="shared" si="8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E2832/D2832*100</f>
        <v>100</v>
      </c>
      <c r="P2832" s="7">
        <f>E2832/L2832</f>
        <v>272.72727272727275</v>
      </c>
      <c r="Q2832" t="str">
        <f>REPLACE(N2832,FIND("/",N2832),LEN(N2832)-FIND("/",N2832)+1,"")</f>
        <v>theater</v>
      </c>
      <c r="R2832" t="str">
        <f>REPLACE(N2832,1,FIND("/",N2832),"")</f>
        <v>plays</v>
      </c>
      <c r="S2832" s="10">
        <f t="shared" si="88"/>
        <v>41758.506342592591</v>
      </c>
      <c r="T2832" s="10">
        <f t="shared" si="8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E2833/D2833*100</f>
        <v>110.66666666666667</v>
      </c>
      <c r="P2833" s="7">
        <f>E2833/L2833</f>
        <v>63.846153846153847</v>
      </c>
      <c r="Q2833" t="str">
        <f>REPLACE(N2833,FIND("/",N2833),LEN(N2833)-FIND("/",N2833)+1,"")</f>
        <v>theater</v>
      </c>
      <c r="R2833" t="str">
        <f>REPLACE(N2833,1,FIND("/",N2833),"")</f>
        <v>plays</v>
      </c>
      <c r="S2833" s="10">
        <f t="shared" si="88"/>
        <v>42171.491550925923</v>
      </c>
      <c r="T2833" s="10">
        <f t="shared" si="8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E2834/D2834*100</f>
        <v>114.71959999999999</v>
      </c>
      <c r="P2834" s="7">
        <f>E2834/L2834</f>
        <v>30.189368421052631</v>
      </c>
      <c r="Q2834" t="str">
        <f>REPLACE(N2834,FIND("/",N2834),LEN(N2834)-FIND("/",N2834)+1,"")</f>
        <v>theater</v>
      </c>
      <c r="R2834" t="str">
        <f>REPLACE(N2834,1,FIND("/",N2834),"")</f>
        <v>plays</v>
      </c>
      <c r="S2834" s="10">
        <f t="shared" si="88"/>
        <v>41938.376087962963</v>
      </c>
      <c r="T2834" s="10">
        <f t="shared" si="8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E2835/D2835*100</f>
        <v>108.25925925925925</v>
      </c>
      <c r="P2835" s="7">
        <f>E2835/L2835</f>
        <v>83.51428571428572</v>
      </c>
      <c r="Q2835" t="str">
        <f>REPLACE(N2835,FIND("/",N2835),LEN(N2835)-FIND("/",N2835)+1,"")</f>
        <v>theater</v>
      </c>
      <c r="R2835" t="str">
        <f>REPLACE(N2835,1,FIND("/",N2835),"")</f>
        <v>plays</v>
      </c>
      <c r="S2835" s="10">
        <f t="shared" si="88"/>
        <v>42267.794363425921</v>
      </c>
      <c r="T2835" s="10">
        <f t="shared" si="8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E2836/D2836*100</f>
        <v>170</v>
      </c>
      <c r="P2836" s="7">
        <f>E2836/L2836</f>
        <v>64.761904761904759</v>
      </c>
      <c r="Q2836" t="str">
        <f>REPLACE(N2836,FIND("/",N2836),LEN(N2836)-FIND("/",N2836)+1,"")</f>
        <v>theater</v>
      </c>
      <c r="R2836" t="str">
        <f>REPLACE(N2836,1,FIND("/",N2836),"")</f>
        <v>plays</v>
      </c>
      <c r="S2836" s="10">
        <f t="shared" si="88"/>
        <v>42019.626504629625</v>
      </c>
      <c r="T2836" s="10">
        <f t="shared" si="8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E2837/D2837*100</f>
        <v>187.09899999999999</v>
      </c>
      <c r="P2837" s="7">
        <f>E2837/L2837</f>
        <v>20.118172043010752</v>
      </c>
      <c r="Q2837" t="str">
        <f>REPLACE(N2837,FIND("/",N2837),LEN(N2837)-FIND("/",N2837)+1,"")</f>
        <v>theater</v>
      </c>
      <c r="R2837" t="str">
        <f>REPLACE(N2837,1,FIND("/",N2837),"")</f>
        <v>plays</v>
      </c>
      <c r="S2837" s="10">
        <f t="shared" si="88"/>
        <v>42313.370567129627</v>
      </c>
      <c r="T2837" s="10">
        <f t="shared" si="8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E2838/D2838*100</f>
        <v>107.77777777777777</v>
      </c>
      <c r="P2838" s="7">
        <f>E2838/L2838</f>
        <v>44.090909090909093</v>
      </c>
      <c r="Q2838" t="str">
        <f>REPLACE(N2838,FIND("/",N2838),LEN(N2838)-FIND("/",N2838)+1,"")</f>
        <v>theater</v>
      </c>
      <c r="R2838" t="str">
        <f>REPLACE(N2838,1,FIND("/",N2838),"")</f>
        <v>plays</v>
      </c>
      <c r="S2838" s="10">
        <f t="shared" si="88"/>
        <v>42745.928449074076</v>
      </c>
      <c r="T2838" s="10">
        <f t="shared" si="8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E2839/D2839*100</f>
        <v>100</v>
      </c>
      <c r="P2839" s="7">
        <f>E2839/L2839</f>
        <v>40.476190476190474</v>
      </c>
      <c r="Q2839" t="str">
        <f>REPLACE(N2839,FIND("/",N2839),LEN(N2839)-FIND("/",N2839)+1,"")</f>
        <v>theater</v>
      </c>
      <c r="R2839" t="str">
        <f>REPLACE(N2839,1,FIND("/",N2839),"")</f>
        <v>plays</v>
      </c>
      <c r="S2839" s="10">
        <f t="shared" si="88"/>
        <v>42307.575046296297</v>
      </c>
      <c r="T2839" s="10">
        <f t="shared" si="8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E2840/D2840*100</f>
        <v>120.24999999999999</v>
      </c>
      <c r="P2840" s="7">
        <f>E2840/L2840</f>
        <v>44.537037037037038</v>
      </c>
      <c r="Q2840" t="str">
        <f>REPLACE(N2840,FIND("/",N2840),LEN(N2840)-FIND("/",N2840)+1,"")</f>
        <v>theater</v>
      </c>
      <c r="R2840" t="str">
        <f>REPLACE(N2840,1,FIND("/",N2840),"")</f>
        <v>plays</v>
      </c>
      <c r="S2840" s="10">
        <f t="shared" si="88"/>
        <v>41842.274259259255</v>
      </c>
      <c r="T2840" s="10">
        <f t="shared" si="8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E2841/D2841*100</f>
        <v>111.42857142857143</v>
      </c>
      <c r="P2841" s="7">
        <f>E2841/L2841</f>
        <v>125.80645161290323</v>
      </c>
      <c r="Q2841" t="str">
        <f>REPLACE(N2841,FIND("/",N2841),LEN(N2841)-FIND("/",N2841)+1,"")</f>
        <v>theater</v>
      </c>
      <c r="R2841" t="str">
        <f>REPLACE(N2841,1,FIND("/",N2841),"")</f>
        <v>plays</v>
      </c>
      <c r="S2841" s="10">
        <f t="shared" si="88"/>
        <v>41852.906874999993</v>
      </c>
      <c r="T2841" s="10">
        <f t="shared" si="8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E2842/D2842*100</f>
        <v>104</v>
      </c>
      <c r="P2842" s="7">
        <f>E2842/L2842</f>
        <v>19.696969696969695</v>
      </c>
      <c r="Q2842" t="str">
        <f>REPLACE(N2842,FIND("/",N2842),LEN(N2842)-FIND("/",N2842)+1,"")</f>
        <v>theater</v>
      </c>
      <c r="R2842" t="str">
        <f>REPLACE(N2842,1,FIND("/",N2842),"")</f>
        <v>plays</v>
      </c>
      <c r="S2842" s="10">
        <f t="shared" si="88"/>
        <v>42059.702303240738</v>
      </c>
      <c r="T2842" s="10">
        <f t="shared" si="8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E2843/D2843*100</f>
        <v>1</v>
      </c>
      <c r="P2843" s="7">
        <f>E2843/L2843</f>
        <v>10</v>
      </c>
      <c r="Q2843" t="str">
        <f>REPLACE(N2843,FIND("/",N2843),LEN(N2843)-FIND("/",N2843)+1,"")</f>
        <v>theater</v>
      </c>
      <c r="R2843" t="str">
        <f>REPLACE(N2843,1,FIND("/",N2843),"")</f>
        <v>plays</v>
      </c>
      <c r="S2843" s="10">
        <f t="shared" si="88"/>
        <v>42291.406215277777</v>
      </c>
      <c r="T2843" s="10">
        <f t="shared" si="8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E2844/D2844*100</f>
        <v>0</v>
      </c>
      <c r="P2844" s="7" t="e">
        <f>E2844/L2844</f>
        <v>#DIV/0!</v>
      </c>
      <c r="Q2844" t="str">
        <f>REPLACE(N2844,FIND("/",N2844),LEN(N2844)-FIND("/",N2844)+1,"")</f>
        <v>theater</v>
      </c>
      <c r="R2844" t="str">
        <f>REPLACE(N2844,1,FIND("/",N2844),"")</f>
        <v>plays</v>
      </c>
      <c r="S2844" s="10">
        <f t="shared" si="88"/>
        <v>41784.619155092594</v>
      </c>
      <c r="T2844" s="10">
        <f t="shared" si="8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E2845/D2845*100</f>
        <v>0</v>
      </c>
      <c r="P2845" s="7" t="e">
        <f>E2845/L2845</f>
        <v>#DIV/0!</v>
      </c>
      <c r="Q2845" t="str">
        <f>REPLACE(N2845,FIND("/",N2845),LEN(N2845)-FIND("/",N2845)+1,"")</f>
        <v>theater</v>
      </c>
      <c r="R2845" t="str">
        <f>REPLACE(N2845,1,FIND("/",N2845),"")</f>
        <v>plays</v>
      </c>
      <c r="S2845" s="10">
        <f t="shared" si="88"/>
        <v>42492.404513888883</v>
      </c>
      <c r="T2845" s="10">
        <f t="shared" si="8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E2846/D2846*100</f>
        <v>5.4545454545454541</v>
      </c>
      <c r="P2846" s="7">
        <f>E2846/L2846</f>
        <v>30</v>
      </c>
      <c r="Q2846" t="str">
        <f>REPLACE(N2846,FIND("/",N2846),LEN(N2846)-FIND("/",N2846)+1,"")</f>
        <v>theater</v>
      </c>
      <c r="R2846" t="str">
        <f>REPLACE(N2846,1,FIND("/",N2846),"")</f>
        <v>plays</v>
      </c>
      <c r="S2846" s="10">
        <f t="shared" si="88"/>
        <v>42709.212731481479</v>
      </c>
      <c r="T2846" s="10">
        <f t="shared" si="8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E2847/D2847*100</f>
        <v>31.546666666666667</v>
      </c>
      <c r="P2847" s="7">
        <f>E2847/L2847</f>
        <v>60.666666666666664</v>
      </c>
      <c r="Q2847" t="str">
        <f>REPLACE(N2847,FIND("/",N2847),LEN(N2847)-FIND("/",N2847)+1,"")</f>
        <v>theater</v>
      </c>
      <c r="R2847" t="str">
        <f>REPLACE(N2847,1,FIND("/",N2847),"")</f>
        <v>plays</v>
      </c>
      <c r="S2847" s="10">
        <f t="shared" si="88"/>
        <v>42102.683252314811</v>
      </c>
      <c r="T2847" s="10">
        <f t="shared" si="8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E2848/D2848*100</f>
        <v>0</v>
      </c>
      <c r="P2848" s="7" t="e">
        <f>E2848/L2848</f>
        <v>#DIV/0!</v>
      </c>
      <c r="Q2848" t="str">
        <f>REPLACE(N2848,FIND("/",N2848),LEN(N2848)-FIND("/",N2848)+1,"")</f>
        <v>theater</v>
      </c>
      <c r="R2848" t="str">
        <f>REPLACE(N2848,1,FIND("/",N2848),"")</f>
        <v>plays</v>
      </c>
      <c r="S2848" s="10">
        <f t="shared" si="88"/>
        <v>42108.358726851853</v>
      </c>
      <c r="T2848" s="10">
        <f t="shared" si="8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E2849/D2849*100</f>
        <v>0</v>
      </c>
      <c r="P2849" s="7" t="e">
        <f>E2849/L2849</f>
        <v>#DIV/0!</v>
      </c>
      <c r="Q2849" t="str">
        <f>REPLACE(N2849,FIND("/",N2849),LEN(N2849)-FIND("/",N2849)+1,"")</f>
        <v>theater</v>
      </c>
      <c r="R2849" t="str">
        <f>REPLACE(N2849,1,FIND("/",N2849),"")</f>
        <v>plays</v>
      </c>
      <c r="S2849" s="10">
        <f t="shared" si="88"/>
        <v>42453.472974537035</v>
      </c>
      <c r="T2849" s="10">
        <f t="shared" si="8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E2850/D2850*100</f>
        <v>0.2</v>
      </c>
      <c r="P2850" s="7">
        <f>E2850/L2850</f>
        <v>23.333333333333332</v>
      </c>
      <c r="Q2850" t="str">
        <f>REPLACE(N2850,FIND("/",N2850),LEN(N2850)-FIND("/",N2850)+1,"")</f>
        <v>theater</v>
      </c>
      <c r="R2850" t="str">
        <f>REPLACE(N2850,1,FIND("/",N2850),"")</f>
        <v>plays</v>
      </c>
      <c r="S2850" s="10">
        <f t="shared" si="88"/>
        <v>42123.315497685187</v>
      </c>
      <c r="T2850" s="10">
        <f t="shared" si="8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E2851/D2851*100</f>
        <v>1</v>
      </c>
      <c r="P2851" s="7">
        <f>E2851/L2851</f>
        <v>5</v>
      </c>
      <c r="Q2851" t="str">
        <f>REPLACE(N2851,FIND("/",N2851),LEN(N2851)-FIND("/",N2851)+1,"")</f>
        <v>theater</v>
      </c>
      <c r="R2851" t="str">
        <f>REPLACE(N2851,1,FIND("/",N2851),"")</f>
        <v>plays</v>
      </c>
      <c r="S2851" s="10">
        <f t="shared" si="88"/>
        <v>42453.094907407409</v>
      </c>
      <c r="T2851" s="10">
        <f t="shared" si="8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E2852/D2852*100</f>
        <v>3.8875000000000002</v>
      </c>
      <c r="P2852" s="7">
        <f>E2852/L2852</f>
        <v>23.923076923076923</v>
      </c>
      <c r="Q2852" t="str">
        <f>REPLACE(N2852,FIND("/",N2852),LEN(N2852)-FIND("/",N2852)+1,"")</f>
        <v>theater</v>
      </c>
      <c r="R2852" t="str">
        <f>REPLACE(N2852,1,FIND("/",N2852),"")</f>
        <v>plays</v>
      </c>
      <c r="S2852" s="10">
        <f t="shared" si="88"/>
        <v>41857.673738425925</v>
      </c>
      <c r="T2852" s="10">
        <f t="shared" si="8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E2853/D2853*100</f>
        <v>0</v>
      </c>
      <c r="P2853" s="7" t="e">
        <f>E2853/L2853</f>
        <v>#DIV/0!</v>
      </c>
      <c r="Q2853" t="str">
        <f>REPLACE(N2853,FIND("/",N2853),LEN(N2853)-FIND("/",N2853)+1,"")</f>
        <v>theater</v>
      </c>
      <c r="R2853" t="str">
        <f>REPLACE(N2853,1,FIND("/",N2853),"")</f>
        <v>plays</v>
      </c>
      <c r="S2853" s="10">
        <f t="shared" si="88"/>
        <v>42389.669317129628</v>
      </c>
      <c r="T2853" s="10">
        <f t="shared" si="8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E2854/D2854*100</f>
        <v>1.9</v>
      </c>
      <c r="P2854" s="7">
        <f>E2854/L2854</f>
        <v>15.833333333333334</v>
      </c>
      <c r="Q2854" t="str">
        <f>REPLACE(N2854,FIND("/",N2854),LEN(N2854)-FIND("/",N2854)+1,"")</f>
        <v>theater</v>
      </c>
      <c r="R2854" t="str">
        <f>REPLACE(N2854,1,FIND("/",N2854),"")</f>
        <v>plays</v>
      </c>
      <c r="S2854" s="10">
        <f t="shared" si="88"/>
        <v>41780.711840277778</v>
      </c>
      <c r="T2854" s="10">
        <f t="shared" si="8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E2855/D2855*100</f>
        <v>0</v>
      </c>
      <c r="P2855" s="7" t="e">
        <f>E2855/L2855</f>
        <v>#DIV/0!</v>
      </c>
      <c r="Q2855" t="str">
        <f>REPLACE(N2855,FIND("/",N2855),LEN(N2855)-FIND("/",N2855)+1,"")</f>
        <v>theater</v>
      </c>
      <c r="R2855" t="str">
        <f>REPLACE(N2855,1,FIND("/",N2855),"")</f>
        <v>plays</v>
      </c>
      <c r="S2855" s="10">
        <f t="shared" si="88"/>
        <v>41835.85760416666</v>
      </c>
      <c r="T2855" s="10">
        <f t="shared" si="8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E2856/D2856*100</f>
        <v>41.699999999999996</v>
      </c>
      <c r="P2856" s="7">
        <f>E2856/L2856</f>
        <v>29.785714285714285</v>
      </c>
      <c r="Q2856" t="str">
        <f>REPLACE(N2856,FIND("/",N2856),LEN(N2856)-FIND("/",N2856)+1,"")</f>
        <v>theater</v>
      </c>
      <c r="R2856" t="str">
        <f>REPLACE(N2856,1,FIND("/",N2856),"")</f>
        <v>plays</v>
      </c>
      <c r="S2856" s="10">
        <f t="shared" si="88"/>
        <v>42111.383321759255</v>
      </c>
      <c r="T2856" s="10">
        <f t="shared" si="8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E2857/D2857*100</f>
        <v>50</v>
      </c>
      <c r="P2857" s="7">
        <f>E2857/L2857</f>
        <v>60</v>
      </c>
      <c r="Q2857" t="str">
        <f>REPLACE(N2857,FIND("/",N2857),LEN(N2857)-FIND("/",N2857)+1,"")</f>
        <v>theater</v>
      </c>
      <c r="R2857" t="str">
        <f>REPLACE(N2857,1,FIND("/",N2857),"")</f>
        <v>plays</v>
      </c>
      <c r="S2857" s="10">
        <f t="shared" si="88"/>
        <v>42369.674432870372</v>
      </c>
      <c r="T2857" s="10">
        <f t="shared" si="8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E2858/D2858*100</f>
        <v>4.8666666666666663</v>
      </c>
      <c r="P2858" s="7">
        <f>E2858/L2858</f>
        <v>24.333333333333332</v>
      </c>
      <c r="Q2858" t="str">
        <f>REPLACE(N2858,FIND("/",N2858),LEN(N2858)-FIND("/",N2858)+1,"")</f>
        <v>theater</v>
      </c>
      <c r="R2858" t="str">
        <f>REPLACE(N2858,1,FIND("/",N2858),"")</f>
        <v>plays</v>
      </c>
      <c r="S2858" s="10">
        <f t="shared" si="88"/>
        <v>42164.704247685186</v>
      </c>
      <c r="T2858" s="10">
        <f t="shared" si="8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E2859/D2859*100</f>
        <v>19.736842105263158</v>
      </c>
      <c r="P2859" s="7">
        <f>E2859/L2859</f>
        <v>500</v>
      </c>
      <c r="Q2859" t="str">
        <f>REPLACE(N2859,FIND("/",N2859),LEN(N2859)-FIND("/",N2859)+1,"")</f>
        <v>theater</v>
      </c>
      <c r="R2859" t="str">
        <f>REPLACE(N2859,1,FIND("/",N2859),"")</f>
        <v>plays</v>
      </c>
      <c r="S2859" s="10">
        <f t="shared" si="88"/>
        <v>42726.586747685178</v>
      </c>
      <c r="T2859" s="10">
        <f t="shared" si="8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E2860/D2860*100</f>
        <v>0</v>
      </c>
      <c r="P2860" s="7" t="e">
        <f>E2860/L2860</f>
        <v>#DIV/0!</v>
      </c>
      <c r="Q2860" t="str">
        <f>REPLACE(N2860,FIND("/",N2860),LEN(N2860)-FIND("/",N2860)+1,"")</f>
        <v>theater</v>
      </c>
      <c r="R2860" t="str">
        <f>REPLACE(N2860,1,FIND("/",N2860),"")</f>
        <v>plays</v>
      </c>
      <c r="S2860" s="10">
        <f t="shared" si="88"/>
        <v>41954.211747685178</v>
      </c>
      <c r="T2860" s="10">
        <f t="shared" si="8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E2861/D2861*100</f>
        <v>1.7500000000000002</v>
      </c>
      <c r="P2861" s="7">
        <f>E2861/L2861</f>
        <v>35</v>
      </c>
      <c r="Q2861" t="str">
        <f>REPLACE(N2861,FIND("/",N2861),LEN(N2861)-FIND("/",N2861)+1,"")</f>
        <v>theater</v>
      </c>
      <c r="R2861" t="str">
        <f>REPLACE(N2861,1,FIND("/",N2861),"")</f>
        <v>plays</v>
      </c>
      <c r="S2861" s="10">
        <f t="shared" si="88"/>
        <v>42233.028981481482</v>
      </c>
      <c r="T2861" s="10">
        <f t="shared" si="8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E2862/D2862*100</f>
        <v>6.65</v>
      </c>
      <c r="P2862" s="7">
        <f>E2862/L2862</f>
        <v>29.555555555555557</v>
      </c>
      <c r="Q2862" t="str">
        <f>REPLACE(N2862,FIND("/",N2862),LEN(N2862)-FIND("/",N2862)+1,"")</f>
        <v>theater</v>
      </c>
      <c r="R2862" t="str">
        <f>REPLACE(N2862,1,FIND("/",N2862),"")</f>
        <v>plays</v>
      </c>
      <c r="S2862" s="10">
        <f t="shared" si="88"/>
        <v>42480.467314814814</v>
      </c>
      <c r="T2862" s="10">
        <f t="shared" si="8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E2863/D2863*100</f>
        <v>32</v>
      </c>
      <c r="P2863" s="7">
        <f>E2863/L2863</f>
        <v>26.666666666666668</v>
      </c>
      <c r="Q2863" t="str">
        <f>REPLACE(N2863,FIND("/",N2863),LEN(N2863)-FIND("/",N2863)+1,"")</f>
        <v>theater</v>
      </c>
      <c r="R2863" t="str">
        <f>REPLACE(N2863,1,FIND("/",N2863),"")</f>
        <v>plays</v>
      </c>
      <c r="S2863" s="10">
        <f t="shared" si="88"/>
        <v>42257.2575</v>
      </c>
      <c r="T2863" s="10">
        <f t="shared" si="8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E2864/D2864*100</f>
        <v>0.43307086614173229</v>
      </c>
      <c r="P2864" s="7">
        <f>E2864/L2864</f>
        <v>18.333333333333332</v>
      </c>
      <c r="Q2864" t="str">
        <f>REPLACE(N2864,FIND("/",N2864),LEN(N2864)-FIND("/",N2864)+1,"")</f>
        <v>theater</v>
      </c>
      <c r="R2864" t="str">
        <f>REPLACE(N2864,1,FIND("/",N2864),"")</f>
        <v>plays</v>
      </c>
      <c r="S2864" s="10">
        <f t="shared" si="88"/>
        <v>41784.456354166665</v>
      </c>
      <c r="T2864" s="10">
        <f t="shared" si="8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E2865/D2865*100</f>
        <v>0.04</v>
      </c>
      <c r="P2865" s="7">
        <f>E2865/L2865</f>
        <v>20</v>
      </c>
      <c r="Q2865" t="str">
        <f>REPLACE(N2865,FIND("/",N2865),LEN(N2865)-FIND("/",N2865)+1,"")</f>
        <v>theater</v>
      </c>
      <c r="R2865" t="str">
        <f>REPLACE(N2865,1,FIND("/",N2865),"")</f>
        <v>plays</v>
      </c>
      <c r="S2865" s="10">
        <f t="shared" si="88"/>
        <v>41831.34170138889</v>
      </c>
      <c r="T2865" s="10">
        <f t="shared" si="8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E2866/D2866*100</f>
        <v>1.6</v>
      </c>
      <c r="P2866" s="7">
        <f>E2866/L2866</f>
        <v>13.333333333333334</v>
      </c>
      <c r="Q2866" t="str">
        <f>REPLACE(N2866,FIND("/",N2866),LEN(N2866)-FIND("/",N2866)+1,"")</f>
        <v>theater</v>
      </c>
      <c r="R2866" t="str">
        <f>REPLACE(N2866,1,FIND("/",N2866),"")</f>
        <v>plays</v>
      </c>
      <c r="S2866" s="10">
        <f t="shared" si="88"/>
        <v>42172.280173611107</v>
      </c>
      <c r="T2866" s="10">
        <f t="shared" si="8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E2867/D2867*100</f>
        <v>0</v>
      </c>
      <c r="P2867" s="7" t="e">
        <f>E2867/L2867</f>
        <v>#DIV/0!</v>
      </c>
      <c r="Q2867" t="str">
        <f>REPLACE(N2867,FIND("/",N2867),LEN(N2867)-FIND("/",N2867)+1,"")</f>
        <v>theater</v>
      </c>
      <c r="R2867" t="str">
        <f>REPLACE(N2867,1,FIND("/",N2867),"")</f>
        <v>plays</v>
      </c>
      <c r="S2867" s="10">
        <f t="shared" si="88"/>
        <v>41949.780775462961</v>
      </c>
      <c r="T2867" s="10">
        <f t="shared" si="8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E2868/D2868*100</f>
        <v>0.89999999999999991</v>
      </c>
      <c r="P2868" s="7">
        <f>E2868/L2868</f>
        <v>22.5</v>
      </c>
      <c r="Q2868" t="str">
        <f>REPLACE(N2868,FIND("/",N2868),LEN(N2868)-FIND("/",N2868)+1,"")</f>
        <v>theater</v>
      </c>
      <c r="R2868" t="str">
        <f>REPLACE(N2868,1,FIND("/",N2868),"")</f>
        <v>plays</v>
      </c>
      <c r="S2868" s="10">
        <f t="shared" si="88"/>
        <v>42627.621770833335</v>
      </c>
      <c r="T2868" s="10">
        <f t="shared" si="8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E2869/D2869*100</f>
        <v>20.16</v>
      </c>
      <c r="P2869" s="7">
        <f>E2869/L2869</f>
        <v>50.4</v>
      </c>
      <c r="Q2869" t="str">
        <f>REPLACE(N2869,FIND("/",N2869),LEN(N2869)-FIND("/",N2869)+1,"")</f>
        <v>theater</v>
      </c>
      <c r="R2869" t="str">
        <f>REPLACE(N2869,1,FIND("/",N2869),"")</f>
        <v>plays</v>
      </c>
      <c r="S2869" s="10">
        <f t="shared" si="88"/>
        <v>42530.861944444441</v>
      </c>
      <c r="T2869" s="10">
        <f t="shared" si="8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E2870/D2870*100</f>
        <v>42.011733333333332</v>
      </c>
      <c r="P2870" s="7">
        <f>E2870/L2870</f>
        <v>105.02933333333334</v>
      </c>
      <c r="Q2870" t="str">
        <f>REPLACE(N2870,FIND("/",N2870),LEN(N2870)-FIND("/",N2870)+1,"")</f>
        <v>theater</v>
      </c>
      <c r="R2870" t="str">
        <f>REPLACE(N2870,1,FIND("/",N2870),"")</f>
        <v>plays</v>
      </c>
      <c r="S2870" s="10">
        <f t="shared" si="88"/>
        <v>42618.493680555555</v>
      </c>
      <c r="T2870" s="10">
        <f t="shared" si="8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E2871/D2871*100</f>
        <v>0.88500000000000001</v>
      </c>
      <c r="P2871" s="7">
        <f>E2871/L2871</f>
        <v>35.4</v>
      </c>
      <c r="Q2871" t="str">
        <f>REPLACE(N2871,FIND("/",N2871),LEN(N2871)-FIND("/",N2871)+1,"")</f>
        <v>theater</v>
      </c>
      <c r="R2871" t="str">
        <f>REPLACE(N2871,1,FIND("/",N2871),"")</f>
        <v>plays</v>
      </c>
      <c r="S2871" s="10">
        <f t="shared" si="88"/>
        <v>42540.260196759256</v>
      </c>
      <c r="T2871" s="10">
        <f t="shared" si="8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E2872/D2872*100</f>
        <v>15</v>
      </c>
      <c r="P2872" s="7">
        <f>E2872/L2872</f>
        <v>83.333333333333329</v>
      </c>
      <c r="Q2872" t="str">
        <f>REPLACE(N2872,FIND("/",N2872),LEN(N2872)-FIND("/",N2872)+1,"")</f>
        <v>theater</v>
      </c>
      <c r="R2872" t="str">
        <f>REPLACE(N2872,1,FIND("/",N2872),"")</f>
        <v>plays</v>
      </c>
      <c r="S2872" s="10">
        <f t="shared" si="88"/>
        <v>41745.856076388889</v>
      </c>
      <c r="T2872" s="10">
        <f t="shared" si="8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E2873/D2873*100</f>
        <v>4.67</v>
      </c>
      <c r="P2873" s="7">
        <f>E2873/L2873</f>
        <v>35.92307692307692</v>
      </c>
      <c r="Q2873" t="str">
        <f>REPLACE(N2873,FIND("/",N2873),LEN(N2873)-FIND("/",N2873)+1,"")</f>
        <v>theater</v>
      </c>
      <c r="R2873" t="str">
        <f>REPLACE(N2873,1,FIND("/",N2873),"")</f>
        <v>plays</v>
      </c>
      <c r="S2873" s="10">
        <f t="shared" si="88"/>
        <v>41974.405243055553</v>
      </c>
      <c r="T2873" s="10">
        <f t="shared" si="8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E2874/D2874*100</f>
        <v>0</v>
      </c>
      <c r="P2874" s="7" t="e">
        <f>E2874/L2874</f>
        <v>#DIV/0!</v>
      </c>
      <c r="Q2874" t="str">
        <f>REPLACE(N2874,FIND("/",N2874),LEN(N2874)-FIND("/",N2874)+1,"")</f>
        <v>theater</v>
      </c>
      <c r="R2874" t="str">
        <f>REPLACE(N2874,1,FIND("/",N2874),"")</f>
        <v>plays</v>
      </c>
      <c r="S2874" s="10">
        <f t="shared" si="88"/>
        <v>42114.782847222225</v>
      </c>
      <c r="T2874" s="10">
        <f t="shared" si="8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E2875/D2875*100</f>
        <v>38.119999999999997</v>
      </c>
      <c r="P2875" s="7">
        <f>E2875/L2875</f>
        <v>119.125</v>
      </c>
      <c r="Q2875" t="str">
        <f>REPLACE(N2875,FIND("/",N2875),LEN(N2875)-FIND("/",N2875)+1,"")</f>
        <v>theater</v>
      </c>
      <c r="R2875" t="str">
        <f>REPLACE(N2875,1,FIND("/",N2875),"")</f>
        <v>plays</v>
      </c>
      <c r="S2875" s="10">
        <f t="shared" si="88"/>
        <v>42002.484155092585</v>
      </c>
      <c r="T2875" s="10">
        <f t="shared" si="8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E2876/D2876*100</f>
        <v>5.42</v>
      </c>
      <c r="P2876" s="7">
        <f>E2876/L2876</f>
        <v>90.333333333333329</v>
      </c>
      <c r="Q2876" t="str">
        <f>REPLACE(N2876,FIND("/",N2876),LEN(N2876)-FIND("/",N2876)+1,"")</f>
        <v>theater</v>
      </c>
      <c r="R2876" t="str">
        <f>REPLACE(N2876,1,FIND("/",N2876),"")</f>
        <v>plays</v>
      </c>
      <c r="S2876" s="10">
        <f t="shared" si="88"/>
        <v>42722.511412037034</v>
      </c>
      <c r="T2876" s="10">
        <f t="shared" si="8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E2877/D2877*100</f>
        <v>3.4999999999999996E-2</v>
      </c>
      <c r="P2877" s="7">
        <f>E2877/L2877</f>
        <v>2.3333333333333335</v>
      </c>
      <c r="Q2877" t="str">
        <f>REPLACE(N2877,FIND("/",N2877),LEN(N2877)-FIND("/",N2877)+1,"")</f>
        <v>theater</v>
      </c>
      <c r="R2877" t="str">
        <f>REPLACE(N2877,1,FIND("/",N2877),"")</f>
        <v>plays</v>
      </c>
      <c r="S2877" s="10">
        <f t="shared" si="88"/>
        <v>42464.795057870368</v>
      </c>
      <c r="T2877" s="10">
        <f t="shared" si="8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E2878/D2878*100</f>
        <v>0</v>
      </c>
      <c r="P2878" s="7" t="e">
        <f>E2878/L2878</f>
        <v>#DIV/0!</v>
      </c>
      <c r="Q2878" t="str">
        <f>REPLACE(N2878,FIND("/",N2878),LEN(N2878)-FIND("/",N2878)+1,"")</f>
        <v>theater</v>
      </c>
      <c r="R2878" t="str">
        <f>REPLACE(N2878,1,FIND("/",N2878),"")</f>
        <v>plays</v>
      </c>
      <c r="S2878" s="10">
        <f t="shared" si="88"/>
        <v>42171.410636574066</v>
      </c>
      <c r="T2878" s="10">
        <f t="shared" si="8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E2879/D2879*100</f>
        <v>10.833333333333334</v>
      </c>
      <c r="P2879" s="7">
        <f>E2879/L2879</f>
        <v>108.33333333333333</v>
      </c>
      <c r="Q2879" t="str">
        <f>REPLACE(N2879,FIND("/",N2879),LEN(N2879)-FIND("/",N2879)+1,"")</f>
        <v>theater</v>
      </c>
      <c r="R2879" t="str">
        <f>REPLACE(N2879,1,FIND("/",N2879),"")</f>
        <v>plays</v>
      </c>
      <c r="S2879" s="10">
        <f t="shared" si="88"/>
        <v>42672.621805555558</v>
      </c>
      <c r="T2879" s="10">
        <f t="shared" si="8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E2880/D2880*100</f>
        <v>2.1</v>
      </c>
      <c r="P2880" s="7">
        <f>E2880/L2880</f>
        <v>15.75</v>
      </c>
      <c r="Q2880" t="str">
        <f>REPLACE(N2880,FIND("/",N2880),LEN(N2880)-FIND("/",N2880)+1,"")</f>
        <v>theater</v>
      </c>
      <c r="R2880" t="str">
        <f>REPLACE(N2880,1,FIND("/",N2880),"")</f>
        <v>plays</v>
      </c>
      <c r="S2880" s="10">
        <f t="shared" si="88"/>
        <v>42128.282349537032</v>
      </c>
      <c r="T2880" s="10">
        <f t="shared" si="8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E2881/D2881*100</f>
        <v>0.2589285714285714</v>
      </c>
      <c r="P2881" s="7">
        <f>E2881/L2881</f>
        <v>29</v>
      </c>
      <c r="Q2881" t="str">
        <f>REPLACE(N2881,FIND("/",N2881),LEN(N2881)-FIND("/",N2881)+1,"")</f>
        <v>theater</v>
      </c>
      <c r="R2881" t="str">
        <f>REPLACE(N2881,1,FIND("/",N2881),"")</f>
        <v>plays</v>
      </c>
      <c r="S2881" s="10">
        <f t="shared" si="88"/>
        <v>42359.391909722217</v>
      </c>
      <c r="T2881" s="10">
        <f t="shared" si="8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E2882/D2882*100</f>
        <v>23.333333333333332</v>
      </c>
      <c r="P2882" s="7">
        <f>E2882/L2882</f>
        <v>96.551724137931032</v>
      </c>
      <c r="Q2882" t="str">
        <f>REPLACE(N2882,FIND("/",N2882),LEN(N2882)-FIND("/",N2882)+1,"")</f>
        <v>theater</v>
      </c>
      <c r="R2882" t="str">
        <f>REPLACE(N2882,1,FIND("/",N2882),"")</f>
        <v>plays</v>
      </c>
      <c r="S2882" s="10">
        <f t="shared" si="88"/>
        <v>42192.57236111111</v>
      </c>
      <c r="T2882" s="10">
        <f t="shared" si="8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E2883/D2883*100</f>
        <v>0</v>
      </c>
      <c r="P2883" s="7" t="e">
        <f>E2883/L2883</f>
        <v>#DIV/0!</v>
      </c>
      <c r="Q2883" t="str">
        <f>REPLACE(N2883,FIND("/",N2883),LEN(N2883)-FIND("/",N2883)+1,"")</f>
        <v>theater</v>
      </c>
      <c r="R2883" t="str">
        <f>REPLACE(N2883,1,FIND("/",N2883),"")</f>
        <v>plays</v>
      </c>
      <c r="S2883" s="10">
        <f t="shared" ref="S2883:S2946" si="90">(J2883/86400)+25569+(-8/24)</f>
        <v>41916.264305555553</v>
      </c>
      <c r="T2883" s="10">
        <f t="shared" ref="T2883:T2946" si="91">(I2883/86400)+25569+(-8/24)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E2884/D2884*100</f>
        <v>33.6</v>
      </c>
      <c r="P2884" s="7">
        <f>E2884/L2884</f>
        <v>63</v>
      </c>
      <c r="Q2884" t="str">
        <f>REPLACE(N2884,FIND("/",N2884),LEN(N2884)-FIND("/",N2884)+1,"")</f>
        <v>theater</v>
      </c>
      <c r="R2884" t="str">
        <f>REPLACE(N2884,1,FIND("/",N2884),"")</f>
        <v>plays</v>
      </c>
      <c r="S2884" s="10">
        <f t="shared" si="90"/>
        <v>42461.262939814813</v>
      </c>
      <c r="T2884" s="10">
        <f t="shared" si="91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E2885/D2885*100</f>
        <v>19.079999999999998</v>
      </c>
      <c r="P2885" s="7">
        <f>E2885/L2885</f>
        <v>381.6</v>
      </c>
      <c r="Q2885" t="str">
        <f>REPLACE(N2885,FIND("/",N2885),LEN(N2885)-FIND("/",N2885)+1,"")</f>
        <v>theater</v>
      </c>
      <c r="R2885" t="str">
        <f>REPLACE(N2885,1,FIND("/",N2885),"")</f>
        <v>plays</v>
      </c>
      <c r="S2885" s="10">
        <f t="shared" si="90"/>
        <v>42370.569872685184</v>
      </c>
      <c r="T2885" s="10">
        <f t="shared" si="91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E2886/D2886*100</f>
        <v>0.41111111111111115</v>
      </c>
      <c r="P2886" s="7">
        <f>E2886/L2886</f>
        <v>46.25</v>
      </c>
      <c r="Q2886" t="str">
        <f>REPLACE(N2886,FIND("/",N2886),LEN(N2886)-FIND("/",N2886)+1,"")</f>
        <v>theater</v>
      </c>
      <c r="R2886" t="str">
        <f>REPLACE(N2886,1,FIND("/",N2886),"")</f>
        <v>plays</v>
      </c>
      <c r="S2886" s="10">
        <f t="shared" si="90"/>
        <v>41948.393923611111</v>
      </c>
      <c r="T2886" s="10">
        <f t="shared" si="91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E2887/D2887*100</f>
        <v>32.5</v>
      </c>
      <c r="P2887" s="7">
        <f>E2887/L2887</f>
        <v>26</v>
      </c>
      <c r="Q2887" t="str">
        <f>REPLACE(N2887,FIND("/",N2887),LEN(N2887)-FIND("/",N2887)+1,"")</f>
        <v>theater</v>
      </c>
      <c r="R2887" t="str">
        <f>REPLACE(N2887,1,FIND("/",N2887),"")</f>
        <v>plays</v>
      </c>
      <c r="S2887" s="10">
        <f t="shared" si="90"/>
        <v>42046.743067129624</v>
      </c>
      <c r="T2887" s="10">
        <f t="shared" si="91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E2888/D2888*100</f>
        <v>5</v>
      </c>
      <c r="P2888" s="7">
        <f>E2888/L2888</f>
        <v>10</v>
      </c>
      <c r="Q2888" t="str">
        <f>REPLACE(N2888,FIND("/",N2888),LEN(N2888)-FIND("/",N2888)+1,"")</f>
        <v>theater</v>
      </c>
      <c r="R2888" t="str">
        <f>REPLACE(N2888,1,FIND("/",N2888),"")</f>
        <v>plays</v>
      </c>
      <c r="S2888" s="10">
        <f t="shared" si="90"/>
        <v>42261.299583333333</v>
      </c>
      <c r="T2888" s="10">
        <f t="shared" si="91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E2889/D2889*100</f>
        <v>0.16666666666666669</v>
      </c>
      <c r="P2889" s="7">
        <f>E2889/L2889</f>
        <v>5</v>
      </c>
      <c r="Q2889" t="str">
        <f>REPLACE(N2889,FIND("/",N2889),LEN(N2889)-FIND("/",N2889)+1,"")</f>
        <v>theater</v>
      </c>
      <c r="R2889" t="str">
        <f>REPLACE(N2889,1,FIND("/",N2889),"")</f>
        <v>plays</v>
      </c>
      <c r="S2889" s="10">
        <f t="shared" si="90"/>
        <v>41985.094027777777</v>
      </c>
      <c r="T2889" s="10">
        <f t="shared" si="91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E2890/D2890*100</f>
        <v>0</v>
      </c>
      <c r="P2890" s="7" t="e">
        <f>E2890/L2890</f>
        <v>#DIV/0!</v>
      </c>
      <c r="Q2890" t="str">
        <f>REPLACE(N2890,FIND("/",N2890),LEN(N2890)-FIND("/",N2890)+1,"")</f>
        <v>theater</v>
      </c>
      <c r="R2890" t="str">
        <f>REPLACE(N2890,1,FIND("/",N2890),"")</f>
        <v>plays</v>
      </c>
      <c r="S2890" s="10">
        <f t="shared" si="90"/>
        <v>41922.201851851853</v>
      </c>
      <c r="T2890" s="10">
        <f t="shared" si="91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E2891/D2891*100</f>
        <v>38.066666666666663</v>
      </c>
      <c r="P2891" s="7">
        <f>E2891/L2891</f>
        <v>81.571428571428569</v>
      </c>
      <c r="Q2891" t="str">
        <f>REPLACE(N2891,FIND("/",N2891),LEN(N2891)-FIND("/",N2891)+1,"")</f>
        <v>theater</v>
      </c>
      <c r="R2891" t="str">
        <f>REPLACE(N2891,1,FIND("/",N2891),"")</f>
        <v>plays</v>
      </c>
      <c r="S2891" s="10">
        <f t="shared" si="90"/>
        <v>41850.529918981476</v>
      </c>
      <c r="T2891" s="10">
        <f t="shared" si="91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E2892/D2892*100</f>
        <v>1.05</v>
      </c>
      <c r="P2892" s="7">
        <f>E2892/L2892</f>
        <v>7</v>
      </c>
      <c r="Q2892" t="str">
        <f>REPLACE(N2892,FIND("/",N2892),LEN(N2892)-FIND("/",N2892)+1,"")</f>
        <v>theater</v>
      </c>
      <c r="R2892" t="str">
        <f>REPLACE(N2892,1,FIND("/",N2892),"")</f>
        <v>plays</v>
      </c>
      <c r="S2892" s="10">
        <f t="shared" si="90"/>
        <v>41831.409629629627</v>
      </c>
      <c r="T2892" s="10">
        <f t="shared" si="91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E2893/D2893*100</f>
        <v>2.73</v>
      </c>
      <c r="P2893" s="7">
        <f>E2893/L2893</f>
        <v>27.3</v>
      </c>
      <c r="Q2893" t="str">
        <f>REPLACE(N2893,FIND("/",N2893),LEN(N2893)-FIND("/",N2893)+1,"")</f>
        <v>theater</v>
      </c>
      <c r="R2893" t="str">
        <f>REPLACE(N2893,1,FIND("/",N2893),"")</f>
        <v>plays</v>
      </c>
      <c r="S2893" s="10">
        <f t="shared" si="90"/>
        <v>42415.550092592595</v>
      </c>
      <c r="T2893" s="10">
        <f t="shared" si="91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E2894/D2894*100</f>
        <v>9.0909090909090917</v>
      </c>
      <c r="P2894" s="7">
        <f>E2894/L2894</f>
        <v>29.411764705882351</v>
      </c>
      <c r="Q2894" t="str">
        <f>REPLACE(N2894,FIND("/",N2894),LEN(N2894)-FIND("/",N2894)+1,"")</f>
        <v>theater</v>
      </c>
      <c r="R2894" t="str">
        <f>REPLACE(N2894,1,FIND("/",N2894),"")</f>
        <v>plays</v>
      </c>
      <c r="S2894" s="10">
        <f t="shared" si="90"/>
        <v>41869.380833333329</v>
      </c>
      <c r="T2894" s="10">
        <f t="shared" si="91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E2895/D2895*100</f>
        <v>0.5</v>
      </c>
      <c r="P2895" s="7">
        <f>E2895/L2895</f>
        <v>12.5</v>
      </c>
      <c r="Q2895" t="str">
        <f>REPLACE(N2895,FIND("/",N2895),LEN(N2895)-FIND("/",N2895)+1,"")</f>
        <v>theater</v>
      </c>
      <c r="R2895" t="str">
        <f>REPLACE(N2895,1,FIND("/",N2895),"")</f>
        <v>plays</v>
      </c>
      <c r="S2895" s="10">
        <f t="shared" si="90"/>
        <v>41953.439756944441</v>
      </c>
      <c r="T2895" s="10">
        <f t="shared" si="91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E2896/D2896*100</f>
        <v>0</v>
      </c>
      <c r="P2896" s="7" t="e">
        <f>E2896/L2896</f>
        <v>#DIV/0!</v>
      </c>
      <c r="Q2896" t="str">
        <f>REPLACE(N2896,FIND("/",N2896),LEN(N2896)-FIND("/",N2896)+1,"")</f>
        <v>theater</v>
      </c>
      <c r="R2896" t="str">
        <f>REPLACE(N2896,1,FIND("/",N2896),"")</f>
        <v>plays</v>
      </c>
      <c r="S2896" s="10">
        <f t="shared" si="90"/>
        <v>42037.652951388889</v>
      </c>
      <c r="T2896" s="10">
        <f t="shared" si="91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E2897/D2897*100</f>
        <v>4.5999999999999996</v>
      </c>
      <c r="P2897" s="7">
        <f>E2897/L2897</f>
        <v>5.75</v>
      </c>
      <c r="Q2897" t="str">
        <f>REPLACE(N2897,FIND("/",N2897),LEN(N2897)-FIND("/",N2897)+1,"")</f>
        <v>theater</v>
      </c>
      <c r="R2897" t="str">
        <f>REPLACE(N2897,1,FIND("/",N2897),"")</f>
        <v>plays</v>
      </c>
      <c r="S2897" s="10">
        <f t="shared" si="90"/>
        <v>41811.222129629627</v>
      </c>
      <c r="T2897" s="10">
        <f t="shared" si="91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E2898/D2898*100</f>
        <v>20.833333333333336</v>
      </c>
      <c r="P2898" s="7">
        <f>E2898/L2898</f>
        <v>52.083333333333336</v>
      </c>
      <c r="Q2898" t="str">
        <f>REPLACE(N2898,FIND("/",N2898),LEN(N2898)-FIND("/",N2898)+1,"")</f>
        <v>theater</v>
      </c>
      <c r="R2898" t="str">
        <f>REPLACE(N2898,1,FIND("/",N2898),"")</f>
        <v>plays</v>
      </c>
      <c r="S2898" s="10">
        <f t="shared" si="90"/>
        <v>42701.575474537036</v>
      </c>
      <c r="T2898" s="10">
        <f t="shared" si="91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E2899/D2899*100</f>
        <v>4.583333333333333</v>
      </c>
      <c r="P2899" s="7">
        <f>E2899/L2899</f>
        <v>183.33333333333334</v>
      </c>
      <c r="Q2899" t="str">
        <f>REPLACE(N2899,FIND("/",N2899),LEN(N2899)-FIND("/",N2899)+1,"")</f>
        <v>theater</v>
      </c>
      <c r="R2899" t="str">
        <f>REPLACE(N2899,1,FIND("/",N2899),"")</f>
        <v>plays</v>
      </c>
      <c r="S2899" s="10">
        <f t="shared" si="90"/>
        <v>42258.313171296293</v>
      </c>
      <c r="T2899" s="10">
        <f t="shared" si="91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E2900/D2900*100</f>
        <v>4.2133333333333338</v>
      </c>
      <c r="P2900" s="7">
        <f>E2900/L2900</f>
        <v>26.333333333333332</v>
      </c>
      <c r="Q2900" t="str">
        <f>REPLACE(N2900,FIND("/",N2900),LEN(N2900)-FIND("/",N2900)+1,"")</f>
        <v>theater</v>
      </c>
      <c r="R2900" t="str">
        <f>REPLACE(N2900,1,FIND("/",N2900),"")</f>
        <v>plays</v>
      </c>
      <c r="S2900" s="10">
        <f t="shared" si="90"/>
        <v>42278.331631944442</v>
      </c>
      <c r="T2900" s="10">
        <f t="shared" si="91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E2901/D2901*100</f>
        <v>0</v>
      </c>
      <c r="P2901" s="7" t="e">
        <f>E2901/L2901</f>
        <v>#DIV/0!</v>
      </c>
      <c r="Q2901" t="str">
        <f>REPLACE(N2901,FIND("/",N2901),LEN(N2901)-FIND("/",N2901)+1,"")</f>
        <v>theater</v>
      </c>
      <c r="R2901" t="str">
        <f>REPLACE(N2901,1,FIND("/",N2901),"")</f>
        <v>plays</v>
      </c>
      <c r="S2901" s="10">
        <f t="shared" si="90"/>
        <v>42514.744884259257</v>
      </c>
      <c r="T2901" s="10">
        <f t="shared" si="91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E2902/D2902*100</f>
        <v>61.909090909090914</v>
      </c>
      <c r="P2902" s="7">
        <f>E2902/L2902</f>
        <v>486.42857142857144</v>
      </c>
      <c r="Q2902" t="str">
        <f>REPLACE(N2902,FIND("/",N2902),LEN(N2902)-FIND("/",N2902)+1,"")</f>
        <v>theater</v>
      </c>
      <c r="R2902" t="str">
        <f>REPLACE(N2902,1,FIND("/",N2902),"")</f>
        <v>plays</v>
      </c>
      <c r="S2902" s="10">
        <f t="shared" si="90"/>
        <v>41829.900833333333</v>
      </c>
      <c r="T2902" s="10">
        <f t="shared" si="91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E2903/D2903*100</f>
        <v>0.8</v>
      </c>
      <c r="P2903" s="7">
        <f>E2903/L2903</f>
        <v>3</v>
      </c>
      <c r="Q2903" t="str">
        <f>REPLACE(N2903,FIND("/",N2903),LEN(N2903)-FIND("/",N2903)+1,"")</f>
        <v>theater</v>
      </c>
      <c r="R2903" t="str">
        <f>REPLACE(N2903,1,FIND("/",N2903),"")</f>
        <v>plays</v>
      </c>
      <c r="S2903" s="10">
        <f t="shared" si="90"/>
        <v>41982.571053240739</v>
      </c>
      <c r="T2903" s="10">
        <f t="shared" si="91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E2904/D2904*100</f>
        <v>1.6666666666666666E-2</v>
      </c>
      <c r="P2904" s="7">
        <f>E2904/L2904</f>
        <v>25</v>
      </c>
      <c r="Q2904" t="str">
        <f>REPLACE(N2904,FIND("/",N2904),LEN(N2904)-FIND("/",N2904)+1,"")</f>
        <v>theater</v>
      </c>
      <c r="R2904" t="str">
        <f>REPLACE(N2904,1,FIND("/",N2904),"")</f>
        <v>plays</v>
      </c>
      <c r="S2904" s="10">
        <f t="shared" si="90"/>
        <v>42210.106435185182</v>
      </c>
      <c r="T2904" s="10">
        <f t="shared" si="91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E2905/D2905*100</f>
        <v>0.77999999999999992</v>
      </c>
      <c r="P2905" s="7">
        <f>E2905/L2905</f>
        <v>9.75</v>
      </c>
      <c r="Q2905" t="str">
        <f>REPLACE(N2905,FIND("/",N2905),LEN(N2905)-FIND("/",N2905)+1,"")</f>
        <v>theater</v>
      </c>
      <c r="R2905" t="str">
        <f>REPLACE(N2905,1,FIND("/",N2905),"")</f>
        <v>plays</v>
      </c>
      <c r="S2905" s="10">
        <f t="shared" si="90"/>
        <v>42195.83354166666</v>
      </c>
      <c r="T2905" s="10">
        <f t="shared" si="91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E2906/D2906*100</f>
        <v>5</v>
      </c>
      <c r="P2906" s="7">
        <f>E2906/L2906</f>
        <v>18.75</v>
      </c>
      <c r="Q2906" t="str">
        <f>REPLACE(N2906,FIND("/",N2906),LEN(N2906)-FIND("/",N2906)+1,"")</f>
        <v>theater</v>
      </c>
      <c r="R2906" t="str">
        <f>REPLACE(N2906,1,FIND("/",N2906),"")</f>
        <v>plays</v>
      </c>
      <c r="S2906" s="10">
        <f t="shared" si="90"/>
        <v>41940.634618055556</v>
      </c>
      <c r="T2906" s="10">
        <f t="shared" si="91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E2907/D2907*100</f>
        <v>17.771428571428572</v>
      </c>
      <c r="P2907" s="7">
        <f>E2907/L2907</f>
        <v>36.588235294117645</v>
      </c>
      <c r="Q2907" t="str">
        <f>REPLACE(N2907,FIND("/",N2907),LEN(N2907)-FIND("/",N2907)+1,"")</f>
        <v>theater</v>
      </c>
      <c r="R2907" t="str">
        <f>REPLACE(N2907,1,FIND("/",N2907),"")</f>
        <v>plays</v>
      </c>
      <c r="S2907" s="10">
        <f t="shared" si="90"/>
        <v>42605.723530092589</v>
      </c>
      <c r="T2907" s="10">
        <f t="shared" si="91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E2908/D2908*100</f>
        <v>9.4166666666666661</v>
      </c>
      <c r="P2908" s="7">
        <f>E2908/L2908</f>
        <v>80.714285714285708</v>
      </c>
      <c r="Q2908" t="str">
        <f>REPLACE(N2908,FIND("/",N2908),LEN(N2908)-FIND("/",N2908)+1,"")</f>
        <v>theater</v>
      </c>
      <c r="R2908" t="str">
        <f>REPLACE(N2908,1,FIND("/",N2908),"")</f>
        <v>plays</v>
      </c>
      <c r="S2908" s="10">
        <f t="shared" si="90"/>
        <v>42199.315578703703</v>
      </c>
      <c r="T2908" s="10">
        <f t="shared" si="91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E2909/D2909*100</f>
        <v>0.08</v>
      </c>
      <c r="P2909" s="7">
        <f>E2909/L2909</f>
        <v>1</v>
      </c>
      <c r="Q2909" t="str">
        <f>REPLACE(N2909,FIND("/",N2909),LEN(N2909)-FIND("/",N2909)+1,"")</f>
        <v>theater</v>
      </c>
      <c r="R2909" t="str">
        <f>REPLACE(N2909,1,FIND("/",N2909),"")</f>
        <v>plays</v>
      </c>
      <c r="S2909" s="10">
        <f t="shared" si="90"/>
        <v>42444.544409722221</v>
      </c>
      <c r="T2909" s="10">
        <f t="shared" si="91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E2910/D2910*100</f>
        <v>2.75</v>
      </c>
      <c r="P2910" s="7">
        <f>E2910/L2910</f>
        <v>52.8</v>
      </c>
      <c r="Q2910" t="str">
        <f>REPLACE(N2910,FIND("/",N2910),LEN(N2910)-FIND("/",N2910)+1,"")</f>
        <v>theater</v>
      </c>
      <c r="R2910" t="str">
        <f>REPLACE(N2910,1,FIND("/",N2910),"")</f>
        <v>plays</v>
      </c>
      <c r="S2910" s="10">
        <f t="shared" si="90"/>
        <v>42499.398368055554</v>
      </c>
      <c r="T2910" s="10">
        <f t="shared" si="91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E2911/D2911*100</f>
        <v>1.1111111111111112E-2</v>
      </c>
      <c r="P2911" s="7">
        <f>E2911/L2911</f>
        <v>20</v>
      </c>
      <c r="Q2911" t="str">
        <f>REPLACE(N2911,FIND("/",N2911),LEN(N2911)-FIND("/",N2911)+1,"")</f>
        <v>theater</v>
      </c>
      <c r="R2911" t="str">
        <f>REPLACE(N2911,1,FIND("/",N2911),"")</f>
        <v>plays</v>
      </c>
      <c r="S2911" s="10">
        <f t="shared" si="90"/>
        <v>41928.932881944442</v>
      </c>
      <c r="T2911" s="10">
        <f t="shared" si="91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E2912/D2912*100</f>
        <v>3.3333333333333335E-3</v>
      </c>
      <c r="P2912" s="7">
        <f>E2912/L2912</f>
        <v>1</v>
      </c>
      <c r="Q2912" t="str">
        <f>REPLACE(N2912,FIND("/",N2912),LEN(N2912)-FIND("/",N2912)+1,"")</f>
        <v>theater</v>
      </c>
      <c r="R2912" t="str">
        <f>REPLACE(N2912,1,FIND("/",N2912),"")</f>
        <v>plays</v>
      </c>
      <c r="S2912" s="10">
        <f t="shared" si="90"/>
        <v>42107.507951388885</v>
      </c>
      <c r="T2912" s="10">
        <f t="shared" si="91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E2913/D2913*100</f>
        <v>36.5</v>
      </c>
      <c r="P2913" s="7">
        <f>E2913/L2913</f>
        <v>46.928571428571431</v>
      </c>
      <c r="Q2913" t="str">
        <f>REPLACE(N2913,FIND("/",N2913),LEN(N2913)-FIND("/",N2913)+1,"")</f>
        <v>theater</v>
      </c>
      <c r="R2913" t="str">
        <f>REPLACE(N2913,1,FIND("/",N2913),"")</f>
        <v>plays</v>
      </c>
      <c r="S2913" s="10">
        <f t="shared" si="90"/>
        <v>42142.435486111113</v>
      </c>
      <c r="T2913" s="10">
        <f t="shared" si="91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E2914/D2914*100</f>
        <v>14.058171745152354</v>
      </c>
      <c r="P2914" s="7">
        <f>E2914/L2914</f>
        <v>78.07692307692308</v>
      </c>
      <c r="Q2914" t="str">
        <f>REPLACE(N2914,FIND("/",N2914),LEN(N2914)-FIND("/",N2914)+1,"")</f>
        <v>theater</v>
      </c>
      <c r="R2914" t="str">
        <f>REPLACE(N2914,1,FIND("/",N2914),"")</f>
        <v>plays</v>
      </c>
      <c r="S2914" s="10">
        <f t="shared" si="90"/>
        <v>42353.798310185179</v>
      </c>
      <c r="T2914" s="10">
        <f t="shared" si="91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E2915/D2915*100</f>
        <v>0.02</v>
      </c>
      <c r="P2915" s="7">
        <f>E2915/L2915</f>
        <v>1</v>
      </c>
      <c r="Q2915" t="str">
        <f>REPLACE(N2915,FIND("/",N2915),LEN(N2915)-FIND("/",N2915)+1,"")</f>
        <v>theater</v>
      </c>
      <c r="R2915" t="str">
        <f>REPLACE(N2915,1,FIND("/",N2915),"")</f>
        <v>plays</v>
      </c>
      <c r="S2915" s="10">
        <f t="shared" si="90"/>
        <v>41828.589571759258</v>
      </c>
      <c r="T2915" s="10">
        <f t="shared" si="91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E2916/D2916*100</f>
        <v>4.0000000000000001E-3</v>
      </c>
      <c r="P2916" s="7">
        <f>E2916/L2916</f>
        <v>1</v>
      </c>
      <c r="Q2916" t="str">
        <f>REPLACE(N2916,FIND("/",N2916),LEN(N2916)-FIND("/",N2916)+1,"")</f>
        <v>theater</v>
      </c>
      <c r="R2916" t="str">
        <f>REPLACE(N2916,1,FIND("/",N2916),"")</f>
        <v>plays</v>
      </c>
      <c r="S2916" s="10">
        <f t="shared" si="90"/>
        <v>42017.574004629627</v>
      </c>
      <c r="T2916" s="10">
        <f t="shared" si="91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E2917/D2917*100</f>
        <v>61.1</v>
      </c>
      <c r="P2917" s="7">
        <f>E2917/L2917</f>
        <v>203.66666666666666</v>
      </c>
      <c r="Q2917" t="str">
        <f>REPLACE(N2917,FIND("/",N2917),LEN(N2917)-FIND("/",N2917)+1,"")</f>
        <v>theater</v>
      </c>
      <c r="R2917" t="str">
        <f>REPLACE(N2917,1,FIND("/",N2917),"")</f>
        <v>plays</v>
      </c>
      <c r="S2917" s="10">
        <f t="shared" si="90"/>
        <v>42415.064699074072</v>
      </c>
      <c r="T2917" s="10">
        <f t="shared" si="91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E2918/D2918*100</f>
        <v>7.8378378378378386</v>
      </c>
      <c r="P2918" s="7">
        <f>E2918/L2918</f>
        <v>20.714285714285715</v>
      </c>
      <c r="Q2918" t="str">
        <f>REPLACE(N2918,FIND("/",N2918),LEN(N2918)-FIND("/",N2918)+1,"")</f>
        <v>theater</v>
      </c>
      <c r="R2918" t="str">
        <f>REPLACE(N2918,1,FIND("/",N2918),"")</f>
        <v>plays</v>
      </c>
      <c r="S2918" s="10">
        <f t="shared" si="90"/>
        <v>41755.143391203703</v>
      </c>
      <c r="T2918" s="10">
        <f t="shared" si="91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E2919/D2919*100</f>
        <v>21.85</v>
      </c>
      <c r="P2919" s="7">
        <f>E2919/L2919</f>
        <v>48.555555555555557</v>
      </c>
      <c r="Q2919" t="str">
        <f>REPLACE(N2919,FIND("/",N2919),LEN(N2919)-FIND("/",N2919)+1,"")</f>
        <v>theater</v>
      </c>
      <c r="R2919" t="str">
        <f>REPLACE(N2919,1,FIND("/",N2919),"")</f>
        <v>plays</v>
      </c>
      <c r="S2919" s="10">
        <f t="shared" si="90"/>
        <v>42244.901006944441</v>
      </c>
      <c r="T2919" s="10">
        <f t="shared" si="91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E2920/D2920*100</f>
        <v>27.24</v>
      </c>
      <c r="P2920" s="7">
        <f>E2920/L2920</f>
        <v>68.099999999999994</v>
      </c>
      <c r="Q2920" t="str">
        <f>REPLACE(N2920,FIND("/",N2920),LEN(N2920)-FIND("/",N2920)+1,"")</f>
        <v>theater</v>
      </c>
      <c r="R2920" t="str">
        <f>REPLACE(N2920,1,FIND("/",N2920),"")</f>
        <v>plays</v>
      </c>
      <c r="S2920" s="10">
        <f t="shared" si="90"/>
        <v>42278.296377314815</v>
      </c>
      <c r="T2920" s="10">
        <f t="shared" si="91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E2921/D2921*100</f>
        <v>8.5</v>
      </c>
      <c r="P2921" s="7">
        <f>E2921/L2921</f>
        <v>8.5</v>
      </c>
      <c r="Q2921" t="str">
        <f>REPLACE(N2921,FIND("/",N2921),LEN(N2921)-FIND("/",N2921)+1,"")</f>
        <v>theater</v>
      </c>
      <c r="R2921" t="str">
        <f>REPLACE(N2921,1,FIND("/",N2921),"")</f>
        <v>plays</v>
      </c>
      <c r="S2921" s="10">
        <f t="shared" si="90"/>
        <v>41826.286215277774</v>
      </c>
      <c r="T2921" s="10">
        <f t="shared" si="91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E2922/D2922*100</f>
        <v>26.840000000000003</v>
      </c>
      <c r="P2922" s="7">
        <f>E2922/L2922</f>
        <v>51.615384615384613</v>
      </c>
      <c r="Q2922" t="str">
        <f>REPLACE(N2922,FIND("/",N2922),LEN(N2922)-FIND("/",N2922)+1,"")</f>
        <v>theater</v>
      </c>
      <c r="R2922" t="str">
        <f>REPLACE(N2922,1,FIND("/",N2922),"")</f>
        <v>plays</v>
      </c>
      <c r="S2922" s="10">
        <f t="shared" si="90"/>
        <v>42058.459143518521</v>
      </c>
      <c r="T2922" s="10">
        <f t="shared" si="91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E2923/D2923*100</f>
        <v>129</v>
      </c>
      <c r="P2923" s="7">
        <f>E2923/L2923</f>
        <v>43</v>
      </c>
      <c r="Q2923" t="str">
        <f>REPLACE(N2923,FIND("/",N2923),LEN(N2923)-FIND("/",N2923)+1,"")</f>
        <v>theater</v>
      </c>
      <c r="R2923" t="str">
        <f>REPLACE(N2923,1,FIND("/",N2923),"")</f>
        <v>musical</v>
      </c>
      <c r="S2923" s="10">
        <f t="shared" si="90"/>
        <v>41877.553287037037</v>
      </c>
      <c r="T2923" s="10">
        <f t="shared" si="91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E2924/D2924*100</f>
        <v>100</v>
      </c>
      <c r="P2924" s="7">
        <f>E2924/L2924</f>
        <v>83.333333333333329</v>
      </c>
      <c r="Q2924" t="str">
        <f>REPLACE(N2924,FIND("/",N2924),LEN(N2924)-FIND("/",N2924)+1,"")</f>
        <v>theater</v>
      </c>
      <c r="R2924" t="str">
        <f>REPLACE(N2924,1,FIND("/",N2924),"")</f>
        <v>musical</v>
      </c>
      <c r="S2924" s="10">
        <f t="shared" si="90"/>
        <v>42097.540821759256</v>
      </c>
      <c r="T2924" s="10">
        <f t="shared" si="91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E2925/D2925*100</f>
        <v>100</v>
      </c>
      <c r="P2925" s="7">
        <f>E2925/L2925</f>
        <v>30</v>
      </c>
      <c r="Q2925" t="str">
        <f>REPLACE(N2925,FIND("/",N2925),LEN(N2925)-FIND("/",N2925)+1,"")</f>
        <v>theater</v>
      </c>
      <c r="R2925" t="str">
        <f>REPLACE(N2925,1,FIND("/",N2925),"")</f>
        <v>musical</v>
      </c>
      <c r="S2925" s="10">
        <f t="shared" si="90"/>
        <v>42012.819201388884</v>
      </c>
      <c r="T2925" s="10">
        <f t="shared" si="91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E2926/D2926*100</f>
        <v>103.2</v>
      </c>
      <c r="P2926" s="7">
        <f>E2926/L2926</f>
        <v>175.51020408163265</v>
      </c>
      <c r="Q2926" t="str">
        <f>REPLACE(N2926,FIND("/",N2926),LEN(N2926)-FIND("/",N2926)+1,"")</f>
        <v>theater</v>
      </c>
      <c r="R2926" t="str">
        <f>REPLACE(N2926,1,FIND("/",N2926),"")</f>
        <v>musical</v>
      </c>
      <c r="S2926" s="10">
        <f t="shared" si="90"/>
        <v>42103.223495370366</v>
      </c>
      <c r="T2926" s="10">
        <f t="shared" si="91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E2927/D2927*100</f>
        <v>102.44597777777777</v>
      </c>
      <c r="P2927" s="7">
        <f>E2927/L2927</f>
        <v>231.66175879396985</v>
      </c>
      <c r="Q2927" t="str">
        <f>REPLACE(N2927,FIND("/",N2927),LEN(N2927)-FIND("/",N2927)+1,"")</f>
        <v>theater</v>
      </c>
      <c r="R2927" t="str">
        <f>REPLACE(N2927,1,FIND("/",N2927),"")</f>
        <v>musical</v>
      </c>
      <c r="S2927" s="10">
        <f t="shared" si="90"/>
        <v>41863.250787037039</v>
      </c>
      <c r="T2927" s="10">
        <f t="shared" si="91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E2928/D2928*100</f>
        <v>125</v>
      </c>
      <c r="P2928" s="7">
        <f>E2928/L2928</f>
        <v>75</v>
      </c>
      <c r="Q2928" t="str">
        <f>REPLACE(N2928,FIND("/",N2928),LEN(N2928)-FIND("/",N2928)+1,"")</f>
        <v>theater</v>
      </c>
      <c r="R2928" t="str">
        <f>REPLACE(N2928,1,FIND("/",N2928),"")</f>
        <v>musical</v>
      </c>
      <c r="S2928" s="10">
        <f t="shared" si="90"/>
        <v>42044.432627314811</v>
      </c>
      <c r="T2928" s="10">
        <f t="shared" si="91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E2929/D2929*100</f>
        <v>130.83333333333334</v>
      </c>
      <c r="P2929" s="7">
        <f>E2929/L2929</f>
        <v>112.14285714285714</v>
      </c>
      <c r="Q2929" t="str">
        <f>REPLACE(N2929,FIND("/",N2929),LEN(N2929)-FIND("/",N2929)+1,"")</f>
        <v>theater</v>
      </c>
      <c r="R2929" t="str">
        <f>REPLACE(N2929,1,FIND("/",N2929),"")</f>
        <v>musical</v>
      </c>
      <c r="S2929" s="10">
        <f t="shared" si="90"/>
        <v>41806.335983796293</v>
      </c>
      <c r="T2929" s="10">
        <f t="shared" si="91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E2930/D2930*100</f>
        <v>100</v>
      </c>
      <c r="P2930" s="7">
        <f>E2930/L2930</f>
        <v>41.666666666666664</v>
      </c>
      <c r="Q2930" t="str">
        <f>REPLACE(N2930,FIND("/",N2930),LEN(N2930)-FIND("/",N2930)+1,"")</f>
        <v>theater</v>
      </c>
      <c r="R2930" t="str">
        <f>REPLACE(N2930,1,FIND("/",N2930),"")</f>
        <v>musical</v>
      </c>
      <c r="S2930" s="10">
        <f t="shared" si="90"/>
        <v>42403.664884259262</v>
      </c>
      <c r="T2930" s="10">
        <f t="shared" si="91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E2931/D2931*100</f>
        <v>102.06937499999999</v>
      </c>
      <c r="P2931" s="7">
        <f>E2931/L2931</f>
        <v>255.17343750000001</v>
      </c>
      <c r="Q2931" t="str">
        <f>REPLACE(N2931,FIND("/",N2931),LEN(N2931)-FIND("/",N2931)+1,"")</f>
        <v>theater</v>
      </c>
      <c r="R2931" t="str">
        <f>REPLACE(N2931,1,FIND("/",N2931),"")</f>
        <v>musical</v>
      </c>
      <c r="S2931" s="10">
        <f t="shared" si="90"/>
        <v>41754.230995370366</v>
      </c>
      <c r="T2931" s="10">
        <f t="shared" si="91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E2932/D2932*100</f>
        <v>100.92000000000002</v>
      </c>
      <c r="P2932" s="7">
        <f>E2932/L2932</f>
        <v>162.7741935483871</v>
      </c>
      <c r="Q2932" t="str">
        <f>REPLACE(N2932,FIND("/",N2932),LEN(N2932)-FIND("/",N2932)+1,"")</f>
        <v>theater</v>
      </c>
      <c r="R2932" t="str">
        <f>REPLACE(N2932,1,FIND("/",N2932),"")</f>
        <v>musical</v>
      </c>
      <c r="S2932" s="10">
        <f t="shared" si="90"/>
        <v>42101.250740740739</v>
      </c>
      <c r="T2932" s="10">
        <f t="shared" si="91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E2933/D2933*100</f>
        <v>106</v>
      </c>
      <c r="P2933" s="7">
        <f>E2933/L2933</f>
        <v>88.333333333333329</v>
      </c>
      <c r="Q2933" t="str">
        <f>REPLACE(N2933,FIND("/",N2933),LEN(N2933)-FIND("/",N2933)+1,"")</f>
        <v>theater</v>
      </c>
      <c r="R2933" t="str">
        <f>REPLACE(N2933,1,FIND("/",N2933),"")</f>
        <v>musical</v>
      </c>
      <c r="S2933" s="10">
        <f t="shared" si="90"/>
        <v>41871.957905092589</v>
      </c>
      <c r="T2933" s="10">
        <f t="shared" si="91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E2934/D2934*100</f>
        <v>105.0967741935484</v>
      </c>
      <c r="P2934" s="7">
        <f>E2934/L2934</f>
        <v>85.736842105263165</v>
      </c>
      <c r="Q2934" t="str">
        <f>REPLACE(N2934,FIND("/",N2934),LEN(N2934)-FIND("/",N2934)+1,"")</f>
        <v>theater</v>
      </c>
      <c r="R2934" t="str">
        <f>REPLACE(N2934,1,FIND("/",N2934),"")</f>
        <v>musical</v>
      </c>
      <c r="S2934" s="10">
        <f t="shared" si="90"/>
        <v>42024.831446759257</v>
      </c>
      <c r="T2934" s="10">
        <f t="shared" si="91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E2935/D2935*100</f>
        <v>102.76</v>
      </c>
      <c r="P2935" s="7">
        <f>E2935/L2935</f>
        <v>47.574074074074076</v>
      </c>
      <c r="Q2935" t="str">
        <f>REPLACE(N2935,FIND("/",N2935),LEN(N2935)-FIND("/",N2935)+1,"")</f>
        <v>theater</v>
      </c>
      <c r="R2935" t="str">
        <f>REPLACE(N2935,1,FIND("/",N2935),"")</f>
        <v>musical</v>
      </c>
      <c r="S2935" s="10">
        <f t="shared" si="90"/>
        <v>42495.623298611106</v>
      </c>
      <c r="T2935" s="10">
        <f t="shared" si="91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E2936/D2936*100</f>
        <v>108</v>
      </c>
      <c r="P2936" s="7">
        <f>E2936/L2936</f>
        <v>72.972972972972968</v>
      </c>
      <c r="Q2936" t="str">
        <f>REPLACE(N2936,FIND("/",N2936),LEN(N2936)-FIND("/",N2936)+1,"")</f>
        <v>theater</v>
      </c>
      <c r="R2936" t="str">
        <f>REPLACE(N2936,1,FIND("/",N2936),"")</f>
        <v>musical</v>
      </c>
      <c r="S2936" s="10">
        <f t="shared" si="90"/>
        <v>41775.302824074075</v>
      </c>
      <c r="T2936" s="10">
        <f t="shared" si="91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E2937/D2937*100</f>
        <v>100.88571428571429</v>
      </c>
      <c r="P2937" s="7">
        <f>E2937/L2937</f>
        <v>90.538461538461533</v>
      </c>
      <c r="Q2937" t="str">
        <f>REPLACE(N2937,FIND("/",N2937),LEN(N2937)-FIND("/",N2937)+1,"")</f>
        <v>theater</v>
      </c>
      <c r="R2937" t="str">
        <f>REPLACE(N2937,1,FIND("/",N2937),"")</f>
        <v>musical</v>
      </c>
      <c r="S2937" s="10">
        <f t="shared" si="90"/>
        <v>42553.250092592592</v>
      </c>
      <c r="T2937" s="10">
        <f t="shared" si="91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E2938/D2938*100</f>
        <v>128</v>
      </c>
      <c r="P2938" s="7">
        <f>E2938/L2938</f>
        <v>37.647058823529413</v>
      </c>
      <c r="Q2938" t="str">
        <f>REPLACE(N2938,FIND("/",N2938),LEN(N2938)-FIND("/",N2938)+1,"")</f>
        <v>theater</v>
      </c>
      <c r="R2938" t="str">
        <f>REPLACE(N2938,1,FIND("/",N2938),"")</f>
        <v>musical</v>
      </c>
      <c r="S2938" s="10">
        <f t="shared" si="90"/>
        <v>41912.317395833328</v>
      </c>
      <c r="T2938" s="10">
        <f t="shared" si="91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E2939/D2939*100</f>
        <v>133.33333333333331</v>
      </c>
      <c r="P2939" s="7">
        <f>E2939/L2939</f>
        <v>36.363636363636367</v>
      </c>
      <c r="Q2939" t="str">
        <f>REPLACE(N2939,FIND("/",N2939),LEN(N2939)-FIND("/",N2939)+1,"")</f>
        <v>theater</v>
      </c>
      <c r="R2939" t="str">
        <f>REPLACE(N2939,1,FIND("/",N2939),"")</f>
        <v>musical</v>
      </c>
      <c r="S2939" s="10">
        <f t="shared" si="90"/>
        <v>41803.123993055553</v>
      </c>
      <c r="T2939" s="10">
        <f t="shared" si="91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E2940/D2940*100</f>
        <v>101.375</v>
      </c>
      <c r="P2940" s="7">
        <f>E2940/L2940</f>
        <v>126.71875</v>
      </c>
      <c r="Q2940" t="str">
        <f>REPLACE(N2940,FIND("/",N2940),LEN(N2940)-FIND("/",N2940)+1,"")</f>
        <v>theater</v>
      </c>
      <c r="R2940" t="str">
        <f>REPLACE(N2940,1,FIND("/",N2940),"")</f>
        <v>musical</v>
      </c>
      <c r="S2940" s="10">
        <f t="shared" si="90"/>
        <v>42004.370532407404</v>
      </c>
      <c r="T2940" s="10">
        <f t="shared" si="91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E2941/D2941*100</f>
        <v>102.875</v>
      </c>
      <c r="P2941" s="7">
        <f>E2941/L2941</f>
        <v>329.2</v>
      </c>
      <c r="Q2941" t="str">
        <f>REPLACE(N2941,FIND("/",N2941),LEN(N2941)-FIND("/",N2941)+1,"")</f>
        <v>theater</v>
      </c>
      <c r="R2941" t="str">
        <f>REPLACE(N2941,1,FIND("/",N2941),"")</f>
        <v>musical</v>
      </c>
      <c r="S2941" s="10">
        <f t="shared" si="90"/>
        <v>41845.47583333333</v>
      </c>
      <c r="T2941" s="10">
        <f t="shared" si="91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E2942/D2942*100</f>
        <v>107.24000000000001</v>
      </c>
      <c r="P2942" s="7">
        <f>E2942/L2942</f>
        <v>81.242424242424249</v>
      </c>
      <c r="Q2942" t="str">
        <f>REPLACE(N2942,FIND("/",N2942),LEN(N2942)-FIND("/",N2942)+1,"")</f>
        <v>theater</v>
      </c>
      <c r="R2942" t="str">
        <f>REPLACE(N2942,1,FIND("/",N2942),"")</f>
        <v>musical</v>
      </c>
      <c r="S2942" s="10">
        <f t="shared" si="90"/>
        <v>41982.440023148149</v>
      </c>
      <c r="T2942" s="10">
        <f t="shared" si="91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E2943/D2943*100</f>
        <v>4.0000000000000001E-3</v>
      </c>
      <c r="P2943" s="7">
        <f>E2943/L2943</f>
        <v>1</v>
      </c>
      <c r="Q2943" t="str">
        <f>REPLACE(N2943,FIND("/",N2943),LEN(N2943)-FIND("/",N2943)+1,"")</f>
        <v>theater</v>
      </c>
      <c r="R2943" t="str">
        <f>REPLACE(N2943,1,FIND("/",N2943),"")</f>
        <v>spaces</v>
      </c>
      <c r="S2943" s="10">
        <f t="shared" si="90"/>
        <v>42034.626793981479</v>
      </c>
      <c r="T2943" s="10">
        <f t="shared" si="91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E2944/D2944*100</f>
        <v>20.424999999999997</v>
      </c>
      <c r="P2944" s="7">
        <f>E2944/L2944</f>
        <v>202.22772277227722</v>
      </c>
      <c r="Q2944" t="str">
        <f>REPLACE(N2944,FIND("/",N2944),LEN(N2944)-FIND("/",N2944)+1,"")</f>
        <v>theater</v>
      </c>
      <c r="R2944" t="str">
        <f>REPLACE(N2944,1,FIND("/",N2944),"")</f>
        <v>spaces</v>
      </c>
      <c r="S2944" s="10">
        <f t="shared" si="90"/>
        <v>42334.470590277771</v>
      </c>
      <c r="T2944" s="10">
        <f t="shared" si="91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E2945/D2945*100</f>
        <v>0</v>
      </c>
      <c r="P2945" s="7" t="e">
        <f>E2945/L2945</f>
        <v>#DIV/0!</v>
      </c>
      <c r="Q2945" t="str">
        <f>REPLACE(N2945,FIND("/",N2945),LEN(N2945)-FIND("/",N2945)+1,"")</f>
        <v>theater</v>
      </c>
      <c r="R2945" t="str">
        <f>REPLACE(N2945,1,FIND("/",N2945),"")</f>
        <v>spaces</v>
      </c>
      <c r="S2945" s="10">
        <f t="shared" si="90"/>
        <v>42076.796064814807</v>
      </c>
      <c r="T2945" s="10">
        <f t="shared" si="91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E2946/D2946*100</f>
        <v>1</v>
      </c>
      <c r="P2946" s="7">
        <f>E2946/L2946</f>
        <v>100</v>
      </c>
      <c r="Q2946" t="str">
        <f>REPLACE(N2946,FIND("/",N2946),LEN(N2946)-FIND("/",N2946)+1,"")</f>
        <v>theater</v>
      </c>
      <c r="R2946" t="str">
        <f>REPLACE(N2946,1,FIND("/",N2946),"")</f>
        <v>spaces</v>
      </c>
      <c r="S2946" s="10">
        <f t="shared" si="90"/>
        <v>42132.580995370365</v>
      </c>
      <c r="T2946" s="10">
        <f t="shared" si="91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E2947/D2947*100</f>
        <v>0</v>
      </c>
      <c r="P2947" s="7" t="e">
        <f>E2947/L2947</f>
        <v>#DIV/0!</v>
      </c>
      <c r="Q2947" t="str">
        <f>REPLACE(N2947,FIND("/",N2947),LEN(N2947)-FIND("/",N2947)+1,"")</f>
        <v>theater</v>
      </c>
      <c r="R2947" t="str">
        <f>REPLACE(N2947,1,FIND("/",N2947),"")</f>
        <v>spaces</v>
      </c>
      <c r="S2947" s="10">
        <f t="shared" ref="S2947:S3010" si="92">(J2947/86400)+25569+(-8/24)</f>
        <v>42117.806250000001</v>
      </c>
      <c r="T2947" s="10">
        <f t="shared" ref="T2947:T3010" si="93">(I2947/86400)+25569+(-8/24)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E2948/D2948*100</f>
        <v>0.1</v>
      </c>
      <c r="P2948" s="7">
        <f>E2948/L2948</f>
        <v>1</v>
      </c>
      <c r="Q2948" t="str">
        <f>REPLACE(N2948,FIND("/",N2948),LEN(N2948)-FIND("/",N2948)+1,"")</f>
        <v>theater</v>
      </c>
      <c r="R2948" t="str">
        <f>REPLACE(N2948,1,FIND("/",N2948),"")</f>
        <v>spaces</v>
      </c>
      <c r="S2948" s="10">
        <f t="shared" si="92"/>
        <v>42567.197824074072</v>
      </c>
      <c r="T2948" s="10">
        <f t="shared" si="93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E2949/D2949*100</f>
        <v>4.2880000000000003</v>
      </c>
      <c r="P2949" s="7">
        <f>E2949/L2949</f>
        <v>82.461538461538467</v>
      </c>
      <c r="Q2949" t="str">
        <f>REPLACE(N2949,FIND("/",N2949),LEN(N2949)-FIND("/",N2949)+1,"")</f>
        <v>theater</v>
      </c>
      <c r="R2949" t="str">
        <f>REPLACE(N2949,1,FIND("/",N2949),"")</f>
        <v>spaces</v>
      </c>
      <c r="S2949" s="10">
        <f t="shared" si="92"/>
        <v>42649.228784722225</v>
      </c>
      <c r="T2949" s="10">
        <f t="shared" si="93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E2950/D2950*100</f>
        <v>4.8000000000000004E-3</v>
      </c>
      <c r="P2950" s="7">
        <f>E2950/L2950</f>
        <v>2.6666666666666665</v>
      </c>
      <c r="Q2950" t="str">
        <f>REPLACE(N2950,FIND("/",N2950),LEN(N2950)-FIND("/",N2950)+1,"")</f>
        <v>theater</v>
      </c>
      <c r="R2950" t="str">
        <f>REPLACE(N2950,1,FIND("/",N2950),"")</f>
        <v>spaces</v>
      </c>
      <c r="S2950" s="10">
        <f t="shared" si="92"/>
        <v>42097.315891203696</v>
      </c>
      <c r="T2950" s="10">
        <f t="shared" si="93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E2951/D2951*100</f>
        <v>2.5</v>
      </c>
      <c r="P2951" s="7">
        <f>E2951/L2951</f>
        <v>12.5</v>
      </c>
      <c r="Q2951" t="str">
        <f>REPLACE(N2951,FIND("/",N2951),LEN(N2951)-FIND("/",N2951)+1,"")</f>
        <v>theater</v>
      </c>
      <c r="R2951" t="str">
        <f>REPLACE(N2951,1,FIND("/",N2951),"")</f>
        <v>spaces</v>
      </c>
      <c r="S2951" s="10">
        <f t="shared" si="92"/>
        <v>42297.48978009259</v>
      </c>
      <c r="T2951" s="10">
        <f t="shared" si="93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E2952/D2952*100</f>
        <v>0</v>
      </c>
      <c r="P2952" s="7" t="e">
        <f>E2952/L2952</f>
        <v>#DIV/0!</v>
      </c>
      <c r="Q2952" t="str">
        <f>REPLACE(N2952,FIND("/",N2952),LEN(N2952)-FIND("/",N2952)+1,"")</f>
        <v>theater</v>
      </c>
      <c r="R2952" t="str">
        <f>REPLACE(N2952,1,FIND("/",N2952),"")</f>
        <v>spaces</v>
      </c>
      <c r="S2952" s="10">
        <f t="shared" si="92"/>
        <v>42362.031851851854</v>
      </c>
      <c r="T2952" s="10">
        <f t="shared" si="93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E2953/D2953*100</f>
        <v>2.1919999999999997</v>
      </c>
      <c r="P2953" s="7">
        <f>E2953/L2953</f>
        <v>18.896551724137932</v>
      </c>
      <c r="Q2953" t="str">
        <f>REPLACE(N2953,FIND("/",N2953),LEN(N2953)-FIND("/",N2953)+1,"")</f>
        <v>theater</v>
      </c>
      <c r="R2953" t="str">
        <f>REPLACE(N2953,1,FIND("/",N2953),"")</f>
        <v>spaces</v>
      </c>
      <c r="S2953" s="10">
        <f t="shared" si="92"/>
        <v>41872.469594907401</v>
      </c>
      <c r="T2953" s="10">
        <f t="shared" si="93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E2954/D2954*100</f>
        <v>8.0250000000000004</v>
      </c>
      <c r="P2954" s="7">
        <f>E2954/L2954</f>
        <v>200.625</v>
      </c>
      <c r="Q2954" t="str">
        <f>REPLACE(N2954,FIND("/",N2954),LEN(N2954)-FIND("/",N2954)+1,"")</f>
        <v>theater</v>
      </c>
      <c r="R2954" t="str">
        <f>REPLACE(N2954,1,FIND("/",N2954),"")</f>
        <v>spaces</v>
      </c>
      <c r="S2954" s="10">
        <f t="shared" si="92"/>
        <v>42628.356932870367</v>
      </c>
      <c r="T2954" s="10">
        <f t="shared" si="93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E2955/D2955*100</f>
        <v>0.15125</v>
      </c>
      <c r="P2955" s="7">
        <f>E2955/L2955</f>
        <v>201.66666666666666</v>
      </c>
      <c r="Q2955" t="str">
        <f>REPLACE(N2955,FIND("/",N2955),LEN(N2955)-FIND("/",N2955)+1,"")</f>
        <v>theater</v>
      </c>
      <c r="R2955" t="str">
        <f>REPLACE(N2955,1,FIND("/",N2955),"")</f>
        <v>spaces</v>
      </c>
      <c r="S2955" s="10">
        <f t="shared" si="92"/>
        <v>42255.458576388883</v>
      </c>
      <c r="T2955" s="10">
        <f t="shared" si="93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E2956/D2956*100</f>
        <v>0</v>
      </c>
      <c r="P2956" s="7" t="e">
        <f>E2956/L2956</f>
        <v>#DIV/0!</v>
      </c>
      <c r="Q2956" t="str">
        <f>REPLACE(N2956,FIND("/",N2956),LEN(N2956)-FIND("/",N2956)+1,"")</f>
        <v>theater</v>
      </c>
      <c r="R2956" t="str">
        <f>REPLACE(N2956,1,FIND("/",N2956),"")</f>
        <v>spaces</v>
      </c>
      <c r="S2956" s="10">
        <f t="shared" si="92"/>
        <v>42790.250034722216</v>
      </c>
      <c r="T2956" s="10">
        <f t="shared" si="93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E2957/D2957*100</f>
        <v>59.583333333333336</v>
      </c>
      <c r="P2957" s="7">
        <f>E2957/L2957</f>
        <v>65</v>
      </c>
      <c r="Q2957" t="str">
        <f>REPLACE(N2957,FIND("/",N2957),LEN(N2957)-FIND("/",N2957)+1,"")</f>
        <v>theater</v>
      </c>
      <c r="R2957" t="str">
        <f>REPLACE(N2957,1,FIND("/",N2957),"")</f>
        <v>spaces</v>
      </c>
      <c r="S2957" s="10">
        <f t="shared" si="92"/>
        <v>42141.407974537033</v>
      </c>
      <c r="T2957" s="10">
        <f t="shared" si="93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E2958/D2958*100</f>
        <v>16.734177215189874</v>
      </c>
      <c r="P2958" s="7">
        <f>E2958/L2958</f>
        <v>66.099999999999994</v>
      </c>
      <c r="Q2958" t="str">
        <f>REPLACE(N2958,FIND("/",N2958),LEN(N2958)-FIND("/",N2958)+1,"")</f>
        <v>theater</v>
      </c>
      <c r="R2958" t="str">
        <f>REPLACE(N2958,1,FIND("/",N2958),"")</f>
        <v>spaces</v>
      </c>
      <c r="S2958" s="10">
        <f t="shared" si="92"/>
        <v>42464.625578703701</v>
      </c>
      <c r="T2958" s="10">
        <f t="shared" si="93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E2959/D2959*100</f>
        <v>1.8666666666666669</v>
      </c>
      <c r="P2959" s="7">
        <f>E2959/L2959</f>
        <v>93.333333333333329</v>
      </c>
      <c r="Q2959" t="str">
        <f>REPLACE(N2959,FIND("/",N2959),LEN(N2959)-FIND("/",N2959)+1,"")</f>
        <v>theater</v>
      </c>
      <c r="R2959" t="str">
        <f>REPLACE(N2959,1,FIND("/",N2959),"")</f>
        <v>spaces</v>
      </c>
      <c r="S2959" s="10">
        <f t="shared" si="92"/>
        <v>42030.67791666666</v>
      </c>
      <c r="T2959" s="10">
        <f t="shared" si="93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E2960/D2960*100</f>
        <v>0</v>
      </c>
      <c r="P2960" s="7" t="e">
        <f>E2960/L2960</f>
        <v>#DIV/0!</v>
      </c>
      <c r="Q2960" t="str">
        <f>REPLACE(N2960,FIND("/",N2960),LEN(N2960)-FIND("/",N2960)+1,"")</f>
        <v>theater</v>
      </c>
      <c r="R2960" t="str">
        <f>REPLACE(N2960,1,FIND("/",N2960),"")</f>
        <v>spaces</v>
      </c>
      <c r="S2960" s="10">
        <f t="shared" si="92"/>
        <v>42438.445798611108</v>
      </c>
      <c r="T2960" s="10">
        <f t="shared" si="93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E2961/D2961*100</f>
        <v>0</v>
      </c>
      <c r="P2961" s="7" t="e">
        <f>E2961/L2961</f>
        <v>#DIV/0!</v>
      </c>
      <c r="Q2961" t="str">
        <f>REPLACE(N2961,FIND("/",N2961),LEN(N2961)-FIND("/",N2961)+1,"")</f>
        <v>theater</v>
      </c>
      <c r="R2961" t="str">
        <f>REPLACE(N2961,1,FIND("/",N2961),"")</f>
        <v>spaces</v>
      </c>
      <c r="S2961" s="10">
        <f t="shared" si="92"/>
        <v>42497.675057870372</v>
      </c>
      <c r="T2961" s="10">
        <f t="shared" si="93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E2962/D2962*100</f>
        <v>0</v>
      </c>
      <c r="P2962" s="7" t="e">
        <f>E2962/L2962</f>
        <v>#DIV/0!</v>
      </c>
      <c r="Q2962" t="str">
        <f>REPLACE(N2962,FIND("/",N2962),LEN(N2962)-FIND("/",N2962)+1,"")</f>
        <v>theater</v>
      </c>
      <c r="R2962" t="str">
        <f>REPLACE(N2962,1,FIND("/",N2962),"")</f>
        <v>spaces</v>
      </c>
      <c r="S2962" s="10">
        <f t="shared" si="92"/>
        <v>41863.42387731481</v>
      </c>
      <c r="T2962" s="10">
        <f t="shared" si="93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E2963/D2963*100</f>
        <v>109.62</v>
      </c>
      <c r="P2963" s="7">
        <f>E2963/L2963</f>
        <v>50.75</v>
      </c>
      <c r="Q2963" t="str">
        <f>REPLACE(N2963,FIND("/",N2963),LEN(N2963)-FIND("/",N2963)+1,"")</f>
        <v>theater</v>
      </c>
      <c r="R2963" t="str">
        <f>REPLACE(N2963,1,FIND("/",N2963),"")</f>
        <v>plays</v>
      </c>
      <c r="S2963" s="10">
        <f t="shared" si="92"/>
        <v>42060.879155092589</v>
      </c>
      <c r="T2963" s="10">
        <f t="shared" si="93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E2964/D2964*100</f>
        <v>121.8</v>
      </c>
      <c r="P2964" s="7">
        <f>E2964/L2964</f>
        <v>60.9</v>
      </c>
      <c r="Q2964" t="str">
        <f>REPLACE(N2964,FIND("/",N2964),LEN(N2964)-FIND("/",N2964)+1,"")</f>
        <v>theater</v>
      </c>
      <c r="R2964" t="str">
        <f>REPLACE(N2964,1,FIND("/",N2964),"")</f>
        <v>plays</v>
      </c>
      <c r="S2964" s="10">
        <f t="shared" si="92"/>
        <v>42035.910949074074</v>
      </c>
      <c r="T2964" s="10">
        <f t="shared" si="93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E2965/D2965*100</f>
        <v>106.85</v>
      </c>
      <c r="P2965" s="7">
        <f>E2965/L2965</f>
        <v>109.03061224489795</v>
      </c>
      <c r="Q2965" t="str">
        <f>REPLACE(N2965,FIND("/",N2965),LEN(N2965)-FIND("/",N2965)+1,"")</f>
        <v>theater</v>
      </c>
      <c r="R2965" t="str">
        <f>REPLACE(N2965,1,FIND("/",N2965),"")</f>
        <v>plays</v>
      </c>
      <c r="S2965" s="10">
        <f t="shared" si="92"/>
        <v>42157.13685185185</v>
      </c>
      <c r="T2965" s="10">
        <f t="shared" si="93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E2966/D2966*100</f>
        <v>100.71379999999999</v>
      </c>
      <c r="P2966" s="7">
        <f>E2966/L2966</f>
        <v>25.692295918367346</v>
      </c>
      <c r="Q2966" t="str">
        <f>REPLACE(N2966,FIND("/",N2966),LEN(N2966)-FIND("/",N2966)+1,"")</f>
        <v>theater</v>
      </c>
      <c r="R2966" t="str">
        <f>REPLACE(N2966,1,FIND("/",N2966),"")</f>
        <v>plays</v>
      </c>
      <c r="S2966" s="10">
        <f t="shared" si="92"/>
        <v>41827.576608796291</v>
      </c>
      <c r="T2966" s="10">
        <f t="shared" si="93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E2967/D2967*100</f>
        <v>109.00000000000001</v>
      </c>
      <c r="P2967" s="7">
        <f>E2967/L2967</f>
        <v>41.92307692307692</v>
      </c>
      <c r="Q2967" t="str">
        <f>REPLACE(N2967,FIND("/",N2967),LEN(N2967)-FIND("/",N2967)+1,"")</f>
        <v>theater</v>
      </c>
      <c r="R2967" t="str">
        <f>REPLACE(N2967,1,FIND("/",N2967),"")</f>
        <v>plays</v>
      </c>
      <c r="S2967" s="10">
        <f t="shared" si="92"/>
        <v>42162.396215277775</v>
      </c>
      <c r="T2967" s="10">
        <f t="shared" si="93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E2968/D2968*100</f>
        <v>113.63000000000001</v>
      </c>
      <c r="P2968" s="7">
        <f>E2968/L2968</f>
        <v>88.7734375</v>
      </c>
      <c r="Q2968" t="str">
        <f>REPLACE(N2968,FIND("/",N2968),LEN(N2968)-FIND("/",N2968)+1,"")</f>
        <v>theater</v>
      </c>
      <c r="R2968" t="str">
        <f>REPLACE(N2968,1,FIND("/",N2968),"")</f>
        <v>plays</v>
      </c>
      <c r="S2968" s="10">
        <f t="shared" si="92"/>
        <v>42233.405231481483</v>
      </c>
      <c r="T2968" s="10">
        <f t="shared" si="93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E2969/D2969*100</f>
        <v>113.92</v>
      </c>
      <c r="P2969" s="7">
        <f>E2969/L2969</f>
        <v>80.225352112676063</v>
      </c>
      <c r="Q2969" t="str">
        <f>REPLACE(N2969,FIND("/",N2969),LEN(N2969)-FIND("/",N2969)+1,"")</f>
        <v>theater</v>
      </c>
      <c r="R2969" t="str">
        <f>REPLACE(N2969,1,FIND("/",N2969),"")</f>
        <v>plays</v>
      </c>
      <c r="S2969" s="10">
        <f t="shared" si="92"/>
        <v>42041.864490740736</v>
      </c>
      <c r="T2969" s="10">
        <f t="shared" si="93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E2970/D2970*100</f>
        <v>106</v>
      </c>
      <c r="P2970" s="7">
        <f>E2970/L2970</f>
        <v>78.936170212765958</v>
      </c>
      <c r="Q2970" t="str">
        <f>REPLACE(N2970,FIND("/",N2970),LEN(N2970)-FIND("/",N2970)+1,"")</f>
        <v>theater</v>
      </c>
      <c r="R2970" t="str">
        <f>REPLACE(N2970,1,FIND("/",N2970),"")</f>
        <v>plays</v>
      </c>
      <c r="S2970" s="10">
        <f t="shared" si="92"/>
        <v>42585.190509259257</v>
      </c>
      <c r="T2970" s="10">
        <f t="shared" si="93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E2971/D2971*100</f>
        <v>162.5</v>
      </c>
      <c r="P2971" s="7">
        <f>E2971/L2971</f>
        <v>95.588235294117652</v>
      </c>
      <c r="Q2971" t="str">
        <f>REPLACE(N2971,FIND("/",N2971),LEN(N2971)-FIND("/",N2971)+1,"")</f>
        <v>theater</v>
      </c>
      <c r="R2971" t="str">
        <f>REPLACE(N2971,1,FIND("/",N2971),"")</f>
        <v>plays</v>
      </c>
      <c r="S2971" s="10">
        <f t="shared" si="92"/>
        <v>42097.453159722216</v>
      </c>
      <c r="T2971" s="10">
        <f t="shared" si="93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E2972/D2972*100</f>
        <v>106</v>
      </c>
      <c r="P2972" s="7">
        <f>E2972/L2972</f>
        <v>69.890109890109883</v>
      </c>
      <c r="Q2972" t="str">
        <f>REPLACE(N2972,FIND("/",N2972),LEN(N2972)-FIND("/",N2972)+1,"")</f>
        <v>theater</v>
      </c>
      <c r="R2972" t="str">
        <f>REPLACE(N2972,1,FIND("/",N2972),"")</f>
        <v>plays</v>
      </c>
      <c r="S2972" s="10">
        <f t="shared" si="92"/>
        <v>41808.336238425924</v>
      </c>
      <c r="T2972" s="10">
        <f t="shared" si="93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E2973/D2973*100</f>
        <v>100.15624999999999</v>
      </c>
      <c r="P2973" s="7">
        <f>E2973/L2973</f>
        <v>74.534883720930239</v>
      </c>
      <c r="Q2973" t="str">
        <f>REPLACE(N2973,FIND("/",N2973),LEN(N2973)-FIND("/",N2973)+1,"")</f>
        <v>theater</v>
      </c>
      <c r="R2973" t="str">
        <f>REPLACE(N2973,1,FIND("/",N2973),"")</f>
        <v>plays</v>
      </c>
      <c r="S2973" s="10">
        <f t="shared" si="92"/>
        <v>41852.324976851851</v>
      </c>
      <c r="T2973" s="10">
        <f t="shared" si="93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E2974/D2974*100</f>
        <v>105.35000000000001</v>
      </c>
      <c r="P2974" s="7">
        <f>E2974/L2974</f>
        <v>123.94117647058823</v>
      </c>
      <c r="Q2974" t="str">
        <f>REPLACE(N2974,FIND("/",N2974),LEN(N2974)-FIND("/",N2974)+1,"")</f>
        <v>theater</v>
      </c>
      <c r="R2974" t="str">
        <f>REPLACE(N2974,1,FIND("/",N2974),"")</f>
        <v>plays</v>
      </c>
      <c r="S2974" s="10">
        <f t="shared" si="92"/>
        <v>42693.77685185185</v>
      </c>
      <c r="T2974" s="10">
        <f t="shared" si="93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E2975/D2975*100</f>
        <v>174.8</v>
      </c>
      <c r="P2975" s="7">
        <f>E2975/L2975</f>
        <v>264.84848484848487</v>
      </c>
      <c r="Q2975" t="str">
        <f>REPLACE(N2975,FIND("/",N2975),LEN(N2975)-FIND("/",N2975)+1,"")</f>
        <v>theater</v>
      </c>
      <c r="R2975" t="str">
        <f>REPLACE(N2975,1,FIND("/",N2975),"")</f>
        <v>plays</v>
      </c>
      <c r="S2975" s="10">
        <f t="shared" si="92"/>
        <v>42341.485046296293</v>
      </c>
      <c r="T2975" s="10">
        <f t="shared" si="93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E2976/D2976*100</f>
        <v>102</v>
      </c>
      <c r="P2976" s="7">
        <f>E2976/L2976</f>
        <v>58.620689655172413</v>
      </c>
      <c r="Q2976" t="str">
        <f>REPLACE(N2976,FIND("/",N2976),LEN(N2976)-FIND("/",N2976)+1,"")</f>
        <v>theater</v>
      </c>
      <c r="R2976" t="str">
        <f>REPLACE(N2976,1,FIND("/",N2976),"")</f>
        <v>plays</v>
      </c>
      <c r="S2976" s="10">
        <f t="shared" si="92"/>
        <v>41879.727673611109</v>
      </c>
      <c r="T2976" s="10">
        <f t="shared" si="93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E2977/D2977*100</f>
        <v>100.125</v>
      </c>
      <c r="P2977" s="7">
        <f>E2977/L2977</f>
        <v>70.884955752212392</v>
      </c>
      <c r="Q2977" t="str">
        <f>REPLACE(N2977,FIND("/",N2977),LEN(N2977)-FIND("/",N2977)+1,"")</f>
        <v>theater</v>
      </c>
      <c r="R2977" t="str">
        <f>REPLACE(N2977,1,FIND("/",N2977),"")</f>
        <v>plays</v>
      </c>
      <c r="S2977" s="10">
        <f t="shared" si="92"/>
        <v>41941.350532407407</v>
      </c>
      <c r="T2977" s="10">
        <f t="shared" si="93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E2978/D2978*100</f>
        <v>171.42857142857142</v>
      </c>
      <c r="P2978" s="7">
        <f>E2978/L2978</f>
        <v>8.5714285714285712</v>
      </c>
      <c r="Q2978" t="str">
        <f>REPLACE(N2978,FIND("/",N2978),LEN(N2978)-FIND("/",N2978)+1,"")</f>
        <v>theater</v>
      </c>
      <c r="R2978" t="str">
        <f>REPLACE(N2978,1,FIND("/",N2978),"")</f>
        <v>plays</v>
      </c>
      <c r="S2978" s="10">
        <f t="shared" si="92"/>
        <v>42425.397337962961</v>
      </c>
      <c r="T2978" s="10">
        <f t="shared" si="93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E2979/D2979*100</f>
        <v>113.56666666666666</v>
      </c>
      <c r="P2979" s="7">
        <f>E2979/L2979</f>
        <v>113.56666666666666</v>
      </c>
      <c r="Q2979" t="str">
        <f>REPLACE(N2979,FIND("/",N2979),LEN(N2979)-FIND("/",N2979)+1,"")</f>
        <v>theater</v>
      </c>
      <c r="R2979" t="str">
        <f>REPLACE(N2979,1,FIND("/",N2979),"")</f>
        <v>plays</v>
      </c>
      <c r="S2979" s="10">
        <f t="shared" si="92"/>
        <v>42026.547847222224</v>
      </c>
      <c r="T2979" s="10">
        <f t="shared" si="93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E2980/D2980*100</f>
        <v>129.46666666666667</v>
      </c>
      <c r="P2980" s="7">
        <f>E2980/L2980</f>
        <v>60.6875</v>
      </c>
      <c r="Q2980" t="str">
        <f>REPLACE(N2980,FIND("/",N2980),LEN(N2980)-FIND("/",N2980)+1,"")</f>
        <v>theater</v>
      </c>
      <c r="R2980" t="str">
        <f>REPLACE(N2980,1,FIND("/",N2980),"")</f>
        <v>plays</v>
      </c>
      <c r="S2980" s="10">
        <f t="shared" si="92"/>
        <v>41922.307256944441</v>
      </c>
      <c r="T2980" s="10">
        <f t="shared" si="93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E2981/D2981*100</f>
        <v>101.4</v>
      </c>
      <c r="P2981" s="7">
        <f>E2981/L2981</f>
        <v>110.21739130434783</v>
      </c>
      <c r="Q2981" t="str">
        <f>REPLACE(N2981,FIND("/",N2981),LEN(N2981)-FIND("/",N2981)+1,"")</f>
        <v>theater</v>
      </c>
      <c r="R2981" t="str">
        <f>REPLACE(N2981,1,FIND("/",N2981),"")</f>
        <v>plays</v>
      </c>
      <c r="S2981" s="10">
        <f t="shared" si="92"/>
        <v>41993.491006944438</v>
      </c>
      <c r="T2981" s="10">
        <f t="shared" si="93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E2982/D2982*100</f>
        <v>109.16666666666666</v>
      </c>
      <c r="P2982" s="7">
        <f>E2982/L2982</f>
        <v>136.45833333333334</v>
      </c>
      <c r="Q2982" t="str">
        <f>REPLACE(N2982,FIND("/",N2982),LEN(N2982)-FIND("/",N2982)+1,"")</f>
        <v>theater</v>
      </c>
      <c r="R2982" t="str">
        <f>REPLACE(N2982,1,FIND("/",N2982),"")</f>
        <v>plays</v>
      </c>
      <c r="S2982" s="10">
        <f t="shared" si="92"/>
        <v>42219.58252314815</v>
      </c>
      <c r="T2982" s="10">
        <f t="shared" si="93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E2983/D2983*100</f>
        <v>128.92500000000001</v>
      </c>
      <c r="P2983" s="7">
        <f>E2983/L2983</f>
        <v>53.164948453608247</v>
      </c>
      <c r="Q2983" t="str">
        <f>REPLACE(N2983,FIND("/",N2983),LEN(N2983)-FIND("/",N2983)+1,"")</f>
        <v>theater</v>
      </c>
      <c r="R2983" t="str">
        <f>REPLACE(N2983,1,FIND("/",N2983),"")</f>
        <v>spaces</v>
      </c>
      <c r="S2983" s="10">
        <f t="shared" si="92"/>
        <v>42225.226342592585</v>
      </c>
      <c r="T2983" s="10">
        <f t="shared" si="93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E2984/D2984*100</f>
        <v>102.06</v>
      </c>
      <c r="P2984" s="7">
        <f>E2984/L2984</f>
        <v>86.491525423728817</v>
      </c>
      <c r="Q2984" t="str">
        <f>REPLACE(N2984,FIND("/",N2984),LEN(N2984)-FIND("/",N2984)+1,"")</f>
        <v>theater</v>
      </c>
      <c r="R2984" t="str">
        <f>REPLACE(N2984,1,FIND("/",N2984),"")</f>
        <v>spaces</v>
      </c>
      <c r="S2984" s="10">
        <f t="shared" si="92"/>
        <v>42381.353506944441</v>
      </c>
      <c r="T2984" s="10">
        <f t="shared" si="93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E2985/D2985*100</f>
        <v>146.53957758620692</v>
      </c>
      <c r="P2985" s="7">
        <f>E2985/L2985</f>
        <v>155.23827397260274</v>
      </c>
      <c r="Q2985" t="str">
        <f>REPLACE(N2985,FIND("/",N2985),LEN(N2985)-FIND("/",N2985)+1,"")</f>
        <v>theater</v>
      </c>
      <c r="R2985" t="str">
        <f>REPLACE(N2985,1,FIND("/",N2985),"")</f>
        <v>spaces</v>
      </c>
      <c r="S2985" s="10">
        <f t="shared" si="92"/>
        <v>41894.299027777779</v>
      </c>
      <c r="T2985" s="10">
        <f t="shared" si="93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E2986/D2986*100</f>
        <v>100.352</v>
      </c>
      <c r="P2986" s="7">
        <f>E2986/L2986</f>
        <v>115.08256880733946</v>
      </c>
      <c r="Q2986" t="str">
        <f>REPLACE(N2986,FIND("/",N2986),LEN(N2986)-FIND("/",N2986)+1,"")</f>
        <v>theater</v>
      </c>
      <c r="R2986" t="str">
        <f>REPLACE(N2986,1,FIND("/",N2986),"")</f>
        <v>spaces</v>
      </c>
      <c r="S2986" s="10">
        <f t="shared" si="92"/>
        <v>42575.945381944439</v>
      </c>
      <c r="T2986" s="10">
        <f t="shared" si="93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E2987/D2987*100</f>
        <v>121.64999999999999</v>
      </c>
      <c r="P2987" s="7">
        <f>E2987/L2987</f>
        <v>109.5945945945946</v>
      </c>
      <c r="Q2987" t="str">
        <f>REPLACE(N2987,FIND("/",N2987),LEN(N2987)-FIND("/",N2987)+1,"")</f>
        <v>theater</v>
      </c>
      <c r="R2987" t="str">
        <f>REPLACE(N2987,1,FIND("/",N2987),"")</f>
        <v>spaces</v>
      </c>
      <c r="S2987" s="10">
        <f t="shared" si="92"/>
        <v>42654.640370370369</v>
      </c>
      <c r="T2987" s="10">
        <f t="shared" si="93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E2988/D2988*100</f>
        <v>105.5</v>
      </c>
      <c r="P2988" s="7">
        <f>E2988/L2988</f>
        <v>45.214285714285715</v>
      </c>
      <c r="Q2988" t="str">
        <f>REPLACE(N2988,FIND("/",N2988),LEN(N2988)-FIND("/",N2988)+1,"")</f>
        <v>theater</v>
      </c>
      <c r="R2988" t="str">
        <f>REPLACE(N2988,1,FIND("/",N2988),"")</f>
        <v>spaces</v>
      </c>
      <c r="S2988" s="10">
        <f t="shared" si="92"/>
        <v>42431.16673611111</v>
      </c>
      <c r="T2988" s="10">
        <f t="shared" si="93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E2989/D2989*100</f>
        <v>110.4008</v>
      </c>
      <c r="P2989" s="7">
        <f>E2989/L2989</f>
        <v>104.15169811320754</v>
      </c>
      <c r="Q2989" t="str">
        <f>REPLACE(N2989,FIND("/",N2989),LEN(N2989)-FIND("/",N2989)+1,"")</f>
        <v>theater</v>
      </c>
      <c r="R2989" t="str">
        <f>REPLACE(N2989,1,FIND("/",N2989),"")</f>
        <v>spaces</v>
      </c>
      <c r="S2989" s="10">
        <f t="shared" si="92"/>
        <v>42626.973969907405</v>
      </c>
      <c r="T2989" s="10">
        <f t="shared" si="93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E2990/D2990*100</f>
        <v>100</v>
      </c>
      <c r="P2990" s="7">
        <f>E2990/L2990</f>
        <v>35.714285714285715</v>
      </c>
      <c r="Q2990" t="str">
        <f>REPLACE(N2990,FIND("/",N2990),LEN(N2990)-FIND("/",N2990)+1,"")</f>
        <v>theater</v>
      </c>
      <c r="R2990" t="str">
        <f>REPLACE(N2990,1,FIND("/",N2990),"")</f>
        <v>spaces</v>
      </c>
      <c r="S2990" s="10">
        <f t="shared" si="92"/>
        <v>42511.028715277775</v>
      </c>
      <c r="T2990" s="10">
        <f t="shared" si="93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E2991/D2991*100</f>
        <v>176.535</v>
      </c>
      <c r="P2991" s="7">
        <f>E2991/L2991</f>
        <v>96.997252747252745</v>
      </c>
      <c r="Q2991" t="str">
        <f>REPLACE(N2991,FIND("/",N2991),LEN(N2991)-FIND("/",N2991)+1,"")</f>
        <v>theater</v>
      </c>
      <c r="R2991" t="str">
        <f>REPLACE(N2991,1,FIND("/",N2991),"")</f>
        <v>spaces</v>
      </c>
      <c r="S2991" s="10">
        <f t="shared" si="92"/>
        <v>42336.687060185184</v>
      </c>
      <c r="T2991" s="10">
        <f t="shared" si="93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E2992/D2992*100</f>
        <v>100</v>
      </c>
      <c r="P2992" s="7">
        <f>E2992/L2992</f>
        <v>370.37037037037038</v>
      </c>
      <c r="Q2992" t="str">
        <f>REPLACE(N2992,FIND("/",N2992),LEN(N2992)-FIND("/",N2992)+1,"")</f>
        <v>theater</v>
      </c>
      <c r="R2992" t="str">
        <f>REPLACE(N2992,1,FIND("/",N2992),"")</f>
        <v>spaces</v>
      </c>
      <c r="S2992" s="10">
        <f t="shared" si="92"/>
        <v>42341.240972222215</v>
      </c>
      <c r="T2992" s="10">
        <f t="shared" si="93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E2993/D2993*100</f>
        <v>103.29411764705883</v>
      </c>
      <c r="P2993" s="7">
        <f>E2993/L2993</f>
        <v>94.408602150537632</v>
      </c>
      <c r="Q2993" t="str">
        <f>REPLACE(N2993,FIND("/",N2993),LEN(N2993)-FIND("/",N2993)+1,"")</f>
        <v>theater</v>
      </c>
      <c r="R2993" t="str">
        <f>REPLACE(N2993,1,FIND("/",N2993),"")</f>
        <v>spaces</v>
      </c>
      <c r="S2993" s="10">
        <f t="shared" si="92"/>
        <v>42740.503819444442</v>
      </c>
      <c r="T2993" s="10">
        <f t="shared" si="93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E2994/D2994*100</f>
        <v>104.5</v>
      </c>
      <c r="P2994" s="7">
        <f>E2994/L2994</f>
        <v>48.984375</v>
      </c>
      <c r="Q2994" t="str">
        <f>REPLACE(N2994,FIND("/",N2994),LEN(N2994)-FIND("/",N2994)+1,"")</f>
        <v>theater</v>
      </c>
      <c r="R2994" t="str">
        <f>REPLACE(N2994,1,FIND("/",N2994),"")</f>
        <v>spaces</v>
      </c>
      <c r="S2994" s="10">
        <f t="shared" si="92"/>
        <v>42622.434143518512</v>
      </c>
      <c r="T2994" s="10">
        <f t="shared" si="93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E2995/D2995*100</f>
        <v>100.29999999999998</v>
      </c>
      <c r="P2995" s="7">
        <f>E2995/L2995</f>
        <v>45.590909090909093</v>
      </c>
      <c r="Q2995" t="str">
        <f>REPLACE(N2995,FIND("/",N2995),LEN(N2995)-FIND("/",N2995)+1,"")</f>
        <v>theater</v>
      </c>
      <c r="R2995" t="str">
        <f>REPLACE(N2995,1,FIND("/",N2995),"")</f>
        <v>spaces</v>
      </c>
      <c r="S2995" s="10">
        <f t="shared" si="92"/>
        <v>42390.50540509259</v>
      </c>
      <c r="T2995" s="10">
        <f t="shared" si="93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E2996/D2996*100</f>
        <v>457.74666666666673</v>
      </c>
      <c r="P2996" s="7">
        <f>E2996/L2996</f>
        <v>23.275254237288134</v>
      </c>
      <c r="Q2996" t="str">
        <f>REPLACE(N2996,FIND("/",N2996),LEN(N2996)-FIND("/",N2996)+1,"")</f>
        <v>theater</v>
      </c>
      <c r="R2996" t="str">
        <f>REPLACE(N2996,1,FIND("/",N2996),"")</f>
        <v>spaces</v>
      </c>
      <c r="S2996" s="10">
        <f t="shared" si="92"/>
        <v>41885.145509259259</v>
      </c>
      <c r="T2996" s="10">
        <f t="shared" si="93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E2997/D2997*100</f>
        <v>104.96000000000001</v>
      </c>
      <c r="P2997" s="7">
        <f>E2997/L2997</f>
        <v>63.2289156626506</v>
      </c>
      <c r="Q2997" t="str">
        <f>REPLACE(N2997,FIND("/",N2997),LEN(N2997)-FIND("/",N2997)+1,"")</f>
        <v>theater</v>
      </c>
      <c r="R2997" t="str">
        <f>REPLACE(N2997,1,FIND("/",N2997),"")</f>
        <v>spaces</v>
      </c>
      <c r="S2997" s="10">
        <f t="shared" si="92"/>
        <v>42724.331840277773</v>
      </c>
      <c r="T2997" s="10">
        <f t="shared" si="93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E2998/D2998*100</f>
        <v>171.94285714285715</v>
      </c>
      <c r="P2998" s="7">
        <f>E2998/L2998</f>
        <v>153.5204081632653</v>
      </c>
      <c r="Q2998" t="str">
        <f>REPLACE(N2998,FIND("/",N2998),LEN(N2998)-FIND("/",N2998)+1,"")</f>
        <v>theater</v>
      </c>
      <c r="R2998" t="str">
        <f>REPLACE(N2998,1,FIND("/",N2998),"")</f>
        <v>spaces</v>
      </c>
      <c r="S2998" s="10">
        <f t="shared" si="92"/>
        <v>42090.579166666663</v>
      </c>
      <c r="T2998" s="10">
        <f t="shared" si="93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E2999/D2999*100</f>
        <v>103.73000000000002</v>
      </c>
      <c r="P2999" s="7">
        <f>E2999/L2999</f>
        <v>90.2</v>
      </c>
      <c r="Q2999" t="str">
        <f>REPLACE(N2999,FIND("/",N2999),LEN(N2999)-FIND("/",N2999)+1,"")</f>
        <v>theater</v>
      </c>
      <c r="R2999" t="str">
        <f>REPLACE(N2999,1,FIND("/",N2999),"")</f>
        <v>spaces</v>
      </c>
      <c r="S2999" s="10">
        <f t="shared" si="92"/>
        <v>42775.400381944441</v>
      </c>
      <c r="T2999" s="10">
        <f t="shared" si="93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E3000/D3000*100</f>
        <v>103.029</v>
      </c>
      <c r="P3000" s="7">
        <f>E3000/L3000</f>
        <v>118.97113163972287</v>
      </c>
      <c r="Q3000" t="str">
        <f>REPLACE(N3000,FIND("/",N3000),LEN(N3000)-FIND("/",N3000)+1,"")</f>
        <v>theater</v>
      </c>
      <c r="R3000" t="str">
        <f>REPLACE(N3000,1,FIND("/",N3000),"")</f>
        <v>spaces</v>
      </c>
      <c r="S3000" s="10">
        <f t="shared" si="92"/>
        <v>41777.860289351847</v>
      </c>
      <c r="T3000" s="10">
        <f t="shared" si="93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E3001/D3001*100</f>
        <v>118.88888888888889</v>
      </c>
      <c r="P3001" s="7">
        <f>E3001/L3001</f>
        <v>80.25</v>
      </c>
      <c r="Q3001" t="str">
        <f>REPLACE(N3001,FIND("/",N3001),LEN(N3001)-FIND("/",N3001)+1,"")</f>
        <v>theater</v>
      </c>
      <c r="R3001" t="str">
        <f>REPLACE(N3001,1,FIND("/",N3001),"")</f>
        <v>spaces</v>
      </c>
      <c r="S3001" s="10">
        <f t="shared" si="92"/>
        <v>42780.406944444439</v>
      </c>
      <c r="T3001" s="10">
        <f t="shared" si="93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E3002/D3002*100</f>
        <v>100</v>
      </c>
      <c r="P3002" s="7">
        <f>E3002/L3002</f>
        <v>62.5</v>
      </c>
      <c r="Q3002" t="str">
        <f>REPLACE(N3002,FIND("/",N3002),LEN(N3002)-FIND("/",N3002)+1,"")</f>
        <v>theater</v>
      </c>
      <c r="R3002" t="str">
        <f>REPLACE(N3002,1,FIND("/",N3002),"")</f>
        <v>spaces</v>
      </c>
      <c r="S3002" s="10">
        <f t="shared" si="92"/>
        <v>42752.49386574074</v>
      </c>
      <c r="T3002" s="10">
        <f t="shared" si="93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E3003/D3003*100</f>
        <v>318.69988910451895</v>
      </c>
      <c r="P3003" s="7">
        <f>E3003/L3003</f>
        <v>131.37719999999999</v>
      </c>
      <c r="Q3003" t="str">
        <f>REPLACE(N3003,FIND("/",N3003),LEN(N3003)-FIND("/",N3003)+1,"")</f>
        <v>theater</v>
      </c>
      <c r="R3003" t="str">
        <f>REPLACE(N3003,1,FIND("/",N3003),"")</f>
        <v>spaces</v>
      </c>
      <c r="S3003" s="10">
        <f t="shared" si="92"/>
        <v>42534.562291666669</v>
      </c>
      <c r="T3003" s="10">
        <f t="shared" si="93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E3004/D3004*100</f>
        <v>108.50614285714286</v>
      </c>
      <c r="P3004" s="7">
        <f>E3004/L3004</f>
        <v>73.032980769230775</v>
      </c>
      <c r="Q3004" t="str">
        <f>REPLACE(N3004,FIND("/",N3004),LEN(N3004)-FIND("/",N3004)+1,"")</f>
        <v>theater</v>
      </c>
      <c r="R3004" t="str">
        <f>REPLACE(N3004,1,FIND("/",N3004),"")</f>
        <v>spaces</v>
      </c>
      <c r="S3004" s="10">
        <f t="shared" si="92"/>
        <v>41239.502916666665</v>
      </c>
      <c r="T3004" s="10">
        <f t="shared" si="93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E3005/D3005*100</f>
        <v>101.16666666666667</v>
      </c>
      <c r="P3005" s="7">
        <f>E3005/L3005</f>
        <v>178.52941176470588</v>
      </c>
      <c r="Q3005" t="str">
        <f>REPLACE(N3005,FIND("/",N3005),LEN(N3005)-FIND("/",N3005)+1,"")</f>
        <v>theater</v>
      </c>
      <c r="R3005" t="str">
        <f>REPLACE(N3005,1,FIND("/",N3005),"")</f>
        <v>spaces</v>
      </c>
      <c r="S3005" s="10">
        <f t="shared" si="92"/>
        <v>42398.515925925924</v>
      </c>
      <c r="T3005" s="10">
        <f t="shared" si="93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E3006/D3006*100</f>
        <v>112.815</v>
      </c>
      <c r="P3006" s="7">
        <f>E3006/L3006</f>
        <v>162.90974729241879</v>
      </c>
      <c r="Q3006" t="str">
        <f>REPLACE(N3006,FIND("/",N3006),LEN(N3006)-FIND("/",N3006)+1,"")</f>
        <v>theater</v>
      </c>
      <c r="R3006" t="str">
        <f>REPLACE(N3006,1,FIND("/",N3006),"")</f>
        <v>spaces</v>
      </c>
      <c r="S3006" s="10">
        <f t="shared" si="92"/>
        <v>41928.547731481478</v>
      </c>
      <c r="T3006" s="10">
        <f t="shared" si="93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E3007/D3007*100</f>
        <v>120.49622641509434</v>
      </c>
      <c r="P3007" s="7">
        <f>E3007/L3007</f>
        <v>108.24237288135593</v>
      </c>
      <c r="Q3007" t="str">
        <f>REPLACE(N3007,FIND("/",N3007),LEN(N3007)-FIND("/",N3007)+1,"")</f>
        <v>theater</v>
      </c>
      <c r="R3007" t="str">
        <f>REPLACE(N3007,1,FIND("/",N3007),"")</f>
        <v>spaces</v>
      </c>
      <c r="S3007" s="10">
        <f t="shared" si="92"/>
        <v>41888.341493055552</v>
      </c>
      <c r="T3007" s="10">
        <f t="shared" si="93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E3008/D3008*100</f>
        <v>107.74999999999999</v>
      </c>
      <c r="P3008" s="7">
        <f>E3008/L3008</f>
        <v>88.865979381443296</v>
      </c>
      <c r="Q3008" t="str">
        <f>REPLACE(N3008,FIND("/",N3008),LEN(N3008)-FIND("/",N3008)+1,"")</f>
        <v>theater</v>
      </c>
      <c r="R3008" t="str">
        <f>REPLACE(N3008,1,FIND("/",N3008),"")</f>
        <v>spaces</v>
      </c>
      <c r="S3008" s="10">
        <f t="shared" si="92"/>
        <v>41957.42350694444</v>
      </c>
      <c r="T3008" s="10">
        <f t="shared" si="93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E3009/D3009*100</f>
        <v>180</v>
      </c>
      <c r="P3009" s="7">
        <f>E3009/L3009</f>
        <v>54</v>
      </c>
      <c r="Q3009" t="str">
        <f>REPLACE(N3009,FIND("/",N3009),LEN(N3009)-FIND("/",N3009)+1,"")</f>
        <v>theater</v>
      </c>
      <c r="R3009" t="str">
        <f>REPLACE(N3009,1,FIND("/",N3009),"")</f>
        <v>spaces</v>
      </c>
      <c r="S3009" s="10">
        <f t="shared" si="92"/>
        <v>42097.882905092592</v>
      </c>
      <c r="T3009" s="10">
        <f t="shared" si="93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E3010/D3010*100</f>
        <v>101.16666666666667</v>
      </c>
      <c r="P3010" s="7">
        <f>E3010/L3010</f>
        <v>116.73076923076923</v>
      </c>
      <c r="Q3010" t="str">
        <f>REPLACE(N3010,FIND("/",N3010),LEN(N3010)-FIND("/",N3010)+1,"")</f>
        <v>theater</v>
      </c>
      <c r="R3010" t="str">
        <f>REPLACE(N3010,1,FIND("/",N3010),"")</f>
        <v>spaces</v>
      </c>
      <c r="S3010" s="10">
        <f t="shared" si="92"/>
        <v>42359.878692129627</v>
      </c>
      <c r="T3010" s="10">
        <f t="shared" si="93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E3011/D3011*100</f>
        <v>119.756</v>
      </c>
      <c r="P3011" s="7">
        <f>E3011/L3011</f>
        <v>233.8984375</v>
      </c>
      <c r="Q3011" t="str">
        <f>REPLACE(N3011,FIND("/",N3011),LEN(N3011)-FIND("/",N3011)+1,"")</f>
        <v>theater</v>
      </c>
      <c r="R3011" t="str">
        <f>REPLACE(N3011,1,FIND("/",N3011),"")</f>
        <v>spaces</v>
      </c>
      <c r="S3011" s="10">
        <f t="shared" ref="S3011:S3074" si="94">(J3011/86400)+25569+(-8/24)</f>
        <v>41939.236574074072</v>
      </c>
      <c r="T3011" s="10">
        <f t="shared" ref="T3011:T3074" si="95">(I3011/86400)+25569+(-8/24)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E3012/D3012*100</f>
        <v>158</v>
      </c>
      <c r="P3012" s="7">
        <f>E3012/L3012</f>
        <v>158</v>
      </c>
      <c r="Q3012" t="str">
        <f>REPLACE(N3012,FIND("/",N3012),LEN(N3012)-FIND("/",N3012)+1,"")</f>
        <v>theater</v>
      </c>
      <c r="R3012" t="str">
        <f>REPLACE(N3012,1,FIND("/",N3012),"")</f>
        <v>spaces</v>
      </c>
      <c r="S3012" s="10">
        <f t="shared" si="94"/>
        <v>41996.499062499999</v>
      </c>
      <c r="T3012" s="10">
        <f t="shared" si="95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E3013/D3013*100</f>
        <v>123.66666666666666</v>
      </c>
      <c r="P3013" s="7">
        <f>E3013/L3013</f>
        <v>14.84</v>
      </c>
      <c r="Q3013" t="str">
        <f>REPLACE(N3013,FIND("/",N3013),LEN(N3013)-FIND("/",N3013)+1,"")</f>
        <v>theater</v>
      </c>
      <c r="R3013" t="str">
        <f>REPLACE(N3013,1,FIND("/",N3013),"")</f>
        <v>spaces</v>
      </c>
      <c r="S3013" s="10">
        <f t="shared" si="94"/>
        <v>42334.135601851849</v>
      </c>
      <c r="T3013" s="10">
        <f t="shared" si="95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E3014/D3014*100</f>
        <v>117.12499999999999</v>
      </c>
      <c r="P3014" s="7">
        <f>E3014/L3014</f>
        <v>85.181818181818187</v>
      </c>
      <c r="Q3014" t="str">
        <f>REPLACE(N3014,FIND("/",N3014),LEN(N3014)-FIND("/",N3014)+1,"")</f>
        <v>theater</v>
      </c>
      <c r="R3014" t="str">
        <f>REPLACE(N3014,1,FIND("/",N3014),"")</f>
        <v>spaces</v>
      </c>
      <c r="S3014" s="10">
        <f t="shared" si="94"/>
        <v>42024.369560185187</v>
      </c>
      <c r="T3014" s="10">
        <f t="shared" si="95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E3015/D3015*100</f>
        <v>156.96</v>
      </c>
      <c r="P3015" s="7">
        <f>E3015/L3015</f>
        <v>146.69158878504672</v>
      </c>
      <c r="Q3015" t="str">
        <f>REPLACE(N3015,FIND("/",N3015),LEN(N3015)-FIND("/",N3015)+1,"")</f>
        <v>theater</v>
      </c>
      <c r="R3015" t="str">
        <f>REPLACE(N3015,1,FIND("/",N3015),"")</f>
        <v>spaces</v>
      </c>
      <c r="S3015" s="10">
        <f t="shared" si="94"/>
        <v>42146.502881944441</v>
      </c>
      <c r="T3015" s="10">
        <f t="shared" si="95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E3016/D3016*100</f>
        <v>113.104</v>
      </c>
      <c r="P3016" s="7">
        <f>E3016/L3016</f>
        <v>50.764811490125673</v>
      </c>
      <c r="Q3016" t="str">
        <f>REPLACE(N3016,FIND("/",N3016),LEN(N3016)-FIND("/",N3016)+1,"")</f>
        <v>theater</v>
      </c>
      <c r="R3016" t="str">
        <f>REPLACE(N3016,1,FIND("/",N3016),"")</f>
        <v>spaces</v>
      </c>
      <c r="S3016" s="10">
        <f t="shared" si="94"/>
        <v>41919.790277777771</v>
      </c>
      <c r="T3016" s="10">
        <f t="shared" si="95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E3017/D3017*100</f>
        <v>103.17647058823529</v>
      </c>
      <c r="P3017" s="7">
        <f>E3017/L3017</f>
        <v>87.7</v>
      </c>
      <c r="Q3017" t="str">
        <f>REPLACE(N3017,FIND("/",N3017),LEN(N3017)-FIND("/",N3017)+1,"")</f>
        <v>theater</v>
      </c>
      <c r="R3017" t="str">
        <f>REPLACE(N3017,1,FIND("/",N3017),"")</f>
        <v>spaces</v>
      </c>
      <c r="S3017" s="10">
        <f t="shared" si="94"/>
        <v>41785.393958333334</v>
      </c>
      <c r="T3017" s="10">
        <f t="shared" si="95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E3018/D3018*100</f>
        <v>102.61176470588236</v>
      </c>
      <c r="P3018" s="7">
        <f>E3018/L3018</f>
        <v>242.27777777777777</v>
      </c>
      <c r="Q3018" t="str">
        <f>REPLACE(N3018,FIND("/",N3018),LEN(N3018)-FIND("/",N3018)+1,"")</f>
        <v>theater</v>
      </c>
      <c r="R3018" t="str">
        <f>REPLACE(N3018,1,FIND("/",N3018),"")</f>
        <v>spaces</v>
      </c>
      <c r="S3018" s="10">
        <f t="shared" si="94"/>
        <v>41778.214722222219</v>
      </c>
      <c r="T3018" s="10">
        <f t="shared" si="95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E3019/D3019*100</f>
        <v>105.84090909090908</v>
      </c>
      <c r="P3019" s="7">
        <f>E3019/L3019</f>
        <v>146.44654088050314</v>
      </c>
      <c r="Q3019" t="str">
        <f>REPLACE(N3019,FIND("/",N3019),LEN(N3019)-FIND("/",N3019)+1,"")</f>
        <v>theater</v>
      </c>
      <c r="R3019" t="str">
        <f>REPLACE(N3019,1,FIND("/",N3019),"")</f>
        <v>spaces</v>
      </c>
      <c r="S3019" s="10">
        <f t="shared" si="94"/>
        <v>41841.516701388886</v>
      </c>
      <c r="T3019" s="10">
        <f t="shared" si="95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E3020/D3020*100</f>
        <v>100.71428571428571</v>
      </c>
      <c r="P3020" s="7">
        <f>E3020/L3020</f>
        <v>103.17073170731707</v>
      </c>
      <c r="Q3020" t="str">
        <f>REPLACE(N3020,FIND("/",N3020),LEN(N3020)-FIND("/",N3020)+1,"")</f>
        <v>theater</v>
      </c>
      <c r="R3020" t="str">
        <f>REPLACE(N3020,1,FIND("/",N3020),"")</f>
        <v>spaces</v>
      </c>
      <c r="S3020" s="10">
        <f t="shared" si="94"/>
        <v>42162.964999999997</v>
      </c>
      <c r="T3020" s="10">
        <f t="shared" si="95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E3021/D3021*100</f>
        <v>121.23333333333332</v>
      </c>
      <c r="P3021" s="7">
        <f>E3021/L3021</f>
        <v>80.464601769911511</v>
      </c>
      <c r="Q3021" t="str">
        <f>REPLACE(N3021,FIND("/",N3021),LEN(N3021)-FIND("/",N3021)+1,"")</f>
        <v>theater</v>
      </c>
      <c r="R3021" t="str">
        <f>REPLACE(N3021,1,FIND("/",N3021),"")</f>
        <v>spaces</v>
      </c>
      <c r="S3021" s="10">
        <f t="shared" si="94"/>
        <v>41758.500231481477</v>
      </c>
      <c r="T3021" s="10">
        <f t="shared" si="95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E3022/D3022*100</f>
        <v>100.57142857142858</v>
      </c>
      <c r="P3022" s="7">
        <f>E3022/L3022</f>
        <v>234.66666666666666</v>
      </c>
      <c r="Q3022" t="str">
        <f>REPLACE(N3022,FIND("/",N3022),LEN(N3022)-FIND("/",N3022)+1,"")</f>
        <v>theater</v>
      </c>
      <c r="R3022" t="str">
        <f>REPLACE(N3022,1,FIND("/",N3022),"")</f>
        <v>spaces</v>
      </c>
      <c r="S3022" s="10">
        <f t="shared" si="94"/>
        <v>42170.513113425921</v>
      </c>
      <c r="T3022" s="10">
        <f t="shared" si="95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E3023/D3023*100</f>
        <v>116.02222222222223</v>
      </c>
      <c r="P3023" s="7">
        <f>E3023/L3023</f>
        <v>50.689320388349515</v>
      </c>
      <c r="Q3023" t="str">
        <f>REPLACE(N3023,FIND("/",N3023),LEN(N3023)-FIND("/",N3023)+1,"")</f>
        <v>theater</v>
      </c>
      <c r="R3023" t="str">
        <f>REPLACE(N3023,1,FIND("/",N3023),"")</f>
        <v>spaces</v>
      </c>
      <c r="S3023" s="10">
        <f t="shared" si="94"/>
        <v>42660.285520833328</v>
      </c>
      <c r="T3023" s="10">
        <f t="shared" si="95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E3024/D3024*100</f>
        <v>100.88</v>
      </c>
      <c r="P3024" s="7">
        <f>E3024/L3024</f>
        <v>162.70967741935485</v>
      </c>
      <c r="Q3024" t="str">
        <f>REPLACE(N3024,FIND("/",N3024),LEN(N3024)-FIND("/",N3024)+1,"")</f>
        <v>theater</v>
      </c>
      <c r="R3024" t="str">
        <f>REPLACE(N3024,1,FIND("/",N3024),"")</f>
        <v>spaces</v>
      </c>
      <c r="S3024" s="10">
        <f t="shared" si="94"/>
        <v>42564.620474537034</v>
      </c>
      <c r="T3024" s="10">
        <f t="shared" si="95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E3025/D3025*100</f>
        <v>103</v>
      </c>
      <c r="P3025" s="7">
        <f>E3025/L3025</f>
        <v>120.16666666666667</v>
      </c>
      <c r="Q3025" t="str">
        <f>REPLACE(N3025,FIND("/",N3025),LEN(N3025)-FIND("/",N3025)+1,"")</f>
        <v>theater</v>
      </c>
      <c r="R3025" t="str">
        <f>REPLACE(N3025,1,FIND("/",N3025),"")</f>
        <v>spaces</v>
      </c>
      <c r="S3025" s="10">
        <f t="shared" si="94"/>
        <v>42121.342430555553</v>
      </c>
      <c r="T3025" s="10">
        <f t="shared" si="95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E3026/D3026*100</f>
        <v>246.42</v>
      </c>
      <c r="P3026" s="7">
        <f>E3026/L3026</f>
        <v>67.697802197802204</v>
      </c>
      <c r="Q3026" t="str">
        <f>REPLACE(N3026,FIND("/",N3026),LEN(N3026)-FIND("/",N3026)+1,"")</f>
        <v>theater</v>
      </c>
      <c r="R3026" t="str">
        <f>REPLACE(N3026,1,FIND("/",N3026),"")</f>
        <v>spaces</v>
      </c>
      <c r="S3026" s="10">
        <f t="shared" si="94"/>
        <v>41158.660590277774</v>
      </c>
      <c r="T3026" s="10">
        <f t="shared" si="95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E3027/D3027*100</f>
        <v>302.2</v>
      </c>
      <c r="P3027" s="7">
        <f>E3027/L3027</f>
        <v>52.103448275862071</v>
      </c>
      <c r="Q3027" t="str">
        <f>REPLACE(N3027,FIND("/",N3027),LEN(N3027)-FIND("/",N3027)+1,"")</f>
        <v>theater</v>
      </c>
      <c r="R3027" t="str">
        <f>REPLACE(N3027,1,FIND("/",N3027),"")</f>
        <v>spaces</v>
      </c>
      <c r="S3027" s="10">
        <f t="shared" si="94"/>
        <v>41761.176076388889</v>
      </c>
      <c r="T3027" s="10">
        <f t="shared" si="95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E3028/D3028*100</f>
        <v>143.33333333333334</v>
      </c>
      <c r="P3028" s="7">
        <f>E3028/L3028</f>
        <v>51.6</v>
      </c>
      <c r="Q3028" t="str">
        <f>REPLACE(N3028,FIND("/",N3028),LEN(N3028)-FIND("/",N3028)+1,"")</f>
        <v>theater</v>
      </c>
      <c r="R3028" t="str">
        <f>REPLACE(N3028,1,FIND("/",N3028),"")</f>
        <v>spaces</v>
      </c>
      <c r="S3028" s="10">
        <f t="shared" si="94"/>
        <v>42783.126064814809</v>
      </c>
      <c r="T3028" s="10">
        <f t="shared" si="95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E3029/D3029*100</f>
        <v>131.44</v>
      </c>
      <c r="P3029" s="7">
        <f>E3029/L3029</f>
        <v>164.3</v>
      </c>
      <c r="Q3029" t="str">
        <f>REPLACE(N3029,FIND("/",N3029),LEN(N3029)-FIND("/",N3029)+1,"")</f>
        <v>theater</v>
      </c>
      <c r="R3029" t="str">
        <f>REPLACE(N3029,1,FIND("/",N3029),"")</f>
        <v>spaces</v>
      </c>
      <c r="S3029" s="10">
        <f t="shared" si="94"/>
        <v>42053.37096064815</v>
      </c>
      <c r="T3029" s="10">
        <f t="shared" si="95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E3030/D3030*100</f>
        <v>168.01999999999998</v>
      </c>
      <c r="P3030" s="7">
        <f>E3030/L3030</f>
        <v>84.858585858585855</v>
      </c>
      <c r="Q3030" t="str">
        <f>REPLACE(N3030,FIND("/",N3030),LEN(N3030)-FIND("/",N3030)+1,"")</f>
        <v>theater</v>
      </c>
      <c r="R3030" t="str">
        <f>REPLACE(N3030,1,FIND("/",N3030),"")</f>
        <v>spaces</v>
      </c>
      <c r="S3030" s="10">
        <f t="shared" si="94"/>
        <v>42566.930844907409</v>
      </c>
      <c r="T3030" s="10">
        <f t="shared" si="95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E3031/D3031*100</f>
        <v>109.67666666666666</v>
      </c>
      <c r="P3031" s="7">
        <f>E3031/L3031</f>
        <v>94.548850574712645</v>
      </c>
      <c r="Q3031" t="str">
        <f>REPLACE(N3031,FIND("/",N3031),LEN(N3031)-FIND("/",N3031)+1,"")</f>
        <v>theater</v>
      </c>
      <c r="R3031" t="str">
        <f>REPLACE(N3031,1,FIND("/",N3031),"")</f>
        <v>spaces</v>
      </c>
      <c r="S3031" s="10">
        <f t="shared" si="94"/>
        <v>41932.375543981478</v>
      </c>
      <c r="T3031" s="10">
        <f t="shared" si="95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E3032/D3032*100</f>
        <v>106.6857142857143</v>
      </c>
      <c r="P3032" s="7">
        <f>E3032/L3032</f>
        <v>45.536585365853661</v>
      </c>
      <c r="Q3032" t="str">
        <f>REPLACE(N3032,FIND("/",N3032),LEN(N3032)-FIND("/",N3032)+1,"")</f>
        <v>theater</v>
      </c>
      <c r="R3032" t="str">
        <f>REPLACE(N3032,1,FIND("/",N3032),"")</f>
        <v>spaces</v>
      </c>
      <c r="S3032" s="10">
        <f t="shared" si="94"/>
        <v>42233.4140162037</v>
      </c>
      <c r="T3032" s="10">
        <f t="shared" si="95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E3033/D3033*100</f>
        <v>100</v>
      </c>
      <c r="P3033" s="7">
        <f>E3033/L3033</f>
        <v>51.724137931034484</v>
      </c>
      <c r="Q3033" t="str">
        <f>REPLACE(N3033,FIND("/",N3033),LEN(N3033)-FIND("/",N3033)+1,"")</f>
        <v>theater</v>
      </c>
      <c r="R3033" t="str">
        <f>REPLACE(N3033,1,FIND("/",N3033),"")</f>
        <v>spaces</v>
      </c>
      <c r="S3033" s="10">
        <f t="shared" si="94"/>
        <v>42597.549155092587</v>
      </c>
      <c r="T3033" s="10">
        <f t="shared" si="95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E3034/D3034*100</f>
        <v>127.2</v>
      </c>
      <c r="P3034" s="7">
        <f>E3034/L3034</f>
        <v>50.88</v>
      </c>
      <c r="Q3034" t="str">
        <f>REPLACE(N3034,FIND("/",N3034),LEN(N3034)-FIND("/",N3034)+1,"")</f>
        <v>theater</v>
      </c>
      <c r="R3034" t="str">
        <f>REPLACE(N3034,1,FIND("/",N3034),"")</f>
        <v>spaces</v>
      </c>
      <c r="S3034" s="10">
        <f t="shared" si="94"/>
        <v>42227.711331018516</v>
      </c>
      <c r="T3034" s="10">
        <f t="shared" si="95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E3035/D3035*100</f>
        <v>146.53333333333333</v>
      </c>
      <c r="P3035" s="7">
        <f>E3035/L3035</f>
        <v>191.13043478260869</v>
      </c>
      <c r="Q3035" t="str">
        <f>REPLACE(N3035,FIND("/",N3035),LEN(N3035)-FIND("/",N3035)+1,"")</f>
        <v>theater</v>
      </c>
      <c r="R3035" t="str">
        <f>REPLACE(N3035,1,FIND("/",N3035),"")</f>
        <v>spaces</v>
      </c>
      <c r="S3035" s="10">
        <f t="shared" si="94"/>
        <v>42569.776909722219</v>
      </c>
      <c r="T3035" s="10">
        <f t="shared" si="95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E3036/D3036*100</f>
        <v>112.53599999999999</v>
      </c>
      <c r="P3036" s="7">
        <f>E3036/L3036</f>
        <v>89.314285714285717</v>
      </c>
      <c r="Q3036" t="str">
        <f>REPLACE(N3036,FIND("/",N3036),LEN(N3036)-FIND("/",N3036)+1,"")</f>
        <v>theater</v>
      </c>
      <c r="R3036" t="str">
        <f>REPLACE(N3036,1,FIND("/",N3036),"")</f>
        <v>spaces</v>
      </c>
      <c r="S3036" s="10">
        <f t="shared" si="94"/>
        <v>42644.202025462961</v>
      </c>
      <c r="T3036" s="10">
        <f t="shared" si="95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E3037/D3037*100</f>
        <v>108.78684000000001</v>
      </c>
      <c r="P3037" s="7">
        <f>E3037/L3037</f>
        <v>88.588631921824103</v>
      </c>
      <c r="Q3037" t="str">
        <f>REPLACE(N3037,FIND("/",N3037),LEN(N3037)-FIND("/",N3037)+1,"")</f>
        <v>theater</v>
      </c>
      <c r="R3037" t="str">
        <f>REPLACE(N3037,1,FIND("/",N3037),"")</f>
        <v>spaces</v>
      </c>
      <c r="S3037" s="10">
        <f t="shared" si="94"/>
        <v>41368.226956018516</v>
      </c>
      <c r="T3037" s="10">
        <f t="shared" si="95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E3038/D3038*100</f>
        <v>126.732</v>
      </c>
      <c r="P3038" s="7">
        <f>E3038/L3038</f>
        <v>96.300911854103347</v>
      </c>
      <c r="Q3038" t="str">
        <f>REPLACE(N3038,FIND("/",N3038),LEN(N3038)-FIND("/",N3038)+1,"")</f>
        <v>theater</v>
      </c>
      <c r="R3038" t="str">
        <f>REPLACE(N3038,1,FIND("/",N3038),"")</f>
        <v>spaces</v>
      </c>
      <c r="S3038" s="10">
        <f t="shared" si="94"/>
        <v>41466.451898148145</v>
      </c>
      <c r="T3038" s="10">
        <f t="shared" si="95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E3039/D3039*100</f>
        <v>213.20000000000002</v>
      </c>
      <c r="P3039" s="7">
        <f>E3039/L3039</f>
        <v>33.3125</v>
      </c>
      <c r="Q3039" t="str">
        <f>REPLACE(N3039,FIND("/",N3039),LEN(N3039)-FIND("/",N3039)+1,"")</f>
        <v>theater</v>
      </c>
      <c r="R3039" t="str">
        <f>REPLACE(N3039,1,FIND("/",N3039),"")</f>
        <v>spaces</v>
      </c>
      <c r="S3039" s="10">
        <f t="shared" si="94"/>
        <v>40378.559872685182</v>
      </c>
      <c r="T3039" s="10">
        <f t="shared" si="95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E3040/D3040*100</f>
        <v>100.49999999999999</v>
      </c>
      <c r="P3040" s="7">
        <f>E3040/L3040</f>
        <v>37.222222222222221</v>
      </c>
      <c r="Q3040" t="str">
        <f>REPLACE(N3040,FIND("/",N3040),LEN(N3040)-FIND("/",N3040)+1,"")</f>
        <v>theater</v>
      </c>
      <c r="R3040" t="str">
        <f>REPLACE(N3040,1,FIND("/",N3040),"")</f>
        <v>spaces</v>
      </c>
      <c r="S3040" s="10">
        <f t="shared" si="94"/>
        <v>42372.918946759259</v>
      </c>
      <c r="T3040" s="10">
        <f t="shared" si="95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E3041/D3041*100</f>
        <v>108.71389999999998</v>
      </c>
      <c r="P3041" s="7">
        <f>E3041/L3041</f>
        <v>92.130423728813554</v>
      </c>
      <c r="Q3041" t="str">
        <f>REPLACE(N3041,FIND("/",N3041),LEN(N3041)-FIND("/",N3041)+1,"")</f>
        <v>theater</v>
      </c>
      <c r="R3041" t="str">
        <f>REPLACE(N3041,1,FIND("/",N3041),"")</f>
        <v>spaces</v>
      </c>
      <c r="S3041" s="10">
        <f t="shared" si="94"/>
        <v>41610.461087962962</v>
      </c>
      <c r="T3041" s="10">
        <f t="shared" si="95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E3042/D3042*100</f>
        <v>107.5</v>
      </c>
      <c r="P3042" s="7">
        <f>E3042/L3042</f>
        <v>76.785714285714292</v>
      </c>
      <c r="Q3042" t="str">
        <f>REPLACE(N3042,FIND("/",N3042),LEN(N3042)-FIND("/",N3042)+1,"")</f>
        <v>theater</v>
      </c>
      <c r="R3042" t="str">
        <f>REPLACE(N3042,1,FIND("/",N3042),"")</f>
        <v>spaces</v>
      </c>
      <c r="S3042" s="10">
        <f t="shared" si="94"/>
        <v>42177.458576388883</v>
      </c>
      <c r="T3042" s="10">
        <f t="shared" si="95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E3043/D3043*100</f>
        <v>110.48192771084338</v>
      </c>
      <c r="P3043" s="7">
        <f>E3043/L3043</f>
        <v>96.526315789473685</v>
      </c>
      <c r="Q3043" t="str">
        <f>REPLACE(N3043,FIND("/",N3043),LEN(N3043)-FIND("/",N3043)+1,"")</f>
        <v>theater</v>
      </c>
      <c r="R3043" t="str">
        <f>REPLACE(N3043,1,FIND("/",N3043),"")</f>
        <v>spaces</v>
      </c>
      <c r="S3043" s="10">
        <f t="shared" si="94"/>
        <v>42359.535277777781</v>
      </c>
      <c r="T3043" s="10">
        <f t="shared" si="95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E3044/D3044*100</f>
        <v>128</v>
      </c>
      <c r="P3044" s="7">
        <f>E3044/L3044</f>
        <v>51.891891891891895</v>
      </c>
      <c r="Q3044" t="str">
        <f>REPLACE(N3044,FIND("/",N3044),LEN(N3044)-FIND("/",N3044)+1,"")</f>
        <v>theater</v>
      </c>
      <c r="R3044" t="str">
        <f>REPLACE(N3044,1,FIND("/",N3044),"")</f>
        <v>spaces</v>
      </c>
      <c r="S3044" s="10">
        <f t="shared" si="94"/>
        <v>42253.354710648149</v>
      </c>
      <c r="T3044" s="10">
        <f t="shared" si="95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E3045/D3045*100</f>
        <v>110.00666666666667</v>
      </c>
      <c r="P3045" s="7">
        <f>E3045/L3045</f>
        <v>128.9140625</v>
      </c>
      <c r="Q3045" t="str">
        <f>REPLACE(N3045,FIND("/",N3045),LEN(N3045)-FIND("/",N3045)+1,"")</f>
        <v>theater</v>
      </c>
      <c r="R3045" t="str">
        <f>REPLACE(N3045,1,FIND("/",N3045),"")</f>
        <v>spaces</v>
      </c>
      <c r="S3045" s="10">
        <f t="shared" si="94"/>
        <v>42082.737256944441</v>
      </c>
      <c r="T3045" s="10">
        <f t="shared" si="95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E3046/D3046*100</f>
        <v>109.34166666666667</v>
      </c>
      <c r="P3046" s="7">
        <f>E3046/L3046</f>
        <v>84.108974358974365</v>
      </c>
      <c r="Q3046" t="str">
        <f>REPLACE(N3046,FIND("/",N3046),LEN(N3046)-FIND("/",N3046)+1,"")</f>
        <v>theater</v>
      </c>
      <c r="R3046" t="str">
        <f>REPLACE(N3046,1,FIND("/",N3046),"")</f>
        <v>spaces</v>
      </c>
      <c r="S3046" s="10">
        <f t="shared" si="94"/>
        <v>42387.393495370365</v>
      </c>
      <c r="T3046" s="10">
        <f t="shared" si="95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E3047/D3047*100</f>
        <v>132.70650000000001</v>
      </c>
      <c r="P3047" s="7">
        <f>E3047/L3047</f>
        <v>82.941562500000003</v>
      </c>
      <c r="Q3047" t="str">
        <f>REPLACE(N3047,FIND("/",N3047),LEN(N3047)-FIND("/",N3047)+1,"")</f>
        <v>theater</v>
      </c>
      <c r="R3047" t="str">
        <f>REPLACE(N3047,1,FIND("/",N3047),"")</f>
        <v>spaces</v>
      </c>
      <c r="S3047" s="10">
        <f t="shared" si="94"/>
        <v>41842.822395833333</v>
      </c>
      <c r="T3047" s="10">
        <f t="shared" si="95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E3048/D3048*100</f>
        <v>190.84810126582278</v>
      </c>
      <c r="P3048" s="7">
        <f>E3048/L3048</f>
        <v>259.94827586206895</v>
      </c>
      <c r="Q3048" t="str">
        <f>REPLACE(N3048,FIND("/",N3048),LEN(N3048)-FIND("/",N3048)+1,"")</f>
        <v>theater</v>
      </c>
      <c r="R3048" t="str">
        <f>REPLACE(N3048,1,FIND("/",N3048),"")</f>
        <v>spaces</v>
      </c>
      <c r="S3048" s="10">
        <f t="shared" si="94"/>
        <v>41862.46974537037</v>
      </c>
      <c r="T3048" s="10">
        <f t="shared" si="95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E3049/D3049*100</f>
        <v>149</v>
      </c>
      <c r="P3049" s="7">
        <f>E3049/L3049</f>
        <v>37.25</v>
      </c>
      <c r="Q3049" t="str">
        <f>REPLACE(N3049,FIND("/",N3049),LEN(N3049)-FIND("/",N3049)+1,"")</f>
        <v>theater</v>
      </c>
      <c r="R3049" t="str">
        <f>REPLACE(N3049,1,FIND("/",N3049),"")</f>
        <v>spaces</v>
      </c>
      <c r="S3049" s="10">
        <f t="shared" si="94"/>
        <v>42443.655717592592</v>
      </c>
      <c r="T3049" s="10">
        <f t="shared" si="95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E3050/D3050*100</f>
        <v>166.4</v>
      </c>
      <c r="P3050" s="7">
        <f>E3050/L3050</f>
        <v>177.02127659574469</v>
      </c>
      <c r="Q3050" t="str">
        <f>REPLACE(N3050,FIND("/",N3050),LEN(N3050)-FIND("/",N3050)+1,"")</f>
        <v>theater</v>
      </c>
      <c r="R3050" t="str">
        <f>REPLACE(N3050,1,FIND("/",N3050),"")</f>
        <v>spaces</v>
      </c>
      <c r="S3050" s="10">
        <f t="shared" si="94"/>
        <v>41975.567847222221</v>
      </c>
      <c r="T3050" s="10">
        <f t="shared" si="95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E3051/D3051*100</f>
        <v>106.66666666666667</v>
      </c>
      <c r="P3051" s="7">
        <f>E3051/L3051</f>
        <v>74.074074074074076</v>
      </c>
      <c r="Q3051" t="str">
        <f>REPLACE(N3051,FIND("/",N3051),LEN(N3051)-FIND("/",N3051)+1,"")</f>
        <v>theater</v>
      </c>
      <c r="R3051" t="str">
        <f>REPLACE(N3051,1,FIND("/",N3051),"")</f>
        <v>spaces</v>
      </c>
      <c r="S3051" s="10">
        <f t="shared" si="94"/>
        <v>42138.681192129625</v>
      </c>
      <c r="T3051" s="10">
        <f t="shared" si="95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E3052/D3052*100</f>
        <v>106</v>
      </c>
      <c r="P3052" s="7">
        <f>E3052/L3052</f>
        <v>70.666666666666671</v>
      </c>
      <c r="Q3052" t="str">
        <f>REPLACE(N3052,FIND("/",N3052),LEN(N3052)-FIND("/",N3052)+1,"")</f>
        <v>theater</v>
      </c>
      <c r="R3052" t="str">
        <f>REPLACE(N3052,1,FIND("/",N3052),"")</f>
        <v>spaces</v>
      </c>
      <c r="S3052" s="10">
        <f t="shared" si="94"/>
        <v>42464.835185185184</v>
      </c>
      <c r="T3052" s="10">
        <f t="shared" si="95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E3053/D3053*100</f>
        <v>23.62857142857143</v>
      </c>
      <c r="P3053" s="7">
        <f>E3053/L3053</f>
        <v>23.62857142857143</v>
      </c>
      <c r="Q3053" t="str">
        <f>REPLACE(N3053,FIND("/",N3053),LEN(N3053)-FIND("/",N3053)+1,"")</f>
        <v>theater</v>
      </c>
      <c r="R3053" t="str">
        <f>REPLACE(N3053,1,FIND("/",N3053),"")</f>
        <v>spaces</v>
      </c>
      <c r="S3053" s="10">
        <f t="shared" si="94"/>
        <v>42744.082696759258</v>
      </c>
      <c r="T3053" s="10">
        <f t="shared" si="95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E3054/D3054*100</f>
        <v>0.15</v>
      </c>
      <c r="P3054" s="7">
        <f>E3054/L3054</f>
        <v>37.5</v>
      </c>
      <c r="Q3054" t="str">
        <f>REPLACE(N3054,FIND("/",N3054),LEN(N3054)-FIND("/",N3054)+1,"")</f>
        <v>theater</v>
      </c>
      <c r="R3054" t="str">
        <f>REPLACE(N3054,1,FIND("/",N3054),"")</f>
        <v>spaces</v>
      </c>
      <c r="S3054" s="10">
        <f t="shared" si="94"/>
        <v>42122.336736111109</v>
      </c>
      <c r="T3054" s="10">
        <f t="shared" si="95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E3055/D3055*100</f>
        <v>0.4</v>
      </c>
      <c r="P3055" s="7">
        <f>E3055/L3055</f>
        <v>13.333333333333334</v>
      </c>
      <c r="Q3055" t="str">
        <f>REPLACE(N3055,FIND("/",N3055),LEN(N3055)-FIND("/",N3055)+1,"")</f>
        <v>theater</v>
      </c>
      <c r="R3055" t="str">
        <f>REPLACE(N3055,1,FIND("/",N3055),"")</f>
        <v>spaces</v>
      </c>
      <c r="S3055" s="10">
        <f t="shared" si="94"/>
        <v>41862.428391203699</v>
      </c>
      <c r="T3055" s="10">
        <f t="shared" si="95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E3056/D3056*100</f>
        <v>0</v>
      </c>
      <c r="P3056" s="7" t="e">
        <f>E3056/L3056</f>
        <v>#DIV/0!</v>
      </c>
      <c r="Q3056" t="str">
        <f>REPLACE(N3056,FIND("/",N3056),LEN(N3056)-FIND("/",N3056)+1,"")</f>
        <v>theater</v>
      </c>
      <c r="R3056" t="str">
        <f>REPLACE(N3056,1,FIND("/",N3056),"")</f>
        <v>spaces</v>
      </c>
      <c r="S3056" s="10">
        <f t="shared" si="94"/>
        <v>42027.499467592592</v>
      </c>
      <c r="T3056" s="10">
        <f t="shared" si="95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E3057/D3057*100</f>
        <v>5.0000000000000001E-3</v>
      </c>
      <c r="P3057" s="7">
        <f>E3057/L3057</f>
        <v>1</v>
      </c>
      <c r="Q3057" t="str">
        <f>REPLACE(N3057,FIND("/",N3057),LEN(N3057)-FIND("/",N3057)+1,"")</f>
        <v>theater</v>
      </c>
      <c r="R3057" t="str">
        <f>REPLACE(N3057,1,FIND("/",N3057),"")</f>
        <v>spaces</v>
      </c>
      <c r="S3057" s="10">
        <f t="shared" si="94"/>
        <v>41953.624884259254</v>
      </c>
      <c r="T3057" s="10">
        <f t="shared" si="95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E3058/D3058*100</f>
        <v>0</v>
      </c>
      <c r="P3058" s="7" t="e">
        <f>E3058/L3058</f>
        <v>#DIV/0!</v>
      </c>
      <c r="Q3058" t="str">
        <f>REPLACE(N3058,FIND("/",N3058),LEN(N3058)-FIND("/",N3058)+1,"")</f>
        <v>theater</v>
      </c>
      <c r="R3058" t="str">
        <f>REPLACE(N3058,1,FIND("/",N3058),"")</f>
        <v>spaces</v>
      </c>
      <c r="S3058" s="10">
        <f t="shared" si="94"/>
        <v>41851.303055555552</v>
      </c>
      <c r="T3058" s="10">
        <f t="shared" si="95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E3059/D3059*100</f>
        <v>0</v>
      </c>
      <c r="P3059" s="7" t="e">
        <f>E3059/L3059</f>
        <v>#DIV/0!</v>
      </c>
      <c r="Q3059" t="str">
        <f>REPLACE(N3059,FIND("/",N3059),LEN(N3059)-FIND("/",N3059)+1,"")</f>
        <v>theater</v>
      </c>
      <c r="R3059" t="str">
        <f>REPLACE(N3059,1,FIND("/",N3059),"")</f>
        <v>spaces</v>
      </c>
      <c r="S3059" s="10">
        <f t="shared" si="94"/>
        <v>42433.317256944443</v>
      </c>
      <c r="T3059" s="10">
        <f t="shared" si="95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E3060/D3060*100</f>
        <v>1.6666666666666666E-2</v>
      </c>
      <c r="P3060" s="7">
        <f>E3060/L3060</f>
        <v>1</v>
      </c>
      <c r="Q3060" t="str">
        <f>REPLACE(N3060,FIND("/",N3060),LEN(N3060)-FIND("/",N3060)+1,"")</f>
        <v>theater</v>
      </c>
      <c r="R3060" t="str">
        <f>REPLACE(N3060,1,FIND("/",N3060),"")</f>
        <v>spaces</v>
      </c>
      <c r="S3060" s="10">
        <f t="shared" si="94"/>
        <v>42460.040972222218</v>
      </c>
      <c r="T3060" s="10">
        <f t="shared" si="95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E3061/D3061*100</f>
        <v>3.0066666666666664</v>
      </c>
      <c r="P3061" s="7">
        <f>E3061/L3061</f>
        <v>41</v>
      </c>
      <c r="Q3061" t="str">
        <f>REPLACE(N3061,FIND("/",N3061),LEN(N3061)-FIND("/",N3061)+1,"")</f>
        <v>theater</v>
      </c>
      <c r="R3061" t="str">
        <f>REPLACE(N3061,1,FIND("/",N3061),"")</f>
        <v>spaces</v>
      </c>
      <c r="S3061" s="10">
        <f t="shared" si="94"/>
        <v>41829.602384259255</v>
      </c>
      <c r="T3061" s="10">
        <f t="shared" si="95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E3062/D3062*100</f>
        <v>0.15227272727272728</v>
      </c>
      <c r="P3062" s="7">
        <f>E3062/L3062</f>
        <v>55.833333333333336</v>
      </c>
      <c r="Q3062" t="str">
        <f>REPLACE(N3062,FIND("/",N3062),LEN(N3062)-FIND("/",N3062)+1,"")</f>
        <v>theater</v>
      </c>
      <c r="R3062" t="str">
        <f>REPLACE(N3062,1,FIND("/",N3062),"")</f>
        <v>spaces</v>
      </c>
      <c r="S3062" s="10">
        <f t="shared" si="94"/>
        <v>42244.941365740735</v>
      </c>
      <c r="T3062" s="10">
        <f t="shared" si="95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E3063/D3063*100</f>
        <v>0</v>
      </c>
      <c r="P3063" s="7" t="e">
        <f>E3063/L3063</f>
        <v>#DIV/0!</v>
      </c>
      <c r="Q3063" t="str">
        <f>REPLACE(N3063,FIND("/",N3063),LEN(N3063)-FIND("/",N3063)+1,"")</f>
        <v>theater</v>
      </c>
      <c r="R3063" t="str">
        <f>REPLACE(N3063,1,FIND("/",N3063),"")</f>
        <v>spaces</v>
      </c>
      <c r="S3063" s="10">
        <f t="shared" si="94"/>
        <v>41834.450787037036</v>
      </c>
      <c r="T3063" s="10">
        <f t="shared" si="95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E3064/D3064*100</f>
        <v>66.84</v>
      </c>
      <c r="P3064" s="7">
        <f>E3064/L3064</f>
        <v>99.761194029850742</v>
      </c>
      <c r="Q3064" t="str">
        <f>REPLACE(N3064,FIND("/",N3064),LEN(N3064)-FIND("/",N3064)+1,"")</f>
        <v>theater</v>
      </c>
      <c r="R3064" t="str">
        <f>REPLACE(N3064,1,FIND("/",N3064),"")</f>
        <v>spaces</v>
      </c>
      <c r="S3064" s="10">
        <f t="shared" si="94"/>
        <v>42248.2024537037</v>
      </c>
      <c r="T3064" s="10">
        <f t="shared" si="95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E3065/D3065*100</f>
        <v>19.566666666666666</v>
      </c>
      <c r="P3065" s="7">
        <f>E3065/L3065</f>
        <v>25.521739130434781</v>
      </c>
      <c r="Q3065" t="str">
        <f>REPLACE(N3065,FIND("/",N3065),LEN(N3065)-FIND("/",N3065)+1,"")</f>
        <v>theater</v>
      </c>
      <c r="R3065" t="str">
        <f>REPLACE(N3065,1,FIND("/",N3065),"")</f>
        <v>spaces</v>
      </c>
      <c r="S3065" s="10">
        <f t="shared" si="94"/>
        <v>42630.589560185188</v>
      </c>
      <c r="T3065" s="10">
        <f t="shared" si="95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E3066/D3066*100</f>
        <v>11.294666666666666</v>
      </c>
      <c r="P3066" s="7">
        <f>E3066/L3066</f>
        <v>117.65277777777777</v>
      </c>
      <c r="Q3066" t="str">
        <f>REPLACE(N3066,FIND("/",N3066),LEN(N3066)-FIND("/",N3066)+1,"")</f>
        <v>theater</v>
      </c>
      <c r="R3066" t="str">
        <f>REPLACE(N3066,1,FIND("/",N3066),"")</f>
        <v>spaces</v>
      </c>
      <c r="S3066" s="10">
        <f t="shared" si="94"/>
        <v>42298.7968287037</v>
      </c>
      <c r="T3066" s="10">
        <f t="shared" si="95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E3067/D3067*100</f>
        <v>0.04</v>
      </c>
      <c r="P3067" s="7">
        <f>E3067/L3067</f>
        <v>5</v>
      </c>
      <c r="Q3067" t="str">
        <f>REPLACE(N3067,FIND("/",N3067),LEN(N3067)-FIND("/",N3067)+1,"")</f>
        <v>theater</v>
      </c>
      <c r="R3067" t="str">
        <f>REPLACE(N3067,1,FIND("/",N3067),"")</f>
        <v>spaces</v>
      </c>
      <c r="S3067" s="10">
        <f t="shared" si="94"/>
        <v>41824.721898148149</v>
      </c>
      <c r="T3067" s="10">
        <f t="shared" si="95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E3068/D3068*100</f>
        <v>11.985714285714286</v>
      </c>
      <c r="P3068" s="7">
        <f>E3068/L3068</f>
        <v>2796.6666666666665</v>
      </c>
      <c r="Q3068" t="str">
        <f>REPLACE(N3068,FIND("/",N3068),LEN(N3068)-FIND("/",N3068)+1,"")</f>
        <v>theater</v>
      </c>
      <c r="R3068" t="str">
        <f>REPLACE(N3068,1,FIND("/",N3068),"")</f>
        <v>spaces</v>
      </c>
      <c r="S3068" s="10">
        <f t="shared" si="94"/>
        <v>42530.895104166666</v>
      </c>
      <c r="T3068" s="10">
        <f t="shared" si="95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E3069/D3069*100</f>
        <v>2.5</v>
      </c>
      <c r="P3069" s="7">
        <f>E3069/L3069</f>
        <v>200</v>
      </c>
      <c r="Q3069" t="str">
        <f>REPLACE(N3069,FIND("/",N3069),LEN(N3069)-FIND("/",N3069)+1,"")</f>
        <v>theater</v>
      </c>
      <c r="R3069" t="str">
        <f>REPLACE(N3069,1,FIND("/",N3069),"")</f>
        <v>spaces</v>
      </c>
      <c r="S3069" s="10">
        <f t="shared" si="94"/>
        <v>42226.605081018519</v>
      </c>
      <c r="T3069" s="10">
        <f t="shared" si="95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E3070/D3070*100</f>
        <v>6.9999999999999993E-2</v>
      </c>
      <c r="P3070" s="7">
        <f>E3070/L3070</f>
        <v>87.5</v>
      </c>
      <c r="Q3070" t="str">
        <f>REPLACE(N3070,FIND("/",N3070),LEN(N3070)-FIND("/",N3070)+1,"")</f>
        <v>theater</v>
      </c>
      <c r="R3070" t="str">
        <f>REPLACE(N3070,1,FIND("/",N3070),"")</f>
        <v>spaces</v>
      </c>
      <c r="S3070" s="10">
        <f t="shared" si="94"/>
        <v>42263.358240740738</v>
      </c>
      <c r="T3070" s="10">
        <f t="shared" si="95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E3071/D3071*100</f>
        <v>14.099999999999998</v>
      </c>
      <c r="P3071" s="7">
        <f>E3071/L3071</f>
        <v>20.142857142857142</v>
      </c>
      <c r="Q3071" t="str">
        <f>REPLACE(N3071,FIND("/",N3071),LEN(N3071)-FIND("/",N3071)+1,"")</f>
        <v>theater</v>
      </c>
      <c r="R3071" t="str">
        <f>REPLACE(N3071,1,FIND("/",N3071),"")</f>
        <v>spaces</v>
      </c>
      <c r="S3071" s="10">
        <f t="shared" si="94"/>
        <v>41957.500393518516</v>
      </c>
      <c r="T3071" s="10">
        <f t="shared" si="95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E3072/D3072*100</f>
        <v>3.34</v>
      </c>
      <c r="P3072" s="7">
        <f>E3072/L3072</f>
        <v>20.875</v>
      </c>
      <c r="Q3072" t="str">
        <f>REPLACE(N3072,FIND("/",N3072),LEN(N3072)-FIND("/",N3072)+1,"")</f>
        <v>theater</v>
      </c>
      <c r="R3072" t="str">
        <f>REPLACE(N3072,1,FIND("/",N3072),"")</f>
        <v>spaces</v>
      </c>
      <c r="S3072" s="10">
        <f t="shared" si="94"/>
        <v>42690.400104166663</v>
      </c>
      <c r="T3072" s="10">
        <f t="shared" si="95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E3073/D3073*100</f>
        <v>59.774999999999999</v>
      </c>
      <c r="P3073" s="7">
        <f>E3073/L3073</f>
        <v>61.307692307692307</v>
      </c>
      <c r="Q3073" t="str">
        <f>REPLACE(N3073,FIND("/",N3073),LEN(N3073)-FIND("/",N3073)+1,"")</f>
        <v>theater</v>
      </c>
      <c r="R3073" t="str">
        <f>REPLACE(N3073,1,FIND("/",N3073),"")</f>
        <v>spaces</v>
      </c>
      <c r="S3073" s="10">
        <f t="shared" si="94"/>
        <v>42097.399085648147</v>
      </c>
      <c r="T3073" s="10">
        <f t="shared" si="95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E3074/D3074*100</f>
        <v>1.6666666666666666E-2</v>
      </c>
      <c r="P3074" s="7">
        <f>E3074/L3074</f>
        <v>1</v>
      </c>
      <c r="Q3074" t="str">
        <f>REPLACE(N3074,FIND("/",N3074),LEN(N3074)-FIND("/",N3074)+1,"")</f>
        <v>theater</v>
      </c>
      <c r="R3074" t="str">
        <f>REPLACE(N3074,1,FIND("/",N3074),"")</f>
        <v>spaces</v>
      </c>
      <c r="S3074" s="10">
        <f t="shared" si="94"/>
        <v>42658.357199074067</v>
      </c>
      <c r="T3074" s="10">
        <f t="shared" si="95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E3075/D3075*100</f>
        <v>2.3035714285714284E-2</v>
      </c>
      <c r="P3075" s="7">
        <f>E3075/L3075</f>
        <v>92.142857142857139</v>
      </c>
      <c r="Q3075" t="str">
        <f>REPLACE(N3075,FIND("/",N3075),LEN(N3075)-FIND("/",N3075)+1,"")</f>
        <v>theater</v>
      </c>
      <c r="R3075" t="str">
        <f>REPLACE(N3075,1,FIND("/",N3075),"")</f>
        <v>spaces</v>
      </c>
      <c r="S3075" s="10">
        <f t="shared" ref="S3075:S3138" si="96">(J3075/86400)+25569+(-8/24)</f>
        <v>42111.350694444445</v>
      </c>
      <c r="T3075" s="10">
        <f t="shared" ref="T3075:T3138" si="97">(I3075/86400)+25569+(-8/24)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E3076/D3076*100</f>
        <v>8.8000000000000009E-2</v>
      </c>
      <c r="P3076" s="7">
        <f>E3076/L3076</f>
        <v>7.333333333333333</v>
      </c>
      <c r="Q3076" t="str">
        <f>REPLACE(N3076,FIND("/",N3076),LEN(N3076)-FIND("/",N3076)+1,"")</f>
        <v>theater</v>
      </c>
      <c r="R3076" t="str">
        <f>REPLACE(N3076,1,FIND("/",N3076),"")</f>
        <v>spaces</v>
      </c>
      <c r="S3076" s="10">
        <f t="shared" si="96"/>
        <v>42409.237951388888</v>
      </c>
      <c r="T3076" s="10">
        <f t="shared" si="97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E3077/D3077*100</f>
        <v>8.64</v>
      </c>
      <c r="P3077" s="7">
        <f>E3077/L3077</f>
        <v>64.8</v>
      </c>
      <c r="Q3077" t="str">
        <f>REPLACE(N3077,FIND("/",N3077),LEN(N3077)-FIND("/",N3077)+1,"")</f>
        <v>theater</v>
      </c>
      <c r="R3077" t="str">
        <f>REPLACE(N3077,1,FIND("/",N3077),"")</f>
        <v>spaces</v>
      </c>
      <c r="S3077" s="10">
        <f t="shared" si="96"/>
        <v>42550.76898148148</v>
      </c>
      <c r="T3077" s="10">
        <f t="shared" si="97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E3078/D3078*100</f>
        <v>15.06</v>
      </c>
      <c r="P3078" s="7">
        <f>E3078/L3078</f>
        <v>30.12</v>
      </c>
      <c r="Q3078" t="str">
        <f>REPLACE(N3078,FIND("/",N3078),LEN(N3078)-FIND("/",N3078)+1,"")</f>
        <v>theater</v>
      </c>
      <c r="R3078" t="str">
        <f>REPLACE(N3078,1,FIND("/",N3078),"")</f>
        <v>spaces</v>
      </c>
      <c r="S3078" s="10">
        <f t="shared" si="96"/>
        <v>42226.318553240737</v>
      </c>
      <c r="T3078" s="10">
        <f t="shared" si="97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E3079/D3079*100</f>
        <v>0.47727272727272729</v>
      </c>
      <c r="P3079" s="7">
        <f>E3079/L3079</f>
        <v>52.5</v>
      </c>
      <c r="Q3079" t="str">
        <f>REPLACE(N3079,FIND("/",N3079),LEN(N3079)-FIND("/",N3079)+1,"")</f>
        <v>theater</v>
      </c>
      <c r="R3079" t="str">
        <f>REPLACE(N3079,1,FIND("/",N3079),"")</f>
        <v>spaces</v>
      </c>
      <c r="S3079" s="10">
        <f t="shared" si="96"/>
        <v>42766.62358796296</v>
      </c>
      <c r="T3079" s="10">
        <f t="shared" si="97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E3080/D3080*100</f>
        <v>0.11833333333333333</v>
      </c>
      <c r="P3080" s="7">
        <f>E3080/L3080</f>
        <v>23.666666666666668</v>
      </c>
      <c r="Q3080" t="str">
        <f>REPLACE(N3080,FIND("/",N3080),LEN(N3080)-FIND("/",N3080)+1,"")</f>
        <v>theater</v>
      </c>
      <c r="R3080" t="str">
        <f>REPLACE(N3080,1,FIND("/",N3080),"")</f>
        <v>spaces</v>
      </c>
      <c r="S3080" s="10">
        <f t="shared" si="96"/>
        <v>42030.805497685178</v>
      </c>
      <c r="T3080" s="10">
        <f t="shared" si="97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E3081/D3081*100</f>
        <v>0.8417399858735245</v>
      </c>
      <c r="P3081" s="7">
        <f>E3081/L3081</f>
        <v>415.77777777777777</v>
      </c>
      <c r="Q3081" t="str">
        <f>REPLACE(N3081,FIND("/",N3081),LEN(N3081)-FIND("/",N3081)+1,"")</f>
        <v>theater</v>
      </c>
      <c r="R3081" t="str">
        <f>REPLACE(N3081,1,FIND("/",N3081),"")</f>
        <v>spaces</v>
      </c>
      <c r="S3081" s="10">
        <f t="shared" si="96"/>
        <v>42055.38003472222</v>
      </c>
      <c r="T3081" s="10">
        <f t="shared" si="97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E3082/D3082*100</f>
        <v>1.8799999999999997E-2</v>
      </c>
      <c r="P3082" s="7">
        <f>E3082/L3082</f>
        <v>53.714285714285715</v>
      </c>
      <c r="Q3082" t="str">
        <f>REPLACE(N3082,FIND("/",N3082),LEN(N3082)-FIND("/",N3082)+1,"")</f>
        <v>theater</v>
      </c>
      <c r="R3082" t="str">
        <f>REPLACE(N3082,1,FIND("/",N3082),"")</f>
        <v>spaces</v>
      </c>
      <c r="S3082" s="10">
        <f t="shared" si="96"/>
        <v>41939.6949537037</v>
      </c>
      <c r="T3082" s="10">
        <f t="shared" si="97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E3083/D3083*100</f>
        <v>0.21029999999999999</v>
      </c>
      <c r="P3083" s="7">
        <f>E3083/L3083</f>
        <v>420.6</v>
      </c>
      <c r="Q3083" t="str">
        <f>REPLACE(N3083,FIND("/",N3083),LEN(N3083)-FIND("/",N3083)+1,"")</f>
        <v>theater</v>
      </c>
      <c r="R3083" t="str">
        <f>REPLACE(N3083,1,FIND("/",N3083),"")</f>
        <v>spaces</v>
      </c>
      <c r="S3083" s="10">
        <f t="shared" si="96"/>
        <v>42236.848275462959</v>
      </c>
      <c r="T3083" s="10">
        <f t="shared" si="97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E3084/D3084*100</f>
        <v>0</v>
      </c>
      <c r="P3084" s="7" t="e">
        <f>E3084/L3084</f>
        <v>#DIV/0!</v>
      </c>
      <c r="Q3084" t="str">
        <f>REPLACE(N3084,FIND("/",N3084),LEN(N3084)-FIND("/",N3084)+1,"")</f>
        <v>theater</v>
      </c>
      <c r="R3084" t="str">
        <f>REPLACE(N3084,1,FIND("/",N3084),"")</f>
        <v>spaces</v>
      </c>
      <c r="S3084" s="10">
        <f t="shared" si="96"/>
        <v>42293.589652777773</v>
      </c>
      <c r="T3084" s="10">
        <f t="shared" si="97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E3085/D3085*100</f>
        <v>0.27999999999999997</v>
      </c>
      <c r="P3085" s="7">
        <f>E3085/L3085</f>
        <v>18.666666666666668</v>
      </c>
      <c r="Q3085" t="str">
        <f>REPLACE(N3085,FIND("/",N3085),LEN(N3085)-FIND("/",N3085)+1,"")</f>
        <v>theater</v>
      </c>
      <c r="R3085" t="str">
        <f>REPLACE(N3085,1,FIND("/",N3085),"")</f>
        <v>spaces</v>
      </c>
      <c r="S3085" s="10">
        <f t="shared" si="96"/>
        <v>41853.230069444442</v>
      </c>
      <c r="T3085" s="10">
        <f t="shared" si="97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E3086/D3086*100</f>
        <v>11.57920670115792</v>
      </c>
      <c r="P3086" s="7">
        <f>E3086/L3086</f>
        <v>78.333333333333329</v>
      </c>
      <c r="Q3086" t="str">
        <f>REPLACE(N3086,FIND("/",N3086),LEN(N3086)-FIND("/",N3086)+1,"")</f>
        <v>theater</v>
      </c>
      <c r="R3086" t="str">
        <f>REPLACE(N3086,1,FIND("/",N3086),"")</f>
        <v>spaces</v>
      </c>
      <c r="S3086" s="10">
        <f t="shared" si="96"/>
        <v>42100.390405092585</v>
      </c>
      <c r="T3086" s="10">
        <f t="shared" si="97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E3087/D3087*100</f>
        <v>2.44</v>
      </c>
      <c r="P3087" s="7">
        <f>E3087/L3087</f>
        <v>67.777777777777771</v>
      </c>
      <c r="Q3087" t="str">
        <f>REPLACE(N3087,FIND("/",N3087),LEN(N3087)-FIND("/",N3087)+1,"")</f>
        <v>theater</v>
      </c>
      <c r="R3087" t="str">
        <f>REPLACE(N3087,1,FIND("/",N3087),"")</f>
        <v>spaces</v>
      </c>
      <c r="S3087" s="10">
        <f t="shared" si="96"/>
        <v>42246.550451388888</v>
      </c>
      <c r="T3087" s="10">
        <f t="shared" si="97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E3088/D3088*100</f>
        <v>0.25</v>
      </c>
      <c r="P3088" s="7">
        <f>E3088/L3088</f>
        <v>16.666666666666668</v>
      </c>
      <c r="Q3088" t="str">
        <f>REPLACE(N3088,FIND("/",N3088),LEN(N3088)-FIND("/",N3088)+1,"")</f>
        <v>theater</v>
      </c>
      <c r="R3088" t="str">
        <f>REPLACE(N3088,1,FIND("/",N3088),"")</f>
        <v>spaces</v>
      </c>
      <c r="S3088" s="10">
        <f t="shared" si="96"/>
        <v>42173.337488425925</v>
      </c>
      <c r="T3088" s="10">
        <f t="shared" si="97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E3089/D3089*100</f>
        <v>0.625</v>
      </c>
      <c r="P3089" s="7">
        <f>E3089/L3089</f>
        <v>62.5</v>
      </c>
      <c r="Q3089" t="str">
        <f>REPLACE(N3089,FIND("/",N3089),LEN(N3089)-FIND("/",N3089)+1,"")</f>
        <v>theater</v>
      </c>
      <c r="R3089" t="str">
        <f>REPLACE(N3089,1,FIND("/",N3089),"")</f>
        <v>spaces</v>
      </c>
      <c r="S3089" s="10">
        <f t="shared" si="96"/>
        <v>42664.817013888889</v>
      </c>
      <c r="T3089" s="10">
        <f t="shared" si="97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E3090/D3090*100</f>
        <v>0.19384615384615383</v>
      </c>
      <c r="P3090" s="7">
        <f>E3090/L3090</f>
        <v>42</v>
      </c>
      <c r="Q3090" t="str">
        <f>REPLACE(N3090,FIND("/",N3090),LEN(N3090)-FIND("/",N3090)+1,"")</f>
        <v>theater</v>
      </c>
      <c r="R3090" t="str">
        <f>REPLACE(N3090,1,FIND("/",N3090),"")</f>
        <v>spaces</v>
      </c>
      <c r="S3090" s="10">
        <f t="shared" si="96"/>
        <v>41981.238969907405</v>
      </c>
      <c r="T3090" s="10">
        <f t="shared" si="97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E3091/D3091*100</f>
        <v>23.416</v>
      </c>
      <c r="P3091" s="7">
        <f>E3091/L3091</f>
        <v>130.0888888888889</v>
      </c>
      <c r="Q3091" t="str">
        <f>REPLACE(N3091,FIND("/",N3091),LEN(N3091)-FIND("/",N3091)+1,"")</f>
        <v>theater</v>
      </c>
      <c r="R3091" t="str">
        <f>REPLACE(N3091,1,FIND("/",N3091),"")</f>
        <v>spaces</v>
      </c>
      <c r="S3091" s="10">
        <f t="shared" si="96"/>
        <v>42528.209293981483</v>
      </c>
      <c r="T3091" s="10">
        <f t="shared" si="97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E3092/D3092*100</f>
        <v>5.0808888888888886</v>
      </c>
      <c r="P3092" s="7">
        <f>E3092/L3092</f>
        <v>1270.2222222222222</v>
      </c>
      <c r="Q3092" t="str">
        <f>REPLACE(N3092,FIND("/",N3092),LEN(N3092)-FIND("/",N3092)+1,"")</f>
        <v>theater</v>
      </c>
      <c r="R3092" t="str">
        <f>REPLACE(N3092,1,FIND("/",N3092),"")</f>
        <v>spaces</v>
      </c>
      <c r="S3092" s="10">
        <f t="shared" si="96"/>
        <v>42065.485474537032</v>
      </c>
      <c r="T3092" s="10">
        <f t="shared" si="97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E3093/D3093*100</f>
        <v>15.920000000000002</v>
      </c>
      <c r="P3093" s="7">
        <f>E3093/L3093</f>
        <v>88.444444444444443</v>
      </c>
      <c r="Q3093" t="str">
        <f>REPLACE(N3093,FIND("/",N3093),LEN(N3093)-FIND("/",N3093)+1,"")</f>
        <v>theater</v>
      </c>
      <c r="R3093" t="str">
        <f>REPLACE(N3093,1,FIND("/",N3093),"")</f>
        <v>spaces</v>
      </c>
      <c r="S3093" s="10">
        <f t="shared" si="96"/>
        <v>42566.615081018514</v>
      </c>
      <c r="T3093" s="10">
        <f t="shared" si="97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E3094/D3094*100</f>
        <v>1.1831900000000002</v>
      </c>
      <c r="P3094" s="7">
        <f>E3094/L3094</f>
        <v>56.342380952380957</v>
      </c>
      <c r="Q3094" t="str">
        <f>REPLACE(N3094,FIND("/",N3094),LEN(N3094)-FIND("/",N3094)+1,"")</f>
        <v>theater</v>
      </c>
      <c r="R3094" t="str">
        <f>REPLACE(N3094,1,FIND("/",N3094),"")</f>
        <v>spaces</v>
      </c>
      <c r="S3094" s="10">
        <f t="shared" si="96"/>
        <v>42255.28601851852</v>
      </c>
      <c r="T3094" s="10">
        <f t="shared" si="97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E3095/D3095*100</f>
        <v>22.75</v>
      </c>
      <c r="P3095" s="7">
        <f>E3095/L3095</f>
        <v>53.529411764705884</v>
      </c>
      <c r="Q3095" t="str">
        <f>REPLACE(N3095,FIND("/",N3095),LEN(N3095)-FIND("/",N3095)+1,"")</f>
        <v>theater</v>
      </c>
      <c r="R3095" t="str">
        <f>REPLACE(N3095,1,FIND("/",N3095),"")</f>
        <v>spaces</v>
      </c>
      <c r="S3095" s="10">
        <f t="shared" si="96"/>
        <v>41760.575706018521</v>
      </c>
      <c r="T3095" s="10">
        <f t="shared" si="97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E3096/D3096*100</f>
        <v>2.5000000000000001E-2</v>
      </c>
      <c r="P3096" s="7">
        <f>E3096/L3096</f>
        <v>25</v>
      </c>
      <c r="Q3096" t="str">
        <f>REPLACE(N3096,FIND("/",N3096),LEN(N3096)-FIND("/",N3096)+1,"")</f>
        <v>theater</v>
      </c>
      <c r="R3096" t="str">
        <f>REPLACE(N3096,1,FIND("/",N3096),"")</f>
        <v>spaces</v>
      </c>
      <c r="S3096" s="10">
        <f t="shared" si="96"/>
        <v>42207.462453703702</v>
      </c>
      <c r="T3096" s="10">
        <f t="shared" si="97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E3097/D3097*100</f>
        <v>0.33512064343163539</v>
      </c>
      <c r="P3097" s="7">
        <f>E3097/L3097</f>
        <v>50</v>
      </c>
      <c r="Q3097" t="str">
        <f>REPLACE(N3097,FIND("/",N3097),LEN(N3097)-FIND("/",N3097)+1,"")</f>
        <v>theater</v>
      </c>
      <c r="R3097" t="str">
        <f>REPLACE(N3097,1,FIND("/",N3097),"")</f>
        <v>spaces</v>
      </c>
      <c r="S3097" s="10">
        <f t="shared" si="96"/>
        <v>42522.69189814815</v>
      </c>
      <c r="T3097" s="10">
        <f t="shared" si="97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E3098/D3098*100</f>
        <v>3.9750000000000001</v>
      </c>
      <c r="P3098" s="7">
        <f>E3098/L3098</f>
        <v>56.785714285714285</v>
      </c>
      <c r="Q3098" t="str">
        <f>REPLACE(N3098,FIND("/",N3098),LEN(N3098)-FIND("/",N3098)+1,"")</f>
        <v>theater</v>
      </c>
      <c r="R3098" t="str">
        <f>REPLACE(N3098,1,FIND("/",N3098),"")</f>
        <v>spaces</v>
      </c>
      <c r="S3098" s="10">
        <f t="shared" si="96"/>
        <v>42114.492199074077</v>
      </c>
      <c r="T3098" s="10">
        <f t="shared" si="97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E3099/D3099*100</f>
        <v>17.150000000000002</v>
      </c>
      <c r="P3099" s="7">
        <f>E3099/L3099</f>
        <v>40.833333333333336</v>
      </c>
      <c r="Q3099" t="str">
        <f>REPLACE(N3099,FIND("/",N3099),LEN(N3099)-FIND("/",N3099)+1,"")</f>
        <v>theater</v>
      </c>
      <c r="R3099" t="str">
        <f>REPLACE(N3099,1,FIND("/",N3099),"")</f>
        <v>spaces</v>
      </c>
      <c r="S3099" s="10">
        <f t="shared" si="96"/>
        <v>42629.17015046296</v>
      </c>
      <c r="T3099" s="10">
        <f t="shared" si="97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E3100/D3100*100</f>
        <v>3.6080041046690612</v>
      </c>
      <c r="P3100" s="7">
        <f>E3100/L3100</f>
        <v>65.111111111111114</v>
      </c>
      <c r="Q3100" t="str">
        <f>REPLACE(N3100,FIND("/",N3100),LEN(N3100)-FIND("/",N3100)+1,"")</f>
        <v>theater</v>
      </c>
      <c r="R3100" t="str">
        <f>REPLACE(N3100,1,FIND("/",N3100),"")</f>
        <v>spaces</v>
      </c>
      <c r="S3100" s="10">
        <f t="shared" si="96"/>
        <v>42359.45890046296</v>
      </c>
      <c r="T3100" s="10">
        <f t="shared" si="97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E3101/D3101*100</f>
        <v>13.900000000000002</v>
      </c>
      <c r="P3101" s="7">
        <f>E3101/L3101</f>
        <v>55.6</v>
      </c>
      <c r="Q3101" t="str">
        <f>REPLACE(N3101,FIND("/",N3101),LEN(N3101)-FIND("/",N3101)+1,"")</f>
        <v>theater</v>
      </c>
      <c r="R3101" t="str">
        <f>REPLACE(N3101,1,FIND("/",N3101),"")</f>
        <v>spaces</v>
      </c>
      <c r="S3101" s="10">
        <f t="shared" si="96"/>
        <v>42381.856377314813</v>
      </c>
      <c r="T3101" s="10">
        <f t="shared" si="97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E3102/D3102*100</f>
        <v>15.225</v>
      </c>
      <c r="P3102" s="7">
        <f>E3102/L3102</f>
        <v>140.53846153846155</v>
      </c>
      <c r="Q3102" t="str">
        <f>REPLACE(N3102,FIND("/",N3102),LEN(N3102)-FIND("/",N3102)+1,"")</f>
        <v>theater</v>
      </c>
      <c r="R3102" t="str">
        <f>REPLACE(N3102,1,FIND("/",N3102),"")</f>
        <v>spaces</v>
      </c>
      <c r="S3102" s="10">
        <f t="shared" si="96"/>
        <v>41902.2890625</v>
      </c>
      <c r="T3102" s="10">
        <f t="shared" si="97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E3103/D3103*100</f>
        <v>12</v>
      </c>
      <c r="P3103" s="7">
        <f>E3103/L3103</f>
        <v>25</v>
      </c>
      <c r="Q3103" t="str">
        <f>REPLACE(N3103,FIND("/",N3103),LEN(N3103)-FIND("/",N3103)+1,"")</f>
        <v>theater</v>
      </c>
      <c r="R3103" t="str">
        <f>REPLACE(N3103,1,FIND("/",N3103),"")</f>
        <v>spaces</v>
      </c>
      <c r="S3103" s="10">
        <f t="shared" si="96"/>
        <v>42171.050196759257</v>
      </c>
      <c r="T3103" s="10">
        <f t="shared" si="97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E3104/D3104*100</f>
        <v>39.112499999999997</v>
      </c>
      <c r="P3104" s="7">
        <f>E3104/L3104</f>
        <v>69.533333333333331</v>
      </c>
      <c r="Q3104" t="str">
        <f>REPLACE(N3104,FIND("/",N3104),LEN(N3104)-FIND("/",N3104)+1,"")</f>
        <v>theater</v>
      </c>
      <c r="R3104" t="str">
        <f>REPLACE(N3104,1,FIND("/",N3104),"")</f>
        <v>spaces</v>
      </c>
      <c r="S3104" s="10">
        <f t="shared" si="96"/>
        <v>42555.007152777776</v>
      </c>
      <c r="T3104" s="10">
        <f t="shared" si="97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E3105/D3105*100</f>
        <v>0.26829268292682928</v>
      </c>
      <c r="P3105" s="7">
        <f>E3105/L3105</f>
        <v>5.5</v>
      </c>
      <c r="Q3105" t="str">
        <f>REPLACE(N3105,FIND("/",N3105),LEN(N3105)-FIND("/",N3105)+1,"")</f>
        <v>theater</v>
      </c>
      <c r="R3105" t="str">
        <f>REPLACE(N3105,1,FIND("/",N3105),"")</f>
        <v>spaces</v>
      </c>
      <c r="S3105" s="10">
        <f t="shared" si="96"/>
        <v>42106.82298611111</v>
      </c>
      <c r="T3105" s="10">
        <f t="shared" si="97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E3106/D3106*100</f>
        <v>29.625</v>
      </c>
      <c r="P3106" s="7">
        <f>E3106/L3106</f>
        <v>237</v>
      </c>
      <c r="Q3106" t="str">
        <f>REPLACE(N3106,FIND("/",N3106),LEN(N3106)-FIND("/",N3106)+1,"")</f>
        <v>theater</v>
      </c>
      <c r="R3106" t="str">
        <f>REPLACE(N3106,1,FIND("/",N3106),"")</f>
        <v>spaces</v>
      </c>
      <c r="S3106" s="10">
        <f t="shared" si="96"/>
        <v>42006.57535879629</v>
      </c>
      <c r="T3106" s="10">
        <f t="shared" si="97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E3107/D3107*100</f>
        <v>42.360992301112063</v>
      </c>
      <c r="P3107" s="7">
        <f>E3107/L3107</f>
        <v>79.870967741935488</v>
      </c>
      <c r="Q3107" t="str">
        <f>REPLACE(N3107,FIND("/",N3107),LEN(N3107)-FIND("/",N3107)+1,"")</f>
        <v>theater</v>
      </c>
      <c r="R3107" t="str">
        <f>REPLACE(N3107,1,FIND("/",N3107),"")</f>
        <v>spaces</v>
      </c>
      <c r="S3107" s="10">
        <f t="shared" si="96"/>
        <v>41876.385601851849</v>
      </c>
      <c r="T3107" s="10">
        <f t="shared" si="97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E3108/D3108*100</f>
        <v>4.1000000000000005</v>
      </c>
      <c r="P3108" s="7">
        <f>E3108/L3108</f>
        <v>10.25</v>
      </c>
      <c r="Q3108" t="str">
        <f>REPLACE(N3108,FIND("/",N3108),LEN(N3108)-FIND("/",N3108)+1,"")</f>
        <v>theater</v>
      </c>
      <c r="R3108" t="str">
        <f>REPLACE(N3108,1,FIND("/",N3108),"")</f>
        <v>spaces</v>
      </c>
      <c r="S3108" s="10">
        <f t="shared" si="96"/>
        <v>42241.095787037033</v>
      </c>
      <c r="T3108" s="10">
        <f t="shared" si="97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E3109/D3109*100</f>
        <v>19.762499999999999</v>
      </c>
      <c r="P3109" s="7">
        <f>E3109/L3109</f>
        <v>272.58620689655174</v>
      </c>
      <c r="Q3109" t="str">
        <f>REPLACE(N3109,FIND("/",N3109),LEN(N3109)-FIND("/",N3109)+1,"")</f>
        <v>theater</v>
      </c>
      <c r="R3109" t="str">
        <f>REPLACE(N3109,1,FIND("/",N3109),"")</f>
        <v>spaces</v>
      </c>
      <c r="S3109" s="10">
        <f t="shared" si="96"/>
        <v>42128.480914351851</v>
      </c>
      <c r="T3109" s="10">
        <f t="shared" si="97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E3110/D3110*100</f>
        <v>5.1999999999999998E-2</v>
      </c>
      <c r="P3110" s="7">
        <f>E3110/L3110</f>
        <v>13</v>
      </c>
      <c r="Q3110" t="str">
        <f>REPLACE(N3110,FIND("/",N3110),LEN(N3110)-FIND("/",N3110)+1,"")</f>
        <v>theater</v>
      </c>
      <c r="R3110" t="str">
        <f>REPLACE(N3110,1,FIND("/",N3110),"")</f>
        <v>spaces</v>
      </c>
      <c r="S3110" s="10">
        <f t="shared" si="96"/>
        <v>42062.34715277778</v>
      </c>
      <c r="T3110" s="10">
        <f t="shared" si="97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E3111/D3111*100</f>
        <v>25.030188679245285</v>
      </c>
      <c r="P3111" s="7">
        <f>E3111/L3111</f>
        <v>58.184210526315788</v>
      </c>
      <c r="Q3111" t="str">
        <f>REPLACE(N3111,FIND("/",N3111),LEN(N3111)-FIND("/",N3111)+1,"")</f>
        <v>theater</v>
      </c>
      <c r="R3111" t="str">
        <f>REPLACE(N3111,1,FIND("/",N3111),"")</f>
        <v>spaces</v>
      </c>
      <c r="S3111" s="10">
        <f t="shared" si="96"/>
        <v>41843.791782407403</v>
      </c>
      <c r="T3111" s="10">
        <f t="shared" si="97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E3112/D3112*100</f>
        <v>0.04</v>
      </c>
      <c r="P3112" s="7">
        <f>E3112/L3112</f>
        <v>10</v>
      </c>
      <c r="Q3112" t="str">
        <f>REPLACE(N3112,FIND("/",N3112),LEN(N3112)-FIND("/",N3112)+1,"")</f>
        <v>theater</v>
      </c>
      <c r="R3112" t="str">
        <f>REPLACE(N3112,1,FIND("/",N3112),"")</f>
        <v>spaces</v>
      </c>
      <c r="S3112" s="10">
        <f t="shared" si="96"/>
        <v>42744.698136574072</v>
      </c>
      <c r="T3112" s="10">
        <f t="shared" si="97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E3113/D3113*100</f>
        <v>26.640000000000004</v>
      </c>
      <c r="P3113" s="7">
        <f>E3113/L3113</f>
        <v>70.10526315789474</v>
      </c>
      <c r="Q3113" t="str">
        <f>REPLACE(N3113,FIND("/",N3113),LEN(N3113)-FIND("/",N3113)+1,"")</f>
        <v>theater</v>
      </c>
      <c r="R3113" t="str">
        <f>REPLACE(N3113,1,FIND("/",N3113),"")</f>
        <v>spaces</v>
      </c>
      <c r="S3113" s="10">
        <f t="shared" si="96"/>
        <v>41885.261805555558</v>
      </c>
      <c r="T3113" s="10">
        <f t="shared" si="97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E3114/D3114*100</f>
        <v>4.7363636363636363</v>
      </c>
      <c r="P3114" s="7">
        <f>E3114/L3114</f>
        <v>57.888888888888886</v>
      </c>
      <c r="Q3114" t="str">
        <f>REPLACE(N3114,FIND("/",N3114),LEN(N3114)-FIND("/",N3114)+1,"")</f>
        <v>theater</v>
      </c>
      <c r="R3114" t="str">
        <f>REPLACE(N3114,1,FIND("/",N3114),"")</f>
        <v>spaces</v>
      </c>
      <c r="S3114" s="10">
        <f t="shared" si="96"/>
        <v>42614.788587962961</v>
      </c>
      <c r="T3114" s="10">
        <f t="shared" si="97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E3115/D3115*100</f>
        <v>4.2435339894712749</v>
      </c>
      <c r="P3115" s="7">
        <f>E3115/L3115</f>
        <v>125.27027027027027</v>
      </c>
      <c r="Q3115" t="str">
        <f>REPLACE(N3115,FIND("/",N3115),LEN(N3115)-FIND("/",N3115)+1,"")</f>
        <v>theater</v>
      </c>
      <c r="R3115" t="str">
        <f>REPLACE(N3115,1,FIND("/",N3115),"")</f>
        <v>spaces</v>
      </c>
      <c r="S3115" s="10">
        <f t="shared" si="96"/>
        <v>42081.397939814815</v>
      </c>
      <c r="T3115" s="10">
        <f t="shared" si="97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E3116/D3116*100</f>
        <v>0</v>
      </c>
      <c r="P3116" s="7" t="e">
        <f>E3116/L3116</f>
        <v>#DIV/0!</v>
      </c>
      <c r="Q3116" t="str">
        <f>REPLACE(N3116,FIND("/",N3116),LEN(N3116)-FIND("/",N3116)+1,"")</f>
        <v>theater</v>
      </c>
      <c r="R3116" t="str">
        <f>REPLACE(N3116,1,FIND("/",N3116),"")</f>
        <v>spaces</v>
      </c>
      <c r="S3116" s="10">
        <f t="shared" si="96"/>
        <v>41843.29918981481</v>
      </c>
      <c r="T3116" s="10">
        <f t="shared" si="97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E3117/D3117*100</f>
        <v>3</v>
      </c>
      <c r="P3117" s="7">
        <f>E3117/L3117</f>
        <v>300</v>
      </c>
      <c r="Q3117" t="str">
        <f>REPLACE(N3117,FIND("/",N3117),LEN(N3117)-FIND("/",N3117)+1,"")</f>
        <v>theater</v>
      </c>
      <c r="R3117" t="str">
        <f>REPLACE(N3117,1,FIND("/",N3117),"")</f>
        <v>spaces</v>
      </c>
      <c r="S3117" s="10">
        <f t="shared" si="96"/>
        <v>42496.113738425927</v>
      </c>
      <c r="T3117" s="10">
        <f t="shared" si="97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E3118/D3118*100</f>
        <v>57.333333333333336</v>
      </c>
      <c r="P3118" s="7">
        <f>E3118/L3118</f>
        <v>43</v>
      </c>
      <c r="Q3118" t="str">
        <f>REPLACE(N3118,FIND("/",N3118),LEN(N3118)-FIND("/",N3118)+1,"")</f>
        <v>theater</v>
      </c>
      <c r="R3118" t="str">
        <f>REPLACE(N3118,1,FIND("/",N3118),"")</f>
        <v>spaces</v>
      </c>
      <c r="S3118" s="10">
        <f t="shared" si="96"/>
        <v>42081.18200231481</v>
      </c>
      <c r="T3118" s="10">
        <f t="shared" si="97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E3119/D3119*100</f>
        <v>0.1</v>
      </c>
      <c r="P3119" s="7">
        <f>E3119/L3119</f>
        <v>1</v>
      </c>
      <c r="Q3119" t="str">
        <f>REPLACE(N3119,FIND("/",N3119),LEN(N3119)-FIND("/",N3119)+1,"")</f>
        <v>theater</v>
      </c>
      <c r="R3119" t="str">
        <f>REPLACE(N3119,1,FIND("/",N3119),"")</f>
        <v>spaces</v>
      </c>
      <c r="S3119" s="10">
        <f t="shared" si="96"/>
        <v>42509.041203703702</v>
      </c>
      <c r="T3119" s="10">
        <f t="shared" si="97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E3120/D3120*100</f>
        <v>0.31</v>
      </c>
      <c r="P3120" s="7">
        <f>E3120/L3120</f>
        <v>775</v>
      </c>
      <c r="Q3120" t="str">
        <f>REPLACE(N3120,FIND("/",N3120),LEN(N3120)-FIND("/",N3120)+1,"")</f>
        <v>theater</v>
      </c>
      <c r="R3120" t="str">
        <f>REPLACE(N3120,1,FIND("/",N3120),"")</f>
        <v>spaces</v>
      </c>
      <c r="S3120" s="10">
        <f t="shared" si="96"/>
        <v>42534.316238425927</v>
      </c>
      <c r="T3120" s="10">
        <f t="shared" si="97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E3121/D3121*100</f>
        <v>0.05</v>
      </c>
      <c r="P3121" s="7">
        <f>E3121/L3121</f>
        <v>5</v>
      </c>
      <c r="Q3121" t="str">
        <f>REPLACE(N3121,FIND("/",N3121),LEN(N3121)-FIND("/",N3121)+1,"")</f>
        <v>theater</v>
      </c>
      <c r="R3121" t="str">
        <f>REPLACE(N3121,1,FIND("/",N3121),"")</f>
        <v>spaces</v>
      </c>
      <c r="S3121" s="10">
        <f t="shared" si="96"/>
        <v>42059.712175925924</v>
      </c>
      <c r="T3121" s="10">
        <f t="shared" si="97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E3122/D3122*100</f>
        <v>9.8461538461538465E-3</v>
      </c>
      <c r="P3122" s="7">
        <f>E3122/L3122</f>
        <v>12.8</v>
      </c>
      <c r="Q3122" t="str">
        <f>REPLACE(N3122,FIND("/",N3122),LEN(N3122)-FIND("/",N3122)+1,"")</f>
        <v>theater</v>
      </c>
      <c r="R3122" t="str">
        <f>REPLACE(N3122,1,FIND("/",N3122),"")</f>
        <v>spaces</v>
      </c>
      <c r="S3122" s="10">
        <f t="shared" si="96"/>
        <v>42435.608749999992</v>
      </c>
      <c r="T3122" s="10">
        <f t="shared" si="97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E3123/D3123*100</f>
        <v>0.66666666666666674</v>
      </c>
      <c r="P3123" s="7">
        <f>E3123/L3123</f>
        <v>10</v>
      </c>
      <c r="Q3123" t="str">
        <f>REPLACE(N3123,FIND("/",N3123),LEN(N3123)-FIND("/",N3123)+1,"")</f>
        <v>theater</v>
      </c>
      <c r="R3123" t="str">
        <f>REPLACE(N3123,1,FIND("/",N3123),"")</f>
        <v>spaces</v>
      </c>
      <c r="S3123" s="10">
        <f t="shared" si="96"/>
        <v>41848.346469907403</v>
      </c>
      <c r="T3123" s="10">
        <f t="shared" si="97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E3124/D3124*100</f>
        <v>58.291457286432156</v>
      </c>
      <c r="P3124" s="7">
        <f>E3124/L3124</f>
        <v>58</v>
      </c>
      <c r="Q3124" t="str">
        <f>REPLACE(N3124,FIND("/",N3124),LEN(N3124)-FIND("/",N3124)+1,"")</f>
        <v>theater</v>
      </c>
      <c r="R3124" t="str">
        <f>REPLACE(N3124,1,FIND("/",N3124),"")</f>
        <v>spaces</v>
      </c>
      <c r="S3124" s="10">
        <f t="shared" si="96"/>
        <v>42678.598749999997</v>
      </c>
      <c r="T3124" s="10">
        <f t="shared" si="97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E3125/D3125*100</f>
        <v>68.153599999999997</v>
      </c>
      <c r="P3125" s="7">
        <f>E3125/L3125</f>
        <v>244.80459770114942</v>
      </c>
      <c r="Q3125" t="str">
        <f>REPLACE(N3125,FIND("/",N3125),LEN(N3125)-FIND("/",N3125)+1,"")</f>
        <v>theater</v>
      </c>
      <c r="R3125" t="str">
        <f>REPLACE(N3125,1,FIND("/",N3125),"")</f>
        <v>spaces</v>
      </c>
      <c r="S3125" s="10">
        <f t="shared" si="96"/>
        <v>42530.659699074073</v>
      </c>
      <c r="T3125" s="10">
        <f t="shared" si="97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E3126/D3126*100</f>
        <v>3.2499999999999999E-3</v>
      </c>
      <c r="P3126" s="7">
        <f>E3126/L3126</f>
        <v>6.5</v>
      </c>
      <c r="Q3126" t="str">
        <f>REPLACE(N3126,FIND("/",N3126),LEN(N3126)-FIND("/",N3126)+1,"")</f>
        <v>theater</v>
      </c>
      <c r="R3126" t="str">
        <f>REPLACE(N3126,1,FIND("/",N3126),"")</f>
        <v>spaces</v>
      </c>
      <c r="S3126" s="10">
        <f t="shared" si="96"/>
        <v>41977.446770833332</v>
      </c>
      <c r="T3126" s="10">
        <f t="shared" si="97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E3127/D3127*100</f>
        <v>0</v>
      </c>
      <c r="P3127" s="7" t="e">
        <f>E3127/L3127</f>
        <v>#DIV/0!</v>
      </c>
      <c r="Q3127" t="str">
        <f>REPLACE(N3127,FIND("/",N3127),LEN(N3127)-FIND("/",N3127)+1,"")</f>
        <v>theater</v>
      </c>
      <c r="R3127" t="str">
        <f>REPLACE(N3127,1,FIND("/",N3127),"")</f>
        <v>spaces</v>
      </c>
      <c r="S3127" s="10">
        <f t="shared" si="96"/>
        <v>42345.873518518514</v>
      </c>
      <c r="T3127" s="10">
        <f t="shared" si="97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E3128/D3128*100</f>
        <v>4.16</v>
      </c>
      <c r="P3128" s="7">
        <f>E3128/L3128</f>
        <v>61.176470588235297</v>
      </c>
      <c r="Q3128" t="str">
        <f>REPLACE(N3128,FIND("/",N3128),LEN(N3128)-FIND("/",N3128)+1,"")</f>
        <v>theater</v>
      </c>
      <c r="R3128" t="str">
        <f>REPLACE(N3128,1,FIND("/",N3128),"")</f>
        <v>spaces</v>
      </c>
      <c r="S3128" s="10">
        <f t="shared" si="96"/>
        <v>42426.684745370367</v>
      </c>
      <c r="T3128" s="10">
        <f t="shared" si="97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E3129/D3129*100</f>
        <v>0</v>
      </c>
      <c r="P3129" s="7" t="e">
        <f>E3129/L3129</f>
        <v>#DIV/0!</v>
      </c>
      <c r="Q3129" t="str">
        <f>REPLACE(N3129,FIND("/",N3129),LEN(N3129)-FIND("/",N3129)+1,"")</f>
        <v>theater</v>
      </c>
      <c r="R3129" t="str">
        <f>REPLACE(N3129,1,FIND("/",N3129),"")</f>
        <v>spaces</v>
      </c>
      <c r="S3129" s="10">
        <f t="shared" si="96"/>
        <v>42034.523483796293</v>
      </c>
      <c r="T3129" s="10">
        <f t="shared" si="97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E3130/D3130*100</f>
        <v>108.60666666666667</v>
      </c>
      <c r="P3130" s="7">
        <f>E3130/L3130</f>
        <v>139.23931623931625</v>
      </c>
      <c r="Q3130" t="str">
        <f>REPLACE(N3130,FIND("/",N3130),LEN(N3130)-FIND("/",N3130)+1,"")</f>
        <v>theater</v>
      </c>
      <c r="R3130" t="str">
        <f>REPLACE(N3130,1,FIND("/",N3130),"")</f>
        <v>plays</v>
      </c>
      <c r="S3130" s="10">
        <f t="shared" si="96"/>
        <v>42780.492372685178</v>
      </c>
      <c r="T3130" s="10">
        <f t="shared" si="97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E3131/D3131*100</f>
        <v>0.8</v>
      </c>
      <c r="P3131" s="7">
        <f>E3131/L3131</f>
        <v>10</v>
      </c>
      <c r="Q3131" t="str">
        <f>REPLACE(N3131,FIND("/",N3131),LEN(N3131)-FIND("/",N3131)+1,"")</f>
        <v>theater</v>
      </c>
      <c r="R3131" t="str">
        <f>REPLACE(N3131,1,FIND("/",N3131),"")</f>
        <v>plays</v>
      </c>
      <c r="S3131" s="10">
        <f t="shared" si="96"/>
        <v>42803.509479166663</v>
      </c>
      <c r="T3131" s="10">
        <f t="shared" si="97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E3132/D3132*100</f>
        <v>3.75</v>
      </c>
      <c r="P3132" s="7">
        <f>E3132/L3132</f>
        <v>93.75</v>
      </c>
      <c r="Q3132" t="str">
        <f>REPLACE(N3132,FIND("/",N3132),LEN(N3132)-FIND("/",N3132)+1,"")</f>
        <v>theater</v>
      </c>
      <c r="R3132" t="str">
        <f>REPLACE(N3132,1,FIND("/",N3132),"")</f>
        <v>plays</v>
      </c>
      <c r="S3132" s="10">
        <f t="shared" si="96"/>
        <v>42808.306898148141</v>
      </c>
      <c r="T3132" s="10">
        <f t="shared" si="97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E3133/D3133*100</f>
        <v>15.731707317073171</v>
      </c>
      <c r="P3133" s="7">
        <f>E3133/L3133</f>
        <v>53.75</v>
      </c>
      <c r="Q3133" t="str">
        <f>REPLACE(N3133,FIND("/",N3133),LEN(N3133)-FIND("/",N3133)+1,"")</f>
        <v>theater</v>
      </c>
      <c r="R3133" t="str">
        <f>REPLACE(N3133,1,FIND("/",N3133),"")</f>
        <v>plays</v>
      </c>
      <c r="S3133" s="10">
        <f t="shared" si="96"/>
        <v>42803.245891203704</v>
      </c>
      <c r="T3133" s="10">
        <f t="shared" si="97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E3134/D3134*100</f>
        <v>3.3333333333333333E-2</v>
      </c>
      <c r="P3134" s="7">
        <f>E3134/L3134</f>
        <v>10</v>
      </c>
      <c r="Q3134" t="str">
        <f>REPLACE(N3134,FIND("/",N3134),LEN(N3134)-FIND("/",N3134)+1,"")</f>
        <v>theater</v>
      </c>
      <c r="R3134" t="str">
        <f>REPLACE(N3134,1,FIND("/",N3134),"")</f>
        <v>plays</v>
      </c>
      <c r="S3134" s="10">
        <f t="shared" si="96"/>
        <v>42786.016898148147</v>
      </c>
      <c r="T3134" s="10">
        <f t="shared" si="97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E3135/D3135*100</f>
        <v>108</v>
      </c>
      <c r="P3135" s="7">
        <f>E3135/L3135</f>
        <v>33.75</v>
      </c>
      <c r="Q3135" t="str">
        <f>REPLACE(N3135,FIND("/",N3135),LEN(N3135)-FIND("/",N3135)+1,"")</f>
        <v>theater</v>
      </c>
      <c r="R3135" t="str">
        <f>REPLACE(N3135,1,FIND("/",N3135),"")</f>
        <v>plays</v>
      </c>
      <c r="S3135" s="10">
        <f t="shared" si="96"/>
        <v>42788.231874999998</v>
      </c>
      <c r="T3135" s="10">
        <f t="shared" si="97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E3136/D3136*100</f>
        <v>22.5</v>
      </c>
      <c r="P3136" s="7">
        <f>E3136/L3136</f>
        <v>18.75</v>
      </c>
      <c r="Q3136" t="str">
        <f>REPLACE(N3136,FIND("/",N3136),LEN(N3136)-FIND("/",N3136)+1,"")</f>
        <v>theater</v>
      </c>
      <c r="R3136" t="str">
        <f>REPLACE(N3136,1,FIND("/",N3136),"")</f>
        <v>plays</v>
      </c>
      <c r="S3136" s="10">
        <f t="shared" si="96"/>
        <v>42800.386793981474</v>
      </c>
      <c r="T3136" s="10">
        <f t="shared" si="97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E3137/D3137*100</f>
        <v>20.849420849420849</v>
      </c>
      <c r="P3137" s="7">
        <f>E3137/L3137</f>
        <v>23.142857142857142</v>
      </c>
      <c r="Q3137" t="str">
        <f>REPLACE(N3137,FIND("/",N3137),LEN(N3137)-FIND("/",N3137)+1,"")</f>
        <v>theater</v>
      </c>
      <c r="R3137" t="str">
        <f>REPLACE(N3137,1,FIND("/",N3137),"")</f>
        <v>plays</v>
      </c>
      <c r="S3137" s="10">
        <f t="shared" si="96"/>
        <v>42806.818530092591</v>
      </c>
      <c r="T3137" s="10">
        <f t="shared" si="97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E3138/D3138*100</f>
        <v>127.8</v>
      </c>
      <c r="P3138" s="7">
        <f>E3138/L3138</f>
        <v>29.045454545454547</v>
      </c>
      <c r="Q3138" t="str">
        <f>REPLACE(N3138,FIND("/",N3138),LEN(N3138)-FIND("/",N3138)+1,"")</f>
        <v>theater</v>
      </c>
      <c r="R3138" t="str">
        <f>REPLACE(N3138,1,FIND("/",N3138),"")</f>
        <v>plays</v>
      </c>
      <c r="S3138" s="10">
        <f t="shared" si="96"/>
        <v>42789.12909722222</v>
      </c>
      <c r="T3138" s="10">
        <f t="shared" si="97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E3139/D3139*100</f>
        <v>3.3333333333333335</v>
      </c>
      <c r="P3139" s="7">
        <f>E3139/L3139</f>
        <v>50</v>
      </c>
      <c r="Q3139" t="str">
        <f>REPLACE(N3139,FIND("/",N3139),LEN(N3139)-FIND("/",N3139)+1,"")</f>
        <v>theater</v>
      </c>
      <c r="R3139" t="str">
        <f>REPLACE(N3139,1,FIND("/",N3139),"")</f>
        <v>plays</v>
      </c>
      <c r="S3139" s="10">
        <f t="shared" ref="S3139:S3202" si="98">(J3139/86400)+25569+(-8/24)</f>
        <v>42807.551724537036</v>
      </c>
      <c r="T3139" s="10">
        <f t="shared" ref="T3139:T3202" si="99">(I3139/86400)+25569+(-8/24)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E3140/D3140*100</f>
        <v>0</v>
      </c>
      <c r="P3140" s="7" t="e">
        <f>E3140/L3140</f>
        <v>#DIV/0!</v>
      </c>
      <c r="Q3140" t="str">
        <f>REPLACE(N3140,FIND("/",N3140),LEN(N3140)-FIND("/",N3140)+1,"")</f>
        <v>theater</v>
      </c>
      <c r="R3140" t="str">
        <f>REPLACE(N3140,1,FIND("/",N3140),"")</f>
        <v>plays</v>
      </c>
      <c r="S3140" s="10">
        <f t="shared" si="98"/>
        <v>42809.312581018516</v>
      </c>
      <c r="T3140" s="10">
        <f t="shared" si="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E3141/D3141*100</f>
        <v>5.4</v>
      </c>
      <c r="P3141" s="7">
        <f>E3141/L3141</f>
        <v>450</v>
      </c>
      <c r="Q3141" t="str">
        <f>REPLACE(N3141,FIND("/",N3141),LEN(N3141)-FIND("/",N3141)+1,"")</f>
        <v>theater</v>
      </c>
      <c r="R3141" t="str">
        <f>REPLACE(N3141,1,FIND("/",N3141),"")</f>
        <v>plays</v>
      </c>
      <c r="S3141" s="10">
        <f t="shared" si="98"/>
        <v>42784.937037037038</v>
      </c>
      <c r="T3141" s="10">
        <f t="shared" si="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E3142/D3142*100</f>
        <v>0.96</v>
      </c>
      <c r="P3142" s="7">
        <f>E3142/L3142</f>
        <v>24</v>
      </c>
      <c r="Q3142" t="str">
        <f>REPLACE(N3142,FIND("/",N3142),LEN(N3142)-FIND("/",N3142)+1,"")</f>
        <v>theater</v>
      </c>
      <c r="R3142" t="str">
        <f>REPLACE(N3142,1,FIND("/",N3142),"")</f>
        <v>plays</v>
      </c>
      <c r="S3142" s="10">
        <f t="shared" si="98"/>
        <v>42802.385451388887</v>
      </c>
      <c r="T3142" s="10">
        <f t="shared" si="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E3143/D3143*100</f>
        <v>51.6</v>
      </c>
      <c r="P3143" s="7">
        <f>E3143/L3143</f>
        <v>32.25</v>
      </c>
      <c r="Q3143" t="str">
        <f>REPLACE(N3143,FIND("/",N3143),LEN(N3143)-FIND("/",N3143)+1,"")</f>
        <v>theater</v>
      </c>
      <c r="R3143" t="str">
        <f>REPLACE(N3143,1,FIND("/",N3143),"")</f>
        <v>plays</v>
      </c>
      <c r="S3143" s="10">
        <f t="shared" si="98"/>
        <v>42800.42</v>
      </c>
      <c r="T3143" s="10">
        <f t="shared" si="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E3144/D3144*100</f>
        <v>1.6363636363636365</v>
      </c>
      <c r="P3144" s="7">
        <f>E3144/L3144</f>
        <v>15</v>
      </c>
      <c r="Q3144" t="str">
        <f>REPLACE(N3144,FIND("/",N3144),LEN(N3144)-FIND("/",N3144)+1,"")</f>
        <v>theater</v>
      </c>
      <c r="R3144" t="str">
        <f>REPLACE(N3144,1,FIND("/",N3144),"")</f>
        <v>plays</v>
      </c>
      <c r="S3144" s="10">
        <f t="shared" si="98"/>
        <v>42783.179849537039</v>
      </c>
      <c r="T3144" s="10">
        <f t="shared" si="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E3145/D3145*100</f>
        <v>0</v>
      </c>
      <c r="P3145" s="7" t="e">
        <f>E3145/L3145</f>
        <v>#DIV/0!</v>
      </c>
      <c r="Q3145" t="str">
        <f>REPLACE(N3145,FIND("/",N3145),LEN(N3145)-FIND("/",N3145)+1,"")</f>
        <v>theater</v>
      </c>
      <c r="R3145" t="str">
        <f>REPLACE(N3145,1,FIND("/",N3145),"")</f>
        <v>plays</v>
      </c>
      <c r="S3145" s="10">
        <f t="shared" si="98"/>
        <v>42808.024953703702</v>
      </c>
      <c r="T3145" s="10">
        <f t="shared" si="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E3146/D3146*100</f>
        <v>75.400000000000006</v>
      </c>
      <c r="P3146" s="7">
        <f>E3146/L3146</f>
        <v>251.33333333333334</v>
      </c>
      <c r="Q3146" t="str">
        <f>REPLACE(N3146,FIND("/",N3146),LEN(N3146)-FIND("/",N3146)+1,"")</f>
        <v>theater</v>
      </c>
      <c r="R3146" t="str">
        <f>REPLACE(N3146,1,FIND("/",N3146),"")</f>
        <v>plays</v>
      </c>
      <c r="S3146" s="10">
        <f t="shared" si="98"/>
        <v>42796.204942129632</v>
      </c>
      <c r="T3146" s="10">
        <f t="shared" si="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E3147/D3147*100</f>
        <v>0</v>
      </c>
      <c r="P3147" s="7" t="e">
        <f>E3147/L3147</f>
        <v>#DIV/0!</v>
      </c>
      <c r="Q3147" t="str">
        <f>REPLACE(N3147,FIND("/",N3147),LEN(N3147)-FIND("/",N3147)+1,"")</f>
        <v>theater</v>
      </c>
      <c r="R3147" t="str">
        <f>REPLACE(N3147,1,FIND("/",N3147),"")</f>
        <v>plays</v>
      </c>
      <c r="S3147" s="10">
        <f t="shared" si="98"/>
        <v>42761.707569444443</v>
      </c>
      <c r="T3147" s="10">
        <f t="shared" si="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E3148/D3148*100</f>
        <v>10.5</v>
      </c>
      <c r="P3148" s="7">
        <f>E3148/L3148</f>
        <v>437.5</v>
      </c>
      <c r="Q3148" t="str">
        <f>REPLACE(N3148,FIND("/",N3148),LEN(N3148)-FIND("/",N3148)+1,"")</f>
        <v>theater</v>
      </c>
      <c r="R3148" t="str">
        <f>REPLACE(N3148,1,FIND("/",N3148),"")</f>
        <v>plays</v>
      </c>
      <c r="S3148" s="10">
        <f t="shared" si="98"/>
        <v>42796.349143518521</v>
      </c>
      <c r="T3148" s="10">
        <f t="shared" si="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E3149/D3149*100</f>
        <v>117.52499999999999</v>
      </c>
      <c r="P3149" s="7">
        <f>E3149/L3149</f>
        <v>110.35211267605634</v>
      </c>
      <c r="Q3149" t="str">
        <f>REPLACE(N3149,FIND("/",N3149),LEN(N3149)-FIND("/",N3149)+1,"")</f>
        <v>theater</v>
      </c>
      <c r="R3149" t="str">
        <f>REPLACE(N3149,1,FIND("/",N3149),"")</f>
        <v>plays</v>
      </c>
      <c r="S3149" s="10">
        <f t="shared" si="98"/>
        <v>41909.636053240734</v>
      </c>
      <c r="T3149" s="10">
        <f t="shared" si="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E3150/D3150*100</f>
        <v>131.16666666666669</v>
      </c>
      <c r="P3150" s="7">
        <f>E3150/L3150</f>
        <v>41.421052631578945</v>
      </c>
      <c r="Q3150" t="str">
        <f>REPLACE(N3150,FIND("/",N3150),LEN(N3150)-FIND("/",N3150)+1,"")</f>
        <v>theater</v>
      </c>
      <c r="R3150" t="str">
        <f>REPLACE(N3150,1,FIND("/",N3150),"")</f>
        <v>plays</v>
      </c>
      <c r="S3150" s="10">
        <f t="shared" si="98"/>
        <v>41891.331990740735</v>
      </c>
      <c r="T3150" s="10">
        <f t="shared" si="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E3151/D3151*100</f>
        <v>104</v>
      </c>
      <c r="P3151" s="7">
        <f>E3151/L3151</f>
        <v>52</v>
      </c>
      <c r="Q3151" t="str">
        <f>REPLACE(N3151,FIND("/",N3151),LEN(N3151)-FIND("/",N3151)+1,"")</f>
        <v>theater</v>
      </c>
      <c r="R3151" t="str">
        <f>REPLACE(N3151,1,FIND("/",N3151),"")</f>
        <v>plays</v>
      </c>
      <c r="S3151" s="10">
        <f t="shared" si="98"/>
        <v>41225.684027777774</v>
      </c>
      <c r="T3151" s="10">
        <f t="shared" si="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E3152/D3152*100</f>
        <v>101</v>
      </c>
      <c r="P3152" s="7">
        <f>E3152/L3152</f>
        <v>33.990384615384613</v>
      </c>
      <c r="Q3152" t="str">
        <f>REPLACE(N3152,FIND("/",N3152),LEN(N3152)-FIND("/",N3152)+1,"")</f>
        <v>theater</v>
      </c>
      <c r="R3152" t="str">
        <f>REPLACE(N3152,1,FIND("/",N3152),"")</f>
        <v>plays</v>
      </c>
      <c r="S3152" s="10">
        <f t="shared" si="98"/>
        <v>40477.930590277778</v>
      </c>
      <c r="T3152" s="10">
        <f t="shared" si="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E3153/D3153*100</f>
        <v>100.4</v>
      </c>
      <c r="P3153" s="7">
        <f>E3153/L3153</f>
        <v>103.35294117647059</v>
      </c>
      <c r="Q3153" t="str">
        <f>REPLACE(N3153,FIND("/",N3153),LEN(N3153)-FIND("/",N3153)+1,"")</f>
        <v>theater</v>
      </c>
      <c r="R3153" t="str">
        <f>REPLACE(N3153,1,FIND("/",N3153),"")</f>
        <v>plays</v>
      </c>
      <c r="S3153" s="10">
        <f t="shared" si="98"/>
        <v>41862.506643518514</v>
      </c>
      <c r="T3153" s="10">
        <f t="shared" si="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E3154/D3154*100</f>
        <v>105.95454545454545</v>
      </c>
      <c r="P3154" s="7">
        <f>E3154/L3154</f>
        <v>34.791044776119406</v>
      </c>
      <c r="Q3154" t="str">
        <f>REPLACE(N3154,FIND("/",N3154),LEN(N3154)-FIND("/",N3154)+1,"")</f>
        <v>theater</v>
      </c>
      <c r="R3154" t="str">
        <f>REPLACE(N3154,1,FIND("/",N3154),"")</f>
        <v>plays</v>
      </c>
      <c r="S3154" s="10">
        <f t="shared" si="98"/>
        <v>41550.534340277773</v>
      </c>
      <c r="T3154" s="10">
        <f t="shared" si="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E3155/D3155*100</f>
        <v>335.58333333333337</v>
      </c>
      <c r="P3155" s="7">
        <f>E3155/L3155</f>
        <v>41.773858921161825</v>
      </c>
      <c r="Q3155" t="str">
        <f>REPLACE(N3155,FIND("/",N3155),LEN(N3155)-FIND("/",N3155)+1,"")</f>
        <v>theater</v>
      </c>
      <c r="R3155" t="str">
        <f>REPLACE(N3155,1,FIND("/",N3155),"")</f>
        <v>plays</v>
      </c>
      <c r="S3155" s="10">
        <f t="shared" si="98"/>
        <v>40632.821030092593</v>
      </c>
      <c r="T3155" s="10">
        <f t="shared" si="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E3156/D3156*100</f>
        <v>112.92857142857142</v>
      </c>
      <c r="P3156" s="7">
        <f>E3156/L3156</f>
        <v>64.268292682926827</v>
      </c>
      <c r="Q3156" t="str">
        <f>REPLACE(N3156,FIND("/",N3156),LEN(N3156)-FIND("/",N3156)+1,"")</f>
        <v>theater</v>
      </c>
      <c r="R3156" t="str">
        <f>REPLACE(N3156,1,FIND("/",N3156),"")</f>
        <v>plays</v>
      </c>
      <c r="S3156" s="10">
        <f t="shared" si="98"/>
        <v>40970.542337962957</v>
      </c>
      <c r="T3156" s="10">
        <f t="shared" si="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E3157/D3157*100</f>
        <v>188.50460000000001</v>
      </c>
      <c r="P3157" s="7">
        <f>E3157/L3157</f>
        <v>31.209370860927152</v>
      </c>
      <c r="Q3157" t="str">
        <f>REPLACE(N3157,FIND("/",N3157),LEN(N3157)-FIND("/",N3157)+1,"")</f>
        <v>theater</v>
      </c>
      <c r="R3157" t="str">
        <f>REPLACE(N3157,1,FIND("/",N3157),"")</f>
        <v>plays</v>
      </c>
      <c r="S3157" s="10">
        <f t="shared" si="98"/>
        <v>41233.165798611109</v>
      </c>
      <c r="T3157" s="10">
        <f t="shared" si="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E3158/D3158*100</f>
        <v>101.81818181818181</v>
      </c>
      <c r="P3158" s="7">
        <f>E3158/L3158</f>
        <v>62.921348314606739</v>
      </c>
      <c r="Q3158" t="str">
        <f>REPLACE(N3158,FIND("/",N3158),LEN(N3158)-FIND("/",N3158)+1,"")</f>
        <v>theater</v>
      </c>
      <c r="R3158" t="str">
        <f>REPLACE(N3158,1,FIND("/",N3158),"")</f>
        <v>plays</v>
      </c>
      <c r="S3158" s="10">
        <f t="shared" si="98"/>
        <v>41026.619722222218</v>
      </c>
      <c r="T3158" s="10">
        <f t="shared" si="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E3159/D3159*100</f>
        <v>101</v>
      </c>
      <c r="P3159" s="7">
        <f>E3159/L3159</f>
        <v>98.536585365853654</v>
      </c>
      <c r="Q3159" t="str">
        <f>REPLACE(N3159,FIND("/",N3159),LEN(N3159)-FIND("/",N3159)+1,"")</f>
        <v>theater</v>
      </c>
      <c r="R3159" t="str">
        <f>REPLACE(N3159,1,FIND("/",N3159),"")</f>
        <v>plays</v>
      </c>
      <c r="S3159" s="10">
        <f t="shared" si="98"/>
        <v>41829.454918981479</v>
      </c>
      <c r="T3159" s="10">
        <f t="shared" si="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E3160/D3160*100</f>
        <v>113.99999999999999</v>
      </c>
      <c r="P3160" s="7">
        <f>E3160/L3160</f>
        <v>82.608695652173907</v>
      </c>
      <c r="Q3160" t="str">
        <f>REPLACE(N3160,FIND("/",N3160),LEN(N3160)-FIND("/",N3160)+1,"")</f>
        <v>theater</v>
      </c>
      <c r="R3160" t="str">
        <f>REPLACE(N3160,1,FIND("/",N3160),"")</f>
        <v>plays</v>
      </c>
      <c r="S3160" s="10">
        <f t="shared" si="98"/>
        <v>41447.506388888891</v>
      </c>
      <c r="T3160" s="10">
        <f t="shared" si="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E3161/D3161*100</f>
        <v>133.48133333333334</v>
      </c>
      <c r="P3161" s="7">
        <f>E3161/L3161</f>
        <v>38.504230769230773</v>
      </c>
      <c r="Q3161" t="str">
        <f>REPLACE(N3161,FIND("/",N3161),LEN(N3161)-FIND("/",N3161)+1,"")</f>
        <v>theater</v>
      </c>
      <c r="R3161" t="str">
        <f>REPLACE(N3161,1,FIND("/",N3161),"")</f>
        <v>plays</v>
      </c>
      <c r="S3161" s="10">
        <f t="shared" si="98"/>
        <v>40883.733344907407</v>
      </c>
      <c r="T3161" s="10">
        <f t="shared" si="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E3162/D3162*100</f>
        <v>101.53333333333335</v>
      </c>
      <c r="P3162" s="7">
        <f>E3162/L3162</f>
        <v>80.15789473684211</v>
      </c>
      <c r="Q3162" t="str">
        <f>REPLACE(N3162,FIND("/",N3162),LEN(N3162)-FIND("/",N3162)+1,"")</f>
        <v>theater</v>
      </c>
      <c r="R3162" t="str">
        <f>REPLACE(N3162,1,FIND("/",N3162),"")</f>
        <v>plays</v>
      </c>
      <c r="S3162" s="10">
        <f t="shared" si="98"/>
        <v>41840.931562499994</v>
      </c>
      <c r="T3162" s="10">
        <f t="shared" si="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E3163/D3163*100</f>
        <v>105.1</v>
      </c>
      <c r="P3163" s="7">
        <f>E3163/L3163</f>
        <v>28.405405405405407</v>
      </c>
      <c r="Q3163" t="str">
        <f>REPLACE(N3163,FIND("/",N3163),LEN(N3163)-FIND("/",N3163)+1,"")</f>
        <v>theater</v>
      </c>
      <c r="R3163" t="str">
        <f>REPLACE(N3163,1,FIND("/",N3163),"")</f>
        <v>plays</v>
      </c>
      <c r="S3163" s="10">
        <f t="shared" si="98"/>
        <v>41897.202800925923</v>
      </c>
      <c r="T3163" s="10">
        <f t="shared" si="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E3164/D3164*100</f>
        <v>127.15</v>
      </c>
      <c r="P3164" s="7">
        <f>E3164/L3164</f>
        <v>80.730158730158735</v>
      </c>
      <c r="Q3164" t="str">
        <f>REPLACE(N3164,FIND("/",N3164),LEN(N3164)-FIND("/",N3164)+1,"")</f>
        <v>theater</v>
      </c>
      <c r="R3164" t="str">
        <f>REPLACE(N3164,1,FIND("/",N3164),"")</f>
        <v>plays</v>
      </c>
      <c r="S3164" s="10">
        <f t="shared" si="98"/>
        <v>41799.35256944444</v>
      </c>
      <c r="T3164" s="10">
        <f t="shared" si="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E3165/D3165*100</f>
        <v>111.15384615384616</v>
      </c>
      <c r="P3165" s="7">
        <f>E3165/L3165</f>
        <v>200.69444444444446</v>
      </c>
      <c r="Q3165" t="str">
        <f>REPLACE(N3165,FIND("/",N3165),LEN(N3165)-FIND("/",N3165)+1,"")</f>
        <v>theater</v>
      </c>
      <c r="R3165" t="str">
        <f>REPLACE(N3165,1,FIND("/",N3165),"")</f>
        <v>plays</v>
      </c>
      <c r="S3165" s="10">
        <f t="shared" si="98"/>
        <v>41775.420428240737</v>
      </c>
      <c r="T3165" s="10">
        <f t="shared" si="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E3166/D3166*100</f>
        <v>106.76</v>
      </c>
      <c r="P3166" s="7">
        <f>E3166/L3166</f>
        <v>37.591549295774648</v>
      </c>
      <c r="Q3166" t="str">
        <f>REPLACE(N3166,FIND("/",N3166),LEN(N3166)-FIND("/",N3166)+1,"")</f>
        <v>theater</v>
      </c>
      <c r="R3166" t="str">
        <f>REPLACE(N3166,1,FIND("/",N3166),"")</f>
        <v>plays</v>
      </c>
      <c r="S3166" s="10">
        <f t="shared" si="98"/>
        <v>41766.472395833327</v>
      </c>
      <c r="T3166" s="10">
        <f t="shared" si="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E3167/D3167*100</f>
        <v>162.66666666666666</v>
      </c>
      <c r="P3167" s="7">
        <f>E3167/L3167</f>
        <v>58.095238095238095</v>
      </c>
      <c r="Q3167" t="str">
        <f>REPLACE(N3167,FIND("/",N3167),LEN(N3167)-FIND("/",N3167)+1,"")</f>
        <v>theater</v>
      </c>
      <c r="R3167" t="str">
        <f>REPLACE(N3167,1,FIND("/",N3167),"")</f>
        <v>plays</v>
      </c>
      <c r="S3167" s="10">
        <f t="shared" si="98"/>
        <v>40643.825925925921</v>
      </c>
      <c r="T3167" s="10">
        <f t="shared" si="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E3168/D3168*100</f>
        <v>160.22808571428573</v>
      </c>
      <c r="P3168" s="7">
        <f>E3168/L3168</f>
        <v>60.300892473118282</v>
      </c>
      <c r="Q3168" t="str">
        <f>REPLACE(N3168,FIND("/",N3168),LEN(N3168)-FIND("/",N3168)+1,"")</f>
        <v>theater</v>
      </c>
      <c r="R3168" t="str">
        <f>REPLACE(N3168,1,FIND("/",N3168),"")</f>
        <v>plays</v>
      </c>
      <c r="S3168" s="10">
        <f t="shared" si="98"/>
        <v>41940.358252314814</v>
      </c>
      <c r="T3168" s="10">
        <f t="shared" si="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E3169/D3169*100</f>
        <v>116.16666666666666</v>
      </c>
      <c r="P3169" s="7">
        <f>E3169/L3169</f>
        <v>63.363636363636367</v>
      </c>
      <c r="Q3169" t="str">
        <f>REPLACE(N3169,FIND("/",N3169),LEN(N3169)-FIND("/",N3169)+1,"")</f>
        <v>theater</v>
      </c>
      <c r="R3169" t="str">
        <f>REPLACE(N3169,1,FIND("/",N3169),"")</f>
        <v>plays</v>
      </c>
      <c r="S3169" s="10">
        <f t="shared" si="98"/>
        <v>41838.842372685183</v>
      </c>
      <c r="T3169" s="10">
        <f t="shared" si="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E3170/D3170*100</f>
        <v>124.2</v>
      </c>
      <c r="P3170" s="7">
        <f>E3170/L3170</f>
        <v>50.901639344262293</v>
      </c>
      <c r="Q3170" t="str">
        <f>REPLACE(N3170,FIND("/",N3170),LEN(N3170)-FIND("/",N3170)+1,"")</f>
        <v>theater</v>
      </c>
      <c r="R3170" t="str">
        <f>REPLACE(N3170,1,FIND("/",N3170),"")</f>
        <v>plays</v>
      </c>
      <c r="S3170" s="10">
        <f t="shared" si="98"/>
        <v>41771.772604166668</v>
      </c>
      <c r="T3170" s="10">
        <f t="shared" si="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E3171/D3171*100</f>
        <v>103.01249999999999</v>
      </c>
      <c r="P3171" s="7">
        <f>E3171/L3171</f>
        <v>100.5</v>
      </c>
      <c r="Q3171" t="str">
        <f>REPLACE(N3171,FIND("/",N3171),LEN(N3171)-FIND("/",N3171)+1,"")</f>
        <v>theater</v>
      </c>
      <c r="R3171" t="str">
        <f>REPLACE(N3171,1,FIND("/",N3171),"")</f>
        <v>plays</v>
      </c>
      <c r="S3171" s="10">
        <f t="shared" si="98"/>
        <v>41591.404641203699</v>
      </c>
      <c r="T3171" s="10">
        <f t="shared" si="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E3172/D3172*100</f>
        <v>112.25</v>
      </c>
      <c r="P3172" s="7">
        <f>E3172/L3172</f>
        <v>31.619718309859156</v>
      </c>
      <c r="Q3172" t="str">
        <f>REPLACE(N3172,FIND("/",N3172),LEN(N3172)-FIND("/",N3172)+1,"")</f>
        <v>theater</v>
      </c>
      <c r="R3172" t="str">
        <f>REPLACE(N3172,1,FIND("/",N3172),"")</f>
        <v>plays</v>
      </c>
      <c r="S3172" s="10">
        <f t="shared" si="98"/>
        <v>41788.747037037036</v>
      </c>
      <c r="T3172" s="10">
        <f t="shared" si="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E3173/D3173*100</f>
        <v>108.8142857142857</v>
      </c>
      <c r="P3173" s="7">
        <f>E3173/L3173</f>
        <v>65.102564102564102</v>
      </c>
      <c r="Q3173" t="str">
        <f>REPLACE(N3173,FIND("/",N3173),LEN(N3173)-FIND("/",N3173)+1,"")</f>
        <v>theater</v>
      </c>
      <c r="R3173" t="str">
        <f>REPLACE(N3173,1,FIND("/",N3173),"")</f>
        <v>plays</v>
      </c>
      <c r="S3173" s="10">
        <f t="shared" si="98"/>
        <v>42466.274976851848</v>
      </c>
      <c r="T3173" s="10">
        <f t="shared" si="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E3174/D3174*100</f>
        <v>114.99999999999999</v>
      </c>
      <c r="P3174" s="7">
        <f>E3174/L3174</f>
        <v>79.310344827586206</v>
      </c>
      <c r="Q3174" t="str">
        <f>REPLACE(N3174,FIND("/",N3174),LEN(N3174)-FIND("/",N3174)+1,"")</f>
        <v>theater</v>
      </c>
      <c r="R3174" t="str">
        <f>REPLACE(N3174,1,FIND("/",N3174),"")</f>
        <v>plays</v>
      </c>
      <c r="S3174" s="10">
        <f t="shared" si="98"/>
        <v>40923.396620370368</v>
      </c>
      <c r="T3174" s="10">
        <f t="shared" si="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E3175/D3175*100</f>
        <v>103</v>
      </c>
      <c r="P3175" s="7">
        <f>E3175/L3175</f>
        <v>139.18918918918919</v>
      </c>
      <c r="Q3175" t="str">
        <f>REPLACE(N3175,FIND("/",N3175),LEN(N3175)-FIND("/",N3175)+1,"")</f>
        <v>theater</v>
      </c>
      <c r="R3175" t="str">
        <f>REPLACE(N3175,1,FIND("/",N3175),"")</f>
        <v>plays</v>
      </c>
      <c r="S3175" s="10">
        <f t="shared" si="98"/>
        <v>41878.545046296298</v>
      </c>
      <c r="T3175" s="10">
        <f t="shared" si="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E3176/D3176*100</f>
        <v>101.13333333333334</v>
      </c>
      <c r="P3176" s="7">
        <f>E3176/L3176</f>
        <v>131.91304347826087</v>
      </c>
      <c r="Q3176" t="str">
        <f>REPLACE(N3176,FIND("/",N3176),LEN(N3176)-FIND("/",N3176)+1,"")</f>
        <v>theater</v>
      </c>
      <c r="R3176" t="str">
        <f>REPLACE(N3176,1,FIND("/",N3176),"")</f>
        <v>plays</v>
      </c>
      <c r="S3176" s="10">
        <f t="shared" si="98"/>
        <v>41862.531342592592</v>
      </c>
      <c r="T3176" s="10">
        <f t="shared" si="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E3177/D3177*100</f>
        <v>109.55999999999999</v>
      </c>
      <c r="P3177" s="7">
        <f>E3177/L3177</f>
        <v>91.3</v>
      </c>
      <c r="Q3177" t="str">
        <f>REPLACE(N3177,FIND("/",N3177),LEN(N3177)-FIND("/",N3177)+1,"")</f>
        <v>theater</v>
      </c>
      <c r="R3177" t="str">
        <f>REPLACE(N3177,1,FIND("/",N3177),"")</f>
        <v>plays</v>
      </c>
      <c r="S3177" s="10">
        <f t="shared" si="98"/>
        <v>40531.553553240738</v>
      </c>
      <c r="T3177" s="10">
        <f t="shared" si="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E3178/D3178*100</f>
        <v>114.8421052631579</v>
      </c>
      <c r="P3178" s="7">
        <f>E3178/L3178</f>
        <v>39.672727272727272</v>
      </c>
      <c r="Q3178" t="str">
        <f>REPLACE(N3178,FIND("/",N3178),LEN(N3178)-FIND("/",N3178)+1,"")</f>
        <v>theater</v>
      </c>
      <c r="R3178" t="str">
        <f>REPLACE(N3178,1,FIND("/",N3178),"")</f>
        <v>plays</v>
      </c>
      <c r="S3178" s="10">
        <f t="shared" si="98"/>
        <v>41477.597581018512</v>
      </c>
      <c r="T3178" s="10">
        <f t="shared" si="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E3179/D3179*100</f>
        <v>117.39999999999999</v>
      </c>
      <c r="P3179" s="7">
        <f>E3179/L3179</f>
        <v>57.549019607843135</v>
      </c>
      <c r="Q3179" t="str">
        <f>REPLACE(N3179,FIND("/",N3179),LEN(N3179)-FIND("/",N3179)+1,"")</f>
        <v>theater</v>
      </c>
      <c r="R3179" t="str">
        <f>REPLACE(N3179,1,FIND("/",N3179),"")</f>
        <v>plays</v>
      </c>
      <c r="S3179" s="10">
        <f t="shared" si="98"/>
        <v>41781.333437499998</v>
      </c>
      <c r="T3179" s="10">
        <f t="shared" si="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E3180/D3180*100</f>
        <v>171.73333333333335</v>
      </c>
      <c r="P3180" s="7">
        <f>E3180/L3180</f>
        <v>33.025641025641029</v>
      </c>
      <c r="Q3180" t="str">
        <f>REPLACE(N3180,FIND("/",N3180),LEN(N3180)-FIND("/",N3180)+1,"")</f>
        <v>theater</v>
      </c>
      <c r="R3180" t="str">
        <f>REPLACE(N3180,1,FIND("/",N3180),"")</f>
        <v>plays</v>
      </c>
      <c r="S3180" s="10">
        <f t="shared" si="98"/>
        <v>41806.271701388883</v>
      </c>
      <c r="T3180" s="10">
        <f t="shared" si="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E3181/D3181*100</f>
        <v>114.16238095238094</v>
      </c>
      <c r="P3181" s="7">
        <f>E3181/L3181</f>
        <v>77.335806451612896</v>
      </c>
      <c r="Q3181" t="str">
        <f>REPLACE(N3181,FIND("/",N3181),LEN(N3181)-FIND("/",N3181)+1,"")</f>
        <v>theater</v>
      </c>
      <c r="R3181" t="str">
        <f>REPLACE(N3181,1,FIND("/",N3181),"")</f>
        <v>plays</v>
      </c>
      <c r="S3181" s="10">
        <f t="shared" si="98"/>
        <v>41375.36887731481</v>
      </c>
      <c r="T3181" s="10">
        <f t="shared" si="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E3182/D3182*100</f>
        <v>119.75</v>
      </c>
      <c r="P3182" s="7">
        <f>E3182/L3182</f>
        <v>31.933333333333334</v>
      </c>
      <c r="Q3182" t="str">
        <f>REPLACE(N3182,FIND("/",N3182),LEN(N3182)-FIND("/",N3182)+1,"")</f>
        <v>theater</v>
      </c>
      <c r="R3182" t="str">
        <f>REPLACE(N3182,1,FIND("/",N3182),"")</f>
        <v>plays</v>
      </c>
      <c r="S3182" s="10">
        <f t="shared" si="98"/>
        <v>41780.079270833332</v>
      </c>
      <c r="T3182" s="10">
        <f t="shared" si="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E3183/D3183*100</f>
        <v>109.00000000000001</v>
      </c>
      <c r="P3183" s="7">
        <f>E3183/L3183</f>
        <v>36.333333333333336</v>
      </c>
      <c r="Q3183" t="str">
        <f>REPLACE(N3183,FIND("/",N3183),LEN(N3183)-FIND("/",N3183)+1,"")</f>
        <v>theater</v>
      </c>
      <c r="R3183" t="str">
        <f>REPLACE(N3183,1,FIND("/",N3183),"")</f>
        <v>plays</v>
      </c>
      <c r="S3183" s="10">
        <f t="shared" si="98"/>
        <v>41778.976701388885</v>
      </c>
      <c r="T3183" s="10">
        <f t="shared" si="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E3184/D3184*100</f>
        <v>100.88571428571429</v>
      </c>
      <c r="P3184" s="7">
        <f>E3184/L3184</f>
        <v>46.768211920529801</v>
      </c>
      <c r="Q3184" t="str">
        <f>REPLACE(N3184,FIND("/",N3184),LEN(N3184)-FIND("/",N3184)+1,"")</f>
        <v>theater</v>
      </c>
      <c r="R3184" t="str">
        <f>REPLACE(N3184,1,FIND("/",N3184),"")</f>
        <v>plays</v>
      </c>
      <c r="S3184" s="10">
        <f t="shared" si="98"/>
        <v>40883.615983796291</v>
      </c>
      <c r="T3184" s="10">
        <f t="shared" si="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E3185/D3185*100</f>
        <v>109.00000000000001</v>
      </c>
      <c r="P3185" s="7">
        <f>E3185/L3185</f>
        <v>40.073529411764703</v>
      </c>
      <c r="Q3185" t="str">
        <f>REPLACE(N3185,FIND("/",N3185),LEN(N3185)-FIND("/",N3185)+1,"")</f>
        <v>theater</v>
      </c>
      <c r="R3185" t="str">
        <f>REPLACE(N3185,1,FIND("/",N3185),"")</f>
        <v>plays</v>
      </c>
      <c r="S3185" s="10">
        <f t="shared" si="98"/>
        <v>41491.461446759255</v>
      </c>
      <c r="T3185" s="10">
        <f t="shared" si="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E3186/D3186*100</f>
        <v>107.20930232558139</v>
      </c>
      <c r="P3186" s="7">
        <f>E3186/L3186</f>
        <v>100.21739130434783</v>
      </c>
      <c r="Q3186" t="str">
        <f>REPLACE(N3186,FIND("/",N3186),LEN(N3186)-FIND("/",N3186)+1,"")</f>
        <v>theater</v>
      </c>
      <c r="R3186" t="str">
        <f>REPLACE(N3186,1,FIND("/",N3186),"")</f>
        <v>plays</v>
      </c>
      <c r="S3186" s="10">
        <f t="shared" si="98"/>
        <v>41791.660081018512</v>
      </c>
      <c r="T3186" s="10">
        <f t="shared" si="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E3187/D3187*100</f>
        <v>100</v>
      </c>
      <c r="P3187" s="7">
        <f>E3187/L3187</f>
        <v>41.666666666666664</v>
      </c>
      <c r="Q3187" t="str">
        <f>REPLACE(N3187,FIND("/",N3187),LEN(N3187)-FIND("/",N3187)+1,"")</f>
        <v>theater</v>
      </c>
      <c r="R3187" t="str">
        <f>REPLACE(N3187,1,FIND("/",N3187),"")</f>
        <v>plays</v>
      </c>
      <c r="S3187" s="10">
        <f t="shared" si="98"/>
        <v>41829.643993055557</v>
      </c>
      <c r="T3187" s="10">
        <f t="shared" si="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E3188/D3188*100</f>
        <v>102.18750000000001</v>
      </c>
      <c r="P3188" s="7">
        <f>E3188/L3188</f>
        <v>46.714285714285715</v>
      </c>
      <c r="Q3188" t="str">
        <f>REPLACE(N3188,FIND("/",N3188),LEN(N3188)-FIND("/",N3188)+1,"")</f>
        <v>theater</v>
      </c>
      <c r="R3188" t="str">
        <f>REPLACE(N3188,1,FIND("/",N3188),"")</f>
        <v>plays</v>
      </c>
      <c r="S3188" s="10">
        <f t="shared" si="98"/>
        <v>41868.590717592589</v>
      </c>
      <c r="T3188" s="10">
        <f t="shared" si="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E3189/D3189*100</f>
        <v>116.29333333333334</v>
      </c>
      <c r="P3189" s="7">
        <f>E3189/L3189</f>
        <v>71.491803278688522</v>
      </c>
      <c r="Q3189" t="str">
        <f>REPLACE(N3189,FIND("/",N3189),LEN(N3189)-FIND("/",N3189)+1,"")</f>
        <v>theater</v>
      </c>
      <c r="R3189" t="str">
        <f>REPLACE(N3189,1,FIND("/",N3189),"")</f>
        <v>plays</v>
      </c>
      <c r="S3189" s="10">
        <f t="shared" si="98"/>
        <v>41835.333020833328</v>
      </c>
      <c r="T3189" s="10">
        <f t="shared" si="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E3190/D3190*100</f>
        <v>65</v>
      </c>
      <c r="P3190" s="7">
        <f>E3190/L3190</f>
        <v>14.444444444444445</v>
      </c>
      <c r="Q3190" t="str">
        <f>REPLACE(N3190,FIND("/",N3190),LEN(N3190)-FIND("/",N3190)+1,"")</f>
        <v>theater</v>
      </c>
      <c r="R3190" t="str">
        <f>REPLACE(N3190,1,FIND("/",N3190),"")</f>
        <v>musical</v>
      </c>
      <c r="S3190" s="10">
        <f t="shared" si="98"/>
        <v>42144.082199074073</v>
      </c>
      <c r="T3190" s="10">
        <f t="shared" si="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E3191/D3191*100</f>
        <v>12.327272727272726</v>
      </c>
      <c r="P3191" s="7">
        <f>E3191/L3191</f>
        <v>356.84210526315792</v>
      </c>
      <c r="Q3191" t="str">
        <f>REPLACE(N3191,FIND("/",N3191),LEN(N3191)-FIND("/",N3191)+1,"")</f>
        <v>theater</v>
      </c>
      <c r="R3191" t="str">
        <f>REPLACE(N3191,1,FIND("/",N3191),"")</f>
        <v>musical</v>
      </c>
      <c r="S3191" s="10">
        <f t="shared" si="98"/>
        <v>42118.013101851851</v>
      </c>
      <c r="T3191" s="10">
        <f t="shared" si="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E3192/D3192*100</f>
        <v>0</v>
      </c>
      <c r="P3192" s="7" t="e">
        <f>E3192/L3192</f>
        <v>#DIV/0!</v>
      </c>
      <c r="Q3192" t="str">
        <f>REPLACE(N3192,FIND("/",N3192),LEN(N3192)-FIND("/",N3192)+1,"")</f>
        <v>theater</v>
      </c>
      <c r="R3192" t="str">
        <f>REPLACE(N3192,1,FIND("/",N3192),"")</f>
        <v>musical</v>
      </c>
      <c r="S3192" s="10">
        <f t="shared" si="98"/>
        <v>42682.817997685182</v>
      </c>
      <c r="T3192" s="10">
        <f t="shared" si="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E3193/D3193*100</f>
        <v>4.0266666666666664</v>
      </c>
      <c r="P3193" s="7">
        <f>E3193/L3193</f>
        <v>37.75</v>
      </c>
      <c r="Q3193" t="str">
        <f>REPLACE(N3193,FIND("/",N3193),LEN(N3193)-FIND("/",N3193)+1,"")</f>
        <v>theater</v>
      </c>
      <c r="R3193" t="str">
        <f>REPLACE(N3193,1,FIND("/",N3193),"")</f>
        <v>musical</v>
      </c>
      <c r="S3193" s="10">
        <f t="shared" si="98"/>
        <v>42538.422094907401</v>
      </c>
      <c r="T3193" s="10">
        <f t="shared" si="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E3194/D3194*100</f>
        <v>1.02</v>
      </c>
      <c r="P3194" s="7">
        <f>E3194/L3194</f>
        <v>12.75</v>
      </c>
      <c r="Q3194" t="str">
        <f>REPLACE(N3194,FIND("/",N3194),LEN(N3194)-FIND("/",N3194)+1,"")</f>
        <v>theater</v>
      </c>
      <c r="R3194" t="str">
        <f>REPLACE(N3194,1,FIND("/",N3194),"")</f>
        <v>musical</v>
      </c>
      <c r="S3194" s="10">
        <f t="shared" si="98"/>
        <v>42018.607164351844</v>
      </c>
      <c r="T3194" s="10">
        <f t="shared" si="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E3195/D3195*100</f>
        <v>11.74</v>
      </c>
      <c r="P3195" s="7">
        <f>E3195/L3195</f>
        <v>24.458333333333332</v>
      </c>
      <c r="Q3195" t="str">
        <f>REPLACE(N3195,FIND("/",N3195),LEN(N3195)-FIND("/",N3195)+1,"")</f>
        <v>theater</v>
      </c>
      <c r="R3195" t="str">
        <f>REPLACE(N3195,1,FIND("/",N3195),"")</f>
        <v>musical</v>
      </c>
      <c r="S3195" s="10">
        <f t="shared" si="98"/>
        <v>42010.634907407402</v>
      </c>
      <c r="T3195" s="10">
        <f t="shared" si="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E3196/D3196*100</f>
        <v>0</v>
      </c>
      <c r="P3196" s="7" t="e">
        <f>E3196/L3196</f>
        <v>#DIV/0!</v>
      </c>
      <c r="Q3196" t="str">
        <f>REPLACE(N3196,FIND("/",N3196),LEN(N3196)-FIND("/",N3196)+1,"")</f>
        <v>theater</v>
      </c>
      <c r="R3196" t="str">
        <f>REPLACE(N3196,1,FIND("/",N3196),"")</f>
        <v>musical</v>
      </c>
      <c r="S3196" s="10">
        <f t="shared" si="98"/>
        <v>42181.729143518511</v>
      </c>
      <c r="T3196" s="10">
        <f t="shared" si="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E3197/D3197*100</f>
        <v>59.142857142857139</v>
      </c>
      <c r="P3197" s="7">
        <f>E3197/L3197</f>
        <v>53.07692307692308</v>
      </c>
      <c r="Q3197" t="str">
        <f>REPLACE(N3197,FIND("/",N3197),LEN(N3197)-FIND("/",N3197)+1,"")</f>
        <v>theater</v>
      </c>
      <c r="R3197" t="str">
        <f>REPLACE(N3197,1,FIND("/",N3197),"")</f>
        <v>musical</v>
      </c>
      <c r="S3197" s="10">
        <f t="shared" si="98"/>
        <v>42017.260902777773</v>
      </c>
      <c r="T3197" s="10">
        <f t="shared" si="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E3198/D3198*100</f>
        <v>0.06</v>
      </c>
      <c r="P3198" s="7">
        <f>E3198/L3198</f>
        <v>300</v>
      </c>
      <c r="Q3198" t="str">
        <f>REPLACE(N3198,FIND("/",N3198),LEN(N3198)-FIND("/",N3198)+1,"")</f>
        <v>theater</v>
      </c>
      <c r="R3198" t="str">
        <f>REPLACE(N3198,1,FIND("/",N3198),"")</f>
        <v>musical</v>
      </c>
      <c r="S3198" s="10">
        <f t="shared" si="98"/>
        <v>42157.264756944445</v>
      </c>
      <c r="T3198" s="10">
        <f t="shared" si="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E3199/D3199*100</f>
        <v>11.450000000000001</v>
      </c>
      <c r="P3199" s="7">
        <f>E3199/L3199</f>
        <v>286.25</v>
      </c>
      <c r="Q3199" t="str">
        <f>REPLACE(N3199,FIND("/",N3199),LEN(N3199)-FIND("/",N3199)+1,"")</f>
        <v>theater</v>
      </c>
      <c r="R3199" t="str">
        <f>REPLACE(N3199,1,FIND("/",N3199),"")</f>
        <v>musical</v>
      </c>
      <c r="S3199" s="10">
        <f t="shared" si="98"/>
        <v>42009.15993055555</v>
      </c>
      <c r="T3199" s="10">
        <f t="shared" si="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E3200/D3200*100</f>
        <v>0.36666666666666664</v>
      </c>
      <c r="P3200" s="7">
        <f>E3200/L3200</f>
        <v>36.666666666666664</v>
      </c>
      <c r="Q3200" t="str">
        <f>REPLACE(N3200,FIND("/",N3200),LEN(N3200)-FIND("/",N3200)+1,"")</f>
        <v>theater</v>
      </c>
      <c r="R3200" t="str">
        <f>REPLACE(N3200,1,FIND("/",N3200),"")</f>
        <v>musical</v>
      </c>
      <c r="S3200" s="10">
        <f t="shared" si="98"/>
        <v>42013.091168981475</v>
      </c>
      <c r="T3200" s="10">
        <f t="shared" si="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E3201/D3201*100</f>
        <v>52.16</v>
      </c>
      <c r="P3201" s="7">
        <f>E3201/L3201</f>
        <v>49.20754716981132</v>
      </c>
      <c r="Q3201" t="str">
        <f>REPLACE(N3201,FIND("/",N3201),LEN(N3201)-FIND("/",N3201)+1,"")</f>
        <v>theater</v>
      </c>
      <c r="R3201" t="str">
        <f>REPLACE(N3201,1,FIND("/",N3201),"")</f>
        <v>musical</v>
      </c>
      <c r="S3201" s="10">
        <f t="shared" si="98"/>
        <v>41858.428449074076</v>
      </c>
      <c r="T3201" s="10">
        <f t="shared" si="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E3202/D3202*100</f>
        <v>2E-3</v>
      </c>
      <c r="P3202" s="7">
        <f>E3202/L3202</f>
        <v>1</v>
      </c>
      <c r="Q3202" t="str">
        <f>REPLACE(N3202,FIND("/",N3202),LEN(N3202)-FIND("/",N3202)+1,"")</f>
        <v>theater</v>
      </c>
      <c r="R3202" t="str">
        <f>REPLACE(N3202,1,FIND("/",N3202),"")</f>
        <v>musical</v>
      </c>
      <c r="S3202" s="10">
        <f t="shared" si="98"/>
        <v>42459.987280092588</v>
      </c>
      <c r="T3202" s="10">
        <f t="shared" si="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E3203/D3203*100</f>
        <v>1.25</v>
      </c>
      <c r="P3203" s="7">
        <f>E3203/L3203</f>
        <v>12.5</v>
      </c>
      <c r="Q3203" t="str">
        <f>REPLACE(N3203,FIND("/",N3203),LEN(N3203)-FIND("/",N3203)+1,"")</f>
        <v>theater</v>
      </c>
      <c r="R3203" t="str">
        <f>REPLACE(N3203,1,FIND("/",N3203),"")</f>
        <v>musical</v>
      </c>
      <c r="S3203" s="10">
        <f t="shared" ref="S3203:S3266" si="100">(J3203/86400)+25569+(-8/24)</f>
        <v>41861.433761574073</v>
      </c>
      <c r="T3203" s="10">
        <f t="shared" ref="T3203:T3266" si="101">(I3203/86400)+25569+(-8/24)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E3204/D3204*100</f>
        <v>54.52</v>
      </c>
      <c r="P3204" s="7">
        <f>E3204/L3204</f>
        <v>109.04</v>
      </c>
      <c r="Q3204" t="str">
        <f>REPLACE(N3204,FIND("/",N3204),LEN(N3204)-FIND("/",N3204)+1,"")</f>
        <v>theater</v>
      </c>
      <c r="R3204" t="str">
        <f>REPLACE(N3204,1,FIND("/",N3204),"")</f>
        <v>musical</v>
      </c>
      <c r="S3204" s="10">
        <f t="shared" si="100"/>
        <v>42293.520208333335</v>
      </c>
      <c r="T3204" s="10">
        <f t="shared" si="101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E3205/D3205*100</f>
        <v>25</v>
      </c>
      <c r="P3205" s="7">
        <f>E3205/L3205</f>
        <v>41.666666666666664</v>
      </c>
      <c r="Q3205" t="str">
        <f>REPLACE(N3205,FIND("/",N3205),LEN(N3205)-FIND("/",N3205)+1,"")</f>
        <v>theater</v>
      </c>
      <c r="R3205" t="str">
        <f>REPLACE(N3205,1,FIND("/",N3205),"")</f>
        <v>musical</v>
      </c>
      <c r="S3205" s="10">
        <f t="shared" si="100"/>
        <v>42242.655347222222</v>
      </c>
      <c r="T3205" s="10">
        <f t="shared" si="101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E3206/D3206*100</f>
        <v>0</v>
      </c>
      <c r="P3206" s="7" t="e">
        <f>E3206/L3206</f>
        <v>#DIV/0!</v>
      </c>
      <c r="Q3206" t="str">
        <f>REPLACE(N3206,FIND("/",N3206),LEN(N3206)-FIND("/",N3206)+1,"")</f>
        <v>theater</v>
      </c>
      <c r="R3206" t="str">
        <f>REPLACE(N3206,1,FIND("/",N3206),"")</f>
        <v>musical</v>
      </c>
      <c r="S3206" s="10">
        <f t="shared" si="100"/>
        <v>42172.352766203701</v>
      </c>
      <c r="T3206" s="10">
        <f t="shared" si="101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E3207/D3207*100</f>
        <v>3.4125000000000001</v>
      </c>
      <c r="P3207" s="7">
        <f>E3207/L3207</f>
        <v>22.75</v>
      </c>
      <c r="Q3207" t="str">
        <f>REPLACE(N3207,FIND("/",N3207),LEN(N3207)-FIND("/",N3207)+1,"")</f>
        <v>theater</v>
      </c>
      <c r="R3207" t="str">
        <f>REPLACE(N3207,1,FIND("/",N3207),"")</f>
        <v>musical</v>
      </c>
      <c r="S3207" s="10">
        <f t="shared" si="100"/>
        <v>42095.041342592587</v>
      </c>
      <c r="T3207" s="10">
        <f t="shared" si="101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E3208/D3208*100</f>
        <v>0</v>
      </c>
      <c r="P3208" s="7" t="e">
        <f>E3208/L3208</f>
        <v>#DIV/0!</v>
      </c>
      <c r="Q3208" t="str">
        <f>REPLACE(N3208,FIND("/",N3208),LEN(N3208)-FIND("/",N3208)+1,"")</f>
        <v>theater</v>
      </c>
      <c r="R3208" t="str">
        <f>REPLACE(N3208,1,FIND("/",N3208),"")</f>
        <v>musical</v>
      </c>
      <c r="S3208" s="10">
        <f t="shared" si="100"/>
        <v>42235.942719907405</v>
      </c>
      <c r="T3208" s="10">
        <f t="shared" si="101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E3209/D3209*100</f>
        <v>46.36363636363636</v>
      </c>
      <c r="P3209" s="7">
        <f>E3209/L3209</f>
        <v>70.833333333333329</v>
      </c>
      <c r="Q3209" t="str">
        <f>REPLACE(N3209,FIND("/",N3209),LEN(N3209)-FIND("/",N3209)+1,"")</f>
        <v>theater</v>
      </c>
      <c r="R3209" t="str">
        <f>REPLACE(N3209,1,FIND("/",N3209),"")</f>
        <v>musical</v>
      </c>
      <c r="S3209" s="10">
        <f t="shared" si="100"/>
        <v>42056.944525462961</v>
      </c>
      <c r="T3209" s="10">
        <f t="shared" si="101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E3210/D3210*100</f>
        <v>103.49999999999999</v>
      </c>
      <c r="P3210" s="7">
        <f>E3210/L3210</f>
        <v>63.109756097560975</v>
      </c>
      <c r="Q3210" t="str">
        <f>REPLACE(N3210,FIND("/",N3210),LEN(N3210)-FIND("/",N3210)+1,"")</f>
        <v>theater</v>
      </c>
      <c r="R3210" t="str">
        <f>REPLACE(N3210,1,FIND("/",N3210),"")</f>
        <v>plays</v>
      </c>
      <c r="S3210" s="10">
        <f t="shared" si="100"/>
        <v>41827.271724537037</v>
      </c>
      <c r="T3210" s="10">
        <f t="shared" si="101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E3211/D3211*100</f>
        <v>119.32315789473684</v>
      </c>
      <c r="P3211" s="7">
        <f>E3211/L3211</f>
        <v>50.157964601769912</v>
      </c>
      <c r="Q3211" t="str">
        <f>REPLACE(N3211,FIND("/",N3211),LEN(N3211)-FIND("/",N3211)+1,"")</f>
        <v>theater</v>
      </c>
      <c r="R3211" t="str">
        <f>REPLACE(N3211,1,FIND("/",N3211),"")</f>
        <v>plays</v>
      </c>
      <c r="S3211" s="10">
        <f t="shared" si="100"/>
        <v>41778.30391203703</v>
      </c>
      <c r="T3211" s="10">
        <f t="shared" si="101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E3212/D3212*100</f>
        <v>125.76666666666667</v>
      </c>
      <c r="P3212" s="7">
        <f>E3212/L3212</f>
        <v>62.883333333333333</v>
      </c>
      <c r="Q3212" t="str">
        <f>REPLACE(N3212,FIND("/",N3212),LEN(N3212)-FIND("/",N3212)+1,"")</f>
        <v>theater</v>
      </c>
      <c r="R3212" t="str">
        <f>REPLACE(N3212,1,FIND("/",N3212),"")</f>
        <v>plays</v>
      </c>
      <c r="S3212" s="10">
        <f t="shared" si="100"/>
        <v>41013.603229166663</v>
      </c>
      <c r="T3212" s="10">
        <f t="shared" si="101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E3213/D3213*100</f>
        <v>119.74347826086958</v>
      </c>
      <c r="P3213" s="7">
        <f>E3213/L3213</f>
        <v>85.531055900621112</v>
      </c>
      <c r="Q3213" t="str">
        <f>REPLACE(N3213,FIND("/",N3213),LEN(N3213)-FIND("/",N3213)+1,"")</f>
        <v>theater</v>
      </c>
      <c r="R3213" t="str">
        <f>REPLACE(N3213,1,FIND("/",N3213),"")</f>
        <v>plays</v>
      </c>
      <c r="S3213" s="10">
        <f t="shared" si="100"/>
        <v>41834.253240740734</v>
      </c>
      <c r="T3213" s="10">
        <f t="shared" si="101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E3214/D3214*100</f>
        <v>126.25</v>
      </c>
      <c r="P3214" s="7">
        <f>E3214/L3214</f>
        <v>53.723404255319146</v>
      </c>
      <c r="Q3214" t="str">
        <f>REPLACE(N3214,FIND("/",N3214),LEN(N3214)-FIND("/",N3214)+1,"")</f>
        <v>theater</v>
      </c>
      <c r="R3214" t="str">
        <f>REPLACE(N3214,1,FIND("/",N3214),"")</f>
        <v>plays</v>
      </c>
      <c r="S3214" s="10">
        <f t="shared" si="100"/>
        <v>41829.462395833332</v>
      </c>
      <c r="T3214" s="10">
        <f t="shared" si="101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E3215/D3215*100</f>
        <v>100.11666666666667</v>
      </c>
      <c r="P3215" s="7">
        <f>E3215/L3215</f>
        <v>127.80851063829788</v>
      </c>
      <c r="Q3215" t="str">
        <f>REPLACE(N3215,FIND("/",N3215),LEN(N3215)-FIND("/",N3215)+1,"")</f>
        <v>theater</v>
      </c>
      <c r="R3215" t="str">
        <f>REPLACE(N3215,1,FIND("/",N3215),"")</f>
        <v>plays</v>
      </c>
      <c r="S3215" s="10">
        <f t="shared" si="100"/>
        <v>42171.430081018516</v>
      </c>
      <c r="T3215" s="10">
        <f t="shared" si="101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E3216/D3216*100</f>
        <v>102.13333333333334</v>
      </c>
      <c r="P3216" s="7">
        <f>E3216/L3216</f>
        <v>106.57391304347826</v>
      </c>
      <c r="Q3216" t="str">
        <f>REPLACE(N3216,FIND("/",N3216),LEN(N3216)-FIND("/",N3216)+1,"")</f>
        <v>theater</v>
      </c>
      <c r="R3216" t="str">
        <f>REPLACE(N3216,1,FIND("/",N3216),"")</f>
        <v>plays</v>
      </c>
      <c r="S3216" s="10">
        <f t="shared" si="100"/>
        <v>42337.459178240737</v>
      </c>
      <c r="T3216" s="10">
        <f t="shared" si="101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E3217/D3217*100</f>
        <v>100.35142857142858</v>
      </c>
      <c r="P3217" s="7">
        <f>E3217/L3217</f>
        <v>262.11194029850748</v>
      </c>
      <c r="Q3217" t="str">
        <f>REPLACE(N3217,FIND("/",N3217),LEN(N3217)-FIND("/",N3217)+1,"")</f>
        <v>theater</v>
      </c>
      <c r="R3217" t="str">
        <f>REPLACE(N3217,1,FIND("/",N3217),"")</f>
        <v>plays</v>
      </c>
      <c r="S3217" s="10">
        <f t="shared" si="100"/>
        <v>42219.331840277773</v>
      </c>
      <c r="T3217" s="10">
        <f t="shared" si="101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E3218/D3218*100</f>
        <v>100.05</v>
      </c>
      <c r="P3218" s="7">
        <f>E3218/L3218</f>
        <v>57.171428571428571</v>
      </c>
      <c r="Q3218" t="str">
        <f>REPLACE(N3218,FIND("/",N3218),LEN(N3218)-FIND("/",N3218)+1,"")</f>
        <v>theater</v>
      </c>
      <c r="R3218" t="str">
        <f>REPLACE(N3218,1,FIND("/",N3218),"")</f>
        <v>plays</v>
      </c>
      <c r="S3218" s="10">
        <f t="shared" si="100"/>
        <v>42165.129293981481</v>
      </c>
      <c r="T3218" s="10">
        <f t="shared" si="101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E3219/D3219*100</f>
        <v>116.02222222222223</v>
      </c>
      <c r="P3219" s="7">
        <f>E3219/L3219</f>
        <v>50.20192307692308</v>
      </c>
      <c r="Q3219" t="str">
        <f>REPLACE(N3219,FIND("/",N3219),LEN(N3219)-FIND("/",N3219)+1,"")</f>
        <v>theater</v>
      </c>
      <c r="R3219" t="str">
        <f>REPLACE(N3219,1,FIND("/",N3219),"")</f>
        <v>plays</v>
      </c>
      <c r="S3219" s="10">
        <f t="shared" si="100"/>
        <v>42648.212777777771</v>
      </c>
      <c r="T3219" s="10">
        <f t="shared" si="101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E3220/D3220*100</f>
        <v>102.1</v>
      </c>
      <c r="P3220" s="7">
        <f>E3220/L3220</f>
        <v>66.586956521739125</v>
      </c>
      <c r="Q3220" t="str">
        <f>REPLACE(N3220,FIND("/",N3220),LEN(N3220)-FIND("/",N3220)+1,"")</f>
        <v>theater</v>
      </c>
      <c r="R3220" t="str">
        <f>REPLACE(N3220,1,FIND("/",N3220),"")</f>
        <v>plays</v>
      </c>
      <c r="S3220" s="10">
        <f t="shared" si="100"/>
        <v>41970.668819444443</v>
      </c>
      <c r="T3220" s="10">
        <f t="shared" si="101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E3221/D3221*100</f>
        <v>100.11000000000001</v>
      </c>
      <c r="P3221" s="7">
        <f>E3221/L3221</f>
        <v>168.25210084033614</v>
      </c>
      <c r="Q3221" t="str">
        <f>REPLACE(N3221,FIND("/",N3221),LEN(N3221)-FIND("/",N3221)+1,"")</f>
        <v>theater</v>
      </c>
      <c r="R3221" t="str">
        <f>REPLACE(N3221,1,FIND("/",N3221),"")</f>
        <v>plays</v>
      </c>
      <c r="S3221" s="10">
        <f t="shared" si="100"/>
        <v>42050.64984953704</v>
      </c>
      <c r="T3221" s="10">
        <f t="shared" si="101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E3222/D3222*100</f>
        <v>100.84</v>
      </c>
      <c r="P3222" s="7">
        <f>E3222/L3222</f>
        <v>256.37288135593218</v>
      </c>
      <c r="Q3222" t="str">
        <f>REPLACE(N3222,FIND("/",N3222),LEN(N3222)-FIND("/",N3222)+1,"")</f>
        <v>theater</v>
      </c>
      <c r="R3222" t="str">
        <f>REPLACE(N3222,1,FIND("/",N3222),"")</f>
        <v>plays</v>
      </c>
      <c r="S3222" s="10">
        <f t="shared" si="100"/>
        <v>42772.500046296293</v>
      </c>
      <c r="T3222" s="10">
        <f t="shared" si="101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E3223/D3223*100</f>
        <v>103.42499999999998</v>
      </c>
      <c r="P3223" s="7">
        <f>E3223/L3223</f>
        <v>36.610619469026545</v>
      </c>
      <c r="Q3223" t="str">
        <f>REPLACE(N3223,FIND("/",N3223),LEN(N3223)-FIND("/",N3223)+1,"")</f>
        <v>theater</v>
      </c>
      <c r="R3223" t="str">
        <f>REPLACE(N3223,1,FIND("/",N3223),"")</f>
        <v>plays</v>
      </c>
      <c r="S3223" s="10">
        <f t="shared" si="100"/>
        <v>42155.363460648143</v>
      </c>
      <c r="T3223" s="10">
        <f t="shared" si="101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E3224/D3224*100</f>
        <v>124.8</v>
      </c>
      <c r="P3224" s="7">
        <f>E3224/L3224</f>
        <v>37.142857142857146</v>
      </c>
      <c r="Q3224" t="str">
        <f>REPLACE(N3224,FIND("/",N3224),LEN(N3224)-FIND("/",N3224)+1,"")</f>
        <v>theater</v>
      </c>
      <c r="R3224" t="str">
        <f>REPLACE(N3224,1,FIND("/",N3224),"")</f>
        <v>plays</v>
      </c>
      <c r="S3224" s="10">
        <f t="shared" si="100"/>
        <v>42270.248807870368</v>
      </c>
      <c r="T3224" s="10">
        <f t="shared" si="101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E3225/D3225*100</f>
        <v>109.51612903225806</v>
      </c>
      <c r="P3225" s="7">
        <f>E3225/L3225</f>
        <v>45.878378378378379</v>
      </c>
      <c r="Q3225" t="str">
        <f>REPLACE(N3225,FIND("/",N3225),LEN(N3225)-FIND("/",N3225)+1,"")</f>
        <v>theater</v>
      </c>
      <c r="R3225" t="str">
        <f>REPLACE(N3225,1,FIND("/",N3225),"")</f>
        <v>plays</v>
      </c>
      <c r="S3225" s="10">
        <f t="shared" si="100"/>
        <v>42206.502037037033</v>
      </c>
      <c r="T3225" s="10">
        <f t="shared" si="101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E3226/D3226*100</f>
        <v>102.03333333333333</v>
      </c>
      <c r="P3226" s="7">
        <f>E3226/L3226</f>
        <v>141.71296296296296</v>
      </c>
      <c r="Q3226" t="str">
        <f>REPLACE(N3226,FIND("/",N3226),LEN(N3226)-FIND("/",N3226)+1,"")</f>
        <v>theater</v>
      </c>
      <c r="R3226" t="str">
        <f>REPLACE(N3226,1,FIND("/",N3226),"")</f>
        <v>plays</v>
      </c>
      <c r="S3226" s="10">
        <f t="shared" si="100"/>
        <v>42697.517511574071</v>
      </c>
      <c r="T3226" s="10">
        <f t="shared" si="101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E3227/D3227*100</f>
        <v>102.35000000000001</v>
      </c>
      <c r="P3227" s="7">
        <f>E3227/L3227</f>
        <v>52.487179487179489</v>
      </c>
      <c r="Q3227" t="str">
        <f>REPLACE(N3227,FIND("/",N3227),LEN(N3227)-FIND("/",N3227)+1,"")</f>
        <v>theater</v>
      </c>
      <c r="R3227" t="str">
        <f>REPLACE(N3227,1,FIND("/",N3227),"")</f>
        <v>plays</v>
      </c>
      <c r="S3227" s="10">
        <f t="shared" si="100"/>
        <v>42503.226134259261</v>
      </c>
      <c r="T3227" s="10">
        <f t="shared" si="101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E3228/D3228*100</f>
        <v>104.16666666666667</v>
      </c>
      <c r="P3228" s="7">
        <f>E3228/L3228</f>
        <v>59.523809523809526</v>
      </c>
      <c r="Q3228" t="str">
        <f>REPLACE(N3228,FIND("/",N3228),LEN(N3228)-FIND("/",N3228)+1,"")</f>
        <v>theater</v>
      </c>
      <c r="R3228" t="str">
        <f>REPLACE(N3228,1,FIND("/",N3228),"")</f>
        <v>plays</v>
      </c>
      <c r="S3228" s="10">
        <f t="shared" si="100"/>
        <v>42277.250138888885</v>
      </c>
      <c r="T3228" s="10">
        <f t="shared" si="101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E3229/D3229*100</f>
        <v>125</v>
      </c>
      <c r="P3229" s="7">
        <f>E3229/L3229</f>
        <v>50</v>
      </c>
      <c r="Q3229" t="str">
        <f>REPLACE(N3229,FIND("/",N3229),LEN(N3229)-FIND("/",N3229)+1,"")</f>
        <v>theater</v>
      </c>
      <c r="R3229" t="str">
        <f>REPLACE(N3229,1,FIND("/",N3229),"")</f>
        <v>plays</v>
      </c>
      <c r="S3229" s="10">
        <f t="shared" si="100"/>
        <v>42722.549027777779</v>
      </c>
      <c r="T3229" s="10">
        <f t="shared" si="101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E3230/D3230*100</f>
        <v>102.34285714285714</v>
      </c>
      <c r="P3230" s="7">
        <f>E3230/L3230</f>
        <v>193.62162162162161</v>
      </c>
      <c r="Q3230" t="str">
        <f>REPLACE(N3230,FIND("/",N3230),LEN(N3230)-FIND("/",N3230)+1,"")</f>
        <v>theater</v>
      </c>
      <c r="R3230" t="str">
        <f>REPLACE(N3230,1,FIND("/",N3230),"")</f>
        <v>plays</v>
      </c>
      <c r="S3230" s="10">
        <f t="shared" si="100"/>
        <v>42323.375972222224</v>
      </c>
      <c r="T3230" s="10">
        <f t="shared" si="101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E3231/D3231*100</f>
        <v>107.86500000000001</v>
      </c>
      <c r="P3231" s="7">
        <f>E3231/L3231</f>
        <v>106.79702970297029</v>
      </c>
      <c r="Q3231" t="str">
        <f>REPLACE(N3231,FIND("/",N3231),LEN(N3231)-FIND("/",N3231)+1,"")</f>
        <v>theater</v>
      </c>
      <c r="R3231" t="str">
        <f>REPLACE(N3231,1,FIND("/",N3231),"")</f>
        <v>plays</v>
      </c>
      <c r="S3231" s="10">
        <f t="shared" si="100"/>
        <v>41932.958310185182</v>
      </c>
      <c r="T3231" s="10">
        <f t="shared" si="101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E3232/D3232*100</f>
        <v>109.88461538461539</v>
      </c>
      <c r="P3232" s="7">
        <f>E3232/L3232</f>
        <v>77.21621621621621</v>
      </c>
      <c r="Q3232" t="str">
        <f>REPLACE(N3232,FIND("/",N3232),LEN(N3232)-FIND("/",N3232)+1,"")</f>
        <v>theater</v>
      </c>
      <c r="R3232" t="str">
        <f>REPLACE(N3232,1,FIND("/",N3232),"")</f>
        <v>plays</v>
      </c>
      <c r="S3232" s="10">
        <f t="shared" si="100"/>
        <v>41897.834791666661</v>
      </c>
      <c r="T3232" s="10">
        <f t="shared" si="101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E3233/D3233*100</f>
        <v>161</v>
      </c>
      <c r="P3233" s="7">
        <f>E3233/L3233</f>
        <v>57.5</v>
      </c>
      <c r="Q3233" t="str">
        <f>REPLACE(N3233,FIND("/",N3233),LEN(N3233)-FIND("/",N3233)+1,"")</f>
        <v>theater</v>
      </c>
      <c r="R3233" t="str">
        <f>REPLACE(N3233,1,FIND("/",N3233),"")</f>
        <v>plays</v>
      </c>
      <c r="S3233" s="10">
        <f t="shared" si="100"/>
        <v>42446.610497685186</v>
      </c>
      <c r="T3233" s="10">
        <f t="shared" si="101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E3234/D3234*100</f>
        <v>131.20000000000002</v>
      </c>
      <c r="P3234" s="7">
        <f>E3234/L3234</f>
        <v>50.46153846153846</v>
      </c>
      <c r="Q3234" t="str">
        <f>REPLACE(N3234,FIND("/",N3234),LEN(N3234)-FIND("/",N3234)+1,"")</f>
        <v>theater</v>
      </c>
      <c r="R3234" t="str">
        <f>REPLACE(N3234,1,FIND("/",N3234),"")</f>
        <v>plays</v>
      </c>
      <c r="S3234" s="10">
        <f t="shared" si="100"/>
        <v>42463.480520833335</v>
      </c>
      <c r="T3234" s="10">
        <f t="shared" si="101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E3235/D3235*100</f>
        <v>118.8</v>
      </c>
      <c r="P3235" s="7">
        <f>E3235/L3235</f>
        <v>97.377049180327873</v>
      </c>
      <c r="Q3235" t="str">
        <f>REPLACE(N3235,FIND("/",N3235),LEN(N3235)-FIND("/",N3235)+1,"")</f>
        <v>theater</v>
      </c>
      <c r="R3235" t="str">
        <f>REPLACE(N3235,1,FIND("/",N3235),"")</f>
        <v>plays</v>
      </c>
      <c r="S3235" s="10">
        <f t="shared" si="100"/>
        <v>42766.471701388888</v>
      </c>
      <c r="T3235" s="10">
        <f t="shared" si="101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E3236/D3236*100</f>
        <v>100.39275000000001</v>
      </c>
      <c r="P3236" s="7">
        <f>E3236/L3236</f>
        <v>34.91921739130435</v>
      </c>
      <c r="Q3236" t="str">
        <f>REPLACE(N3236,FIND("/",N3236),LEN(N3236)-FIND("/",N3236)+1,"")</f>
        <v>theater</v>
      </c>
      <c r="R3236" t="str">
        <f>REPLACE(N3236,1,FIND("/",N3236),"")</f>
        <v>plays</v>
      </c>
      <c r="S3236" s="10">
        <f t="shared" si="100"/>
        <v>42734.456111111103</v>
      </c>
      <c r="T3236" s="10">
        <f t="shared" si="101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E3237/D3237*100</f>
        <v>103.20666666666666</v>
      </c>
      <c r="P3237" s="7">
        <f>E3237/L3237</f>
        <v>85.530386740331494</v>
      </c>
      <c r="Q3237" t="str">
        <f>REPLACE(N3237,FIND("/",N3237),LEN(N3237)-FIND("/",N3237)+1,"")</f>
        <v>theater</v>
      </c>
      <c r="R3237" t="str">
        <f>REPLACE(N3237,1,FIND("/",N3237),"")</f>
        <v>plays</v>
      </c>
      <c r="S3237" s="10">
        <f t="shared" si="100"/>
        <v>42522.014479166661</v>
      </c>
      <c r="T3237" s="10">
        <f t="shared" si="101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E3238/D3238*100</f>
        <v>100.6</v>
      </c>
      <c r="P3238" s="7">
        <f>E3238/L3238</f>
        <v>182.90909090909091</v>
      </c>
      <c r="Q3238" t="str">
        <f>REPLACE(N3238,FIND("/",N3238),LEN(N3238)-FIND("/",N3238)+1,"")</f>
        <v>theater</v>
      </c>
      <c r="R3238" t="str">
        <f>REPLACE(N3238,1,FIND("/",N3238),"")</f>
        <v>plays</v>
      </c>
      <c r="S3238" s="10">
        <f t="shared" si="100"/>
        <v>42702.583715277775</v>
      </c>
      <c r="T3238" s="10">
        <f t="shared" si="101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E3239/D3239*100</f>
        <v>100.78754285714287</v>
      </c>
      <c r="P3239" s="7">
        <f>E3239/L3239</f>
        <v>131.13620817843866</v>
      </c>
      <c r="Q3239" t="str">
        <f>REPLACE(N3239,FIND("/",N3239),LEN(N3239)-FIND("/",N3239)+1,"")</f>
        <v>theater</v>
      </c>
      <c r="R3239" t="str">
        <f>REPLACE(N3239,1,FIND("/",N3239),"")</f>
        <v>plays</v>
      </c>
      <c r="S3239" s="10">
        <f t="shared" si="100"/>
        <v>42252.141018518516</v>
      </c>
      <c r="T3239" s="10">
        <f t="shared" si="101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E3240/D3240*100</f>
        <v>112.32142857142857</v>
      </c>
      <c r="P3240" s="7">
        <f>E3240/L3240</f>
        <v>39.810126582278478</v>
      </c>
      <c r="Q3240" t="str">
        <f>REPLACE(N3240,FIND("/",N3240),LEN(N3240)-FIND("/",N3240)+1,"")</f>
        <v>theater</v>
      </c>
      <c r="R3240" t="str">
        <f>REPLACE(N3240,1,FIND("/",N3240),"")</f>
        <v>plays</v>
      </c>
      <c r="S3240" s="10">
        <f t="shared" si="100"/>
        <v>42156.177060185182</v>
      </c>
      <c r="T3240" s="10">
        <f t="shared" si="101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E3241/D3241*100</f>
        <v>105.91914022517912</v>
      </c>
      <c r="P3241" s="7">
        <f>E3241/L3241</f>
        <v>59.701730769230764</v>
      </c>
      <c r="Q3241" t="str">
        <f>REPLACE(N3241,FIND("/",N3241),LEN(N3241)-FIND("/",N3241)+1,"")</f>
        <v>theater</v>
      </c>
      <c r="R3241" t="str">
        <f>REPLACE(N3241,1,FIND("/",N3241),"")</f>
        <v>plays</v>
      </c>
      <c r="S3241" s="10">
        <f t="shared" si="100"/>
        <v>42277.755706018514</v>
      </c>
      <c r="T3241" s="10">
        <f t="shared" si="101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E3242/D3242*100</f>
        <v>100.56666666666668</v>
      </c>
      <c r="P3242" s="7">
        <f>E3242/L3242</f>
        <v>88.735294117647058</v>
      </c>
      <c r="Q3242" t="str">
        <f>REPLACE(N3242,FIND("/",N3242),LEN(N3242)-FIND("/",N3242)+1,"")</f>
        <v>theater</v>
      </c>
      <c r="R3242" t="str">
        <f>REPLACE(N3242,1,FIND("/",N3242),"")</f>
        <v>plays</v>
      </c>
      <c r="S3242" s="10">
        <f t="shared" si="100"/>
        <v>42754.360509259255</v>
      </c>
      <c r="T3242" s="10">
        <f t="shared" si="101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E3243/D3243*100</f>
        <v>115.30588235294117</v>
      </c>
      <c r="P3243" s="7">
        <f>E3243/L3243</f>
        <v>58.688622754491021</v>
      </c>
      <c r="Q3243" t="str">
        <f>REPLACE(N3243,FIND("/",N3243),LEN(N3243)-FIND("/",N3243)+1,"")</f>
        <v>theater</v>
      </c>
      <c r="R3243" t="str">
        <f>REPLACE(N3243,1,FIND("/",N3243),"")</f>
        <v>plays</v>
      </c>
      <c r="S3243" s="10">
        <f t="shared" si="100"/>
        <v>41892.991550925923</v>
      </c>
      <c r="T3243" s="10">
        <f t="shared" si="101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E3244/D3244*100</f>
        <v>127.30419999999999</v>
      </c>
      <c r="P3244" s="7">
        <f>E3244/L3244</f>
        <v>69.56513661202186</v>
      </c>
      <c r="Q3244" t="str">
        <f>REPLACE(N3244,FIND("/",N3244),LEN(N3244)-FIND("/",N3244)+1,"")</f>
        <v>theater</v>
      </c>
      <c r="R3244" t="str">
        <f>REPLACE(N3244,1,FIND("/",N3244),"")</f>
        <v>plays</v>
      </c>
      <c r="S3244" s="10">
        <f t="shared" si="100"/>
        <v>41871.422361111108</v>
      </c>
      <c r="T3244" s="10">
        <f t="shared" si="101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E3245/D3245*100</f>
        <v>102.83750000000001</v>
      </c>
      <c r="P3245" s="7">
        <f>E3245/L3245</f>
        <v>115.87323943661971</v>
      </c>
      <c r="Q3245" t="str">
        <f>REPLACE(N3245,FIND("/",N3245),LEN(N3245)-FIND("/",N3245)+1,"")</f>
        <v>theater</v>
      </c>
      <c r="R3245" t="str">
        <f>REPLACE(N3245,1,FIND("/",N3245),"")</f>
        <v>plays</v>
      </c>
      <c r="S3245" s="10">
        <f t="shared" si="100"/>
        <v>42261.763449074067</v>
      </c>
      <c r="T3245" s="10">
        <f t="shared" si="101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E3246/D3246*100</f>
        <v>102.9375</v>
      </c>
      <c r="P3246" s="7">
        <f>E3246/L3246</f>
        <v>23.869565217391305</v>
      </c>
      <c r="Q3246" t="str">
        <f>REPLACE(N3246,FIND("/",N3246),LEN(N3246)-FIND("/",N3246)+1,"")</f>
        <v>theater</v>
      </c>
      <c r="R3246" t="str">
        <f>REPLACE(N3246,1,FIND("/",N3246),"")</f>
        <v>plays</v>
      </c>
      <c r="S3246" s="10">
        <f t="shared" si="100"/>
        <v>42675.360902777778</v>
      </c>
      <c r="T3246" s="10">
        <f t="shared" si="101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E3247/D3247*100</f>
        <v>104.3047619047619</v>
      </c>
      <c r="P3247" s="7">
        <f>E3247/L3247</f>
        <v>81.125925925925927</v>
      </c>
      <c r="Q3247" t="str">
        <f>REPLACE(N3247,FIND("/",N3247),LEN(N3247)-FIND("/",N3247)+1,"")</f>
        <v>theater</v>
      </c>
      <c r="R3247" t="str">
        <f>REPLACE(N3247,1,FIND("/",N3247),"")</f>
        <v>plays</v>
      </c>
      <c r="S3247" s="10">
        <f t="shared" si="100"/>
        <v>42135.266874999994</v>
      </c>
      <c r="T3247" s="10">
        <f t="shared" si="101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E3248/D3248*100</f>
        <v>111.22000000000001</v>
      </c>
      <c r="P3248" s="7">
        <f>E3248/L3248</f>
        <v>57.626943005181346</v>
      </c>
      <c r="Q3248" t="str">
        <f>REPLACE(N3248,FIND("/",N3248),LEN(N3248)-FIND("/",N3248)+1,"")</f>
        <v>theater</v>
      </c>
      <c r="R3248" t="str">
        <f>REPLACE(N3248,1,FIND("/",N3248),"")</f>
        <v>plays</v>
      </c>
      <c r="S3248" s="10">
        <f t="shared" si="100"/>
        <v>42230.138888888883</v>
      </c>
      <c r="T3248" s="10">
        <f t="shared" si="101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E3249/D3249*100</f>
        <v>105.86</v>
      </c>
      <c r="P3249" s="7">
        <f>E3249/L3249</f>
        <v>46.429824561403507</v>
      </c>
      <c r="Q3249" t="str">
        <f>REPLACE(N3249,FIND("/",N3249),LEN(N3249)-FIND("/",N3249)+1,"")</f>
        <v>theater</v>
      </c>
      <c r="R3249" t="str">
        <f>REPLACE(N3249,1,FIND("/",N3249),"")</f>
        <v>plays</v>
      </c>
      <c r="S3249" s="10">
        <f t="shared" si="100"/>
        <v>42167.10083333333</v>
      </c>
      <c r="T3249" s="10">
        <f t="shared" si="101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E3250/D3250*100</f>
        <v>100.79166666666666</v>
      </c>
      <c r="P3250" s="7">
        <f>E3250/L3250</f>
        <v>60.475000000000001</v>
      </c>
      <c r="Q3250" t="str">
        <f>REPLACE(N3250,FIND("/",N3250),LEN(N3250)-FIND("/",N3250)+1,"")</f>
        <v>theater</v>
      </c>
      <c r="R3250" t="str">
        <f>REPLACE(N3250,1,FIND("/",N3250),"")</f>
        <v>plays</v>
      </c>
      <c r="S3250" s="10">
        <f t="shared" si="100"/>
        <v>42068.55505787037</v>
      </c>
      <c r="T3250" s="10">
        <f t="shared" si="101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E3251/D3251*100</f>
        <v>104.92727272727274</v>
      </c>
      <c r="P3251" s="7">
        <f>E3251/L3251</f>
        <v>65.579545454545453</v>
      </c>
      <c r="Q3251" t="str">
        <f>REPLACE(N3251,FIND("/",N3251),LEN(N3251)-FIND("/",N3251)+1,"")</f>
        <v>theater</v>
      </c>
      <c r="R3251" t="str">
        <f>REPLACE(N3251,1,FIND("/",N3251),"")</f>
        <v>plays</v>
      </c>
      <c r="S3251" s="10">
        <f t="shared" si="100"/>
        <v>42145.413356481477</v>
      </c>
      <c r="T3251" s="10">
        <f t="shared" si="101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E3252/D3252*100</f>
        <v>101.55199999999999</v>
      </c>
      <c r="P3252" s="7">
        <f>E3252/L3252</f>
        <v>119.1924882629108</v>
      </c>
      <c r="Q3252" t="str">
        <f>REPLACE(N3252,FIND("/",N3252),LEN(N3252)-FIND("/",N3252)+1,"")</f>
        <v>theater</v>
      </c>
      <c r="R3252" t="str">
        <f>REPLACE(N3252,1,FIND("/",N3252),"")</f>
        <v>plays</v>
      </c>
      <c r="S3252" s="10">
        <f t="shared" si="100"/>
        <v>41918.408842592587</v>
      </c>
      <c r="T3252" s="10">
        <f t="shared" si="101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E3253/D3253*100</f>
        <v>110.73333333333333</v>
      </c>
      <c r="P3253" s="7">
        <f>E3253/L3253</f>
        <v>83.05</v>
      </c>
      <c r="Q3253" t="str">
        <f>REPLACE(N3253,FIND("/",N3253),LEN(N3253)-FIND("/",N3253)+1,"")</f>
        <v>theater</v>
      </c>
      <c r="R3253" t="str">
        <f>REPLACE(N3253,1,FIND("/",N3253),"")</f>
        <v>plays</v>
      </c>
      <c r="S3253" s="10">
        <f t="shared" si="100"/>
        <v>42146.39775462963</v>
      </c>
      <c r="T3253" s="10">
        <f t="shared" si="101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E3254/D3254*100</f>
        <v>127.82222222222221</v>
      </c>
      <c r="P3254" s="7">
        <f>E3254/L3254</f>
        <v>57.52</v>
      </c>
      <c r="Q3254" t="str">
        <f>REPLACE(N3254,FIND("/",N3254),LEN(N3254)-FIND("/",N3254)+1,"")</f>
        <v>theater</v>
      </c>
      <c r="R3254" t="str">
        <f>REPLACE(N3254,1,FIND("/",N3254),"")</f>
        <v>plays</v>
      </c>
      <c r="S3254" s="10">
        <f t="shared" si="100"/>
        <v>42590.139351851853</v>
      </c>
      <c r="T3254" s="10">
        <f t="shared" si="101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E3255/D3255*100</f>
        <v>101.82500000000002</v>
      </c>
      <c r="P3255" s="7">
        <f>E3255/L3255</f>
        <v>177.08695652173913</v>
      </c>
      <c r="Q3255" t="str">
        <f>REPLACE(N3255,FIND("/",N3255),LEN(N3255)-FIND("/",N3255)+1,"")</f>
        <v>theater</v>
      </c>
      <c r="R3255" t="str">
        <f>REPLACE(N3255,1,FIND("/",N3255),"")</f>
        <v>plays</v>
      </c>
      <c r="S3255" s="10">
        <f t="shared" si="100"/>
        <v>42602.243379629632</v>
      </c>
      <c r="T3255" s="10">
        <f t="shared" si="101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E3256/D3256*100</f>
        <v>101.25769230769231</v>
      </c>
      <c r="P3256" s="7">
        <f>E3256/L3256</f>
        <v>70.771505376344081</v>
      </c>
      <c r="Q3256" t="str">
        <f>REPLACE(N3256,FIND("/",N3256),LEN(N3256)-FIND("/",N3256)+1,"")</f>
        <v>theater</v>
      </c>
      <c r="R3256" t="str">
        <f>REPLACE(N3256,1,FIND("/",N3256),"")</f>
        <v>plays</v>
      </c>
      <c r="S3256" s="10">
        <f t="shared" si="100"/>
        <v>42058.752418981479</v>
      </c>
      <c r="T3256" s="10">
        <f t="shared" si="101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E3257/D3257*100</f>
        <v>175</v>
      </c>
      <c r="P3257" s="7">
        <f>E3257/L3257</f>
        <v>29.166666666666668</v>
      </c>
      <c r="Q3257" t="str">
        <f>REPLACE(N3257,FIND("/",N3257),LEN(N3257)-FIND("/",N3257)+1,"")</f>
        <v>theater</v>
      </c>
      <c r="R3257" t="str">
        <f>REPLACE(N3257,1,FIND("/",N3257),"")</f>
        <v>plays</v>
      </c>
      <c r="S3257" s="10">
        <f t="shared" si="100"/>
        <v>41889.434895833328</v>
      </c>
      <c r="T3257" s="10">
        <f t="shared" si="101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E3258/D3258*100</f>
        <v>128.06</v>
      </c>
      <c r="P3258" s="7">
        <f>E3258/L3258</f>
        <v>72.76136363636364</v>
      </c>
      <c r="Q3258" t="str">
        <f>REPLACE(N3258,FIND("/",N3258),LEN(N3258)-FIND("/",N3258)+1,"")</f>
        <v>theater</v>
      </c>
      <c r="R3258" t="str">
        <f>REPLACE(N3258,1,FIND("/",N3258),"")</f>
        <v>plays</v>
      </c>
      <c r="S3258" s="10">
        <f t="shared" si="100"/>
        <v>42144.240474537037</v>
      </c>
      <c r="T3258" s="10">
        <f t="shared" si="101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E3259/D3259*100</f>
        <v>106.29949999999999</v>
      </c>
      <c r="P3259" s="7">
        <f>E3259/L3259</f>
        <v>51.853414634146333</v>
      </c>
      <c r="Q3259" t="str">
        <f>REPLACE(N3259,FIND("/",N3259),LEN(N3259)-FIND("/",N3259)+1,"")</f>
        <v>theater</v>
      </c>
      <c r="R3259" t="str">
        <f>REPLACE(N3259,1,FIND("/",N3259),"")</f>
        <v>plays</v>
      </c>
      <c r="S3259" s="10">
        <f t="shared" si="100"/>
        <v>42758.226296296292</v>
      </c>
      <c r="T3259" s="10">
        <f t="shared" si="101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E3260/D3260*100</f>
        <v>105.21428571428571</v>
      </c>
      <c r="P3260" s="7">
        <f>E3260/L3260</f>
        <v>98.2</v>
      </c>
      <c r="Q3260" t="str">
        <f>REPLACE(N3260,FIND("/",N3260),LEN(N3260)-FIND("/",N3260)+1,"")</f>
        <v>theater</v>
      </c>
      <c r="R3260" t="str">
        <f>REPLACE(N3260,1,FIND("/",N3260),"")</f>
        <v>plays</v>
      </c>
      <c r="S3260" s="10">
        <f t="shared" si="100"/>
        <v>41982.553946759253</v>
      </c>
      <c r="T3260" s="10">
        <f t="shared" si="101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E3261/D3261*100</f>
        <v>106.16782608695652</v>
      </c>
      <c r="P3261" s="7">
        <f>E3261/L3261</f>
        <v>251.7381443298969</v>
      </c>
      <c r="Q3261" t="str">
        <f>REPLACE(N3261,FIND("/",N3261),LEN(N3261)-FIND("/",N3261)+1,"")</f>
        <v>theater</v>
      </c>
      <c r="R3261" t="str">
        <f>REPLACE(N3261,1,FIND("/",N3261),"")</f>
        <v>plays</v>
      </c>
      <c r="S3261" s="10">
        <f t="shared" si="100"/>
        <v>42614.427604166667</v>
      </c>
      <c r="T3261" s="10">
        <f t="shared" si="101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E3262/D3262*100</f>
        <v>109.24000000000001</v>
      </c>
      <c r="P3262" s="7">
        <f>E3262/L3262</f>
        <v>74.821917808219183</v>
      </c>
      <c r="Q3262" t="str">
        <f>REPLACE(N3262,FIND("/",N3262),LEN(N3262)-FIND("/",N3262)+1,"")</f>
        <v>theater</v>
      </c>
      <c r="R3262" t="str">
        <f>REPLACE(N3262,1,FIND("/",N3262),"")</f>
        <v>plays</v>
      </c>
      <c r="S3262" s="10">
        <f t="shared" si="100"/>
        <v>42303.339328703696</v>
      </c>
      <c r="T3262" s="10">
        <f t="shared" si="101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E3263/D3263*100</f>
        <v>100.45454545454547</v>
      </c>
      <c r="P3263" s="7">
        <f>E3263/L3263</f>
        <v>67.65306122448979</v>
      </c>
      <c r="Q3263" t="str">
        <f>REPLACE(N3263,FIND("/",N3263),LEN(N3263)-FIND("/",N3263)+1,"")</f>
        <v>theater</v>
      </c>
      <c r="R3263" t="str">
        <f>REPLACE(N3263,1,FIND("/",N3263),"")</f>
        <v>plays</v>
      </c>
      <c r="S3263" s="10">
        <f t="shared" si="100"/>
        <v>42171.392083333332</v>
      </c>
      <c r="T3263" s="10">
        <f t="shared" si="101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E3264/D3264*100</f>
        <v>103.04098360655738</v>
      </c>
      <c r="P3264" s="7">
        <f>E3264/L3264</f>
        <v>93.81343283582089</v>
      </c>
      <c r="Q3264" t="str">
        <f>REPLACE(N3264,FIND("/",N3264),LEN(N3264)-FIND("/",N3264)+1,"")</f>
        <v>theater</v>
      </c>
      <c r="R3264" t="str">
        <f>REPLACE(N3264,1,FIND("/",N3264),"")</f>
        <v>plays</v>
      </c>
      <c r="S3264" s="10">
        <f t="shared" si="100"/>
        <v>41963.982199074067</v>
      </c>
      <c r="T3264" s="10">
        <f t="shared" si="101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E3265/D3265*100</f>
        <v>112.1664</v>
      </c>
      <c r="P3265" s="7">
        <f>E3265/L3265</f>
        <v>41.237647058823526</v>
      </c>
      <c r="Q3265" t="str">
        <f>REPLACE(N3265,FIND("/",N3265),LEN(N3265)-FIND("/",N3265)+1,"")</f>
        <v>theater</v>
      </c>
      <c r="R3265" t="str">
        <f>REPLACE(N3265,1,FIND("/",N3265),"")</f>
        <v>plays</v>
      </c>
      <c r="S3265" s="10">
        <f t="shared" si="100"/>
        <v>42284.18273148148</v>
      </c>
      <c r="T3265" s="10">
        <f t="shared" si="101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E3266/D3266*100</f>
        <v>103</v>
      </c>
      <c r="P3266" s="7">
        <f>E3266/L3266</f>
        <v>52.551020408163268</v>
      </c>
      <c r="Q3266" t="str">
        <f>REPLACE(N3266,FIND("/",N3266),LEN(N3266)-FIND("/",N3266)+1,"")</f>
        <v>theater</v>
      </c>
      <c r="R3266" t="str">
        <f>REPLACE(N3266,1,FIND("/",N3266),"")</f>
        <v>plays</v>
      </c>
      <c r="S3266" s="10">
        <f t="shared" si="100"/>
        <v>42016.466874999998</v>
      </c>
      <c r="T3266" s="10">
        <f t="shared" si="101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E3267/D3267*100</f>
        <v>164</v>
      </c>
      <c r="P3267" s="7">
        <f>E3267/L3267</f>
        <v>70.285714285714292</v>
      </c>
      <c r="Q3267" t="str">
        <f>REPLACE(N3267,FIND("/",N3267),LEN(N3267)-FIND("/",N3267)+1,"")</f>
        <v>theater</v>
      </c>
      <c r="R3267" t="str">
        <f>REPLACE(N3267,1,FIND("/",N3267),"")</f>
        <v>plays</v>
      </c>
      <c r="S3267" s="10">
        <f t="shared" ref="S3267:S3330" si="102">(J3267/86400)+25569+(-8/24)</f>
        <v>42311.378645833327</v>
      </c>
      <c r="T3267" s="10">
        <f t="shared" ref="T3267:T3330" si="103">(I3267/86400)+25569+(-8/24)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E3268/D3268*100</f>
        <v>131.28333333333333</v>
      </c>
      <c r="P3268" s="7">
        <f>E3268/L3268</f>
        <v>48.325153374233132</v>
      </c>
      <c r="Q3268" t="str">
        <f>REPLACE(N3268,FIND("/",N3268),LEN(N3268)-FIND("/",N3268)+1,"")</f>
        <v>theater</v>
      </c>
      <c r="R3268" t="str">
        <f>REPLACE(N3268,1,FIND("/",N3268),"")</f>
        <v>plays</v>
      </c>
      <c r="S3268" s="10">
        <f t="shared" si="102"/>
        <v>42136.202800925923</v>
      </c>
      <c r="T3268" s="10">
        <f t="shared" si="103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E3269/D3269*100</f>
        <v>102.1</v>
      </c>
      <c r="P3269" s="7">
        <f>E3269/L3269</f>
        <v>53.177083333333336</v>
      </c>
      <c r="Q3269" t="str">
        <f>REPLACE(N3269,FIND("/",N3269),LEN(N3269)-FIND("/",N3269)+1,"")</f>
        <v>theater</v>
      </c>
      <c r="R3269" t="str">
        <f>REPLACE(N3269,1,FIND("/",N3269),"")</f>
        <v>plays</v>
      </c>
      <c r="S3269" s="10">
        <f t="shared" si="102"/>
        <v>42172.424305555549</v>
      </c>
      <c r="T3269" s="10">
        <f t="shared" si="103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E3270/D3270*100</f>
        <v>128</v>
      </c>
      <c r="P3270" s="7">
        <f>E3270/L3270</f>
        <v>60.952380952380949</v>
      </c>
      <c r="Q3270" t="str">
        <f>REPLACE(N3270,FIND("/",N3270),LEN(N3270)-FIND("/",N3270)+1,"")</f>
        <v>theater</v>
      </c>
      <c r="R3270" t="str">
        <f>REPLACE(N3270,1,FIND("/",N3270),"")</f>
        <v>plays</v>
      </c>
      <c r="S3270" s="10">
        <f t="shared" si="102"/>
        <v>42590.570925925924</v>
      </c>
      <c r="T3270" s="10">
        <f t="shared" si="103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E3271/D3271*100</f>
        <v>101.49999999999999</v>
      </c>
      <c r="P3271" s="7">
        <f>E3271/L3271</f>
        <v>116</v>
      </c>
      <c r="Q3271" t="str">
        <f>REPLACE(N3271,FIND("/",N3271),LEN(N3271)-FIND("/",N3271)+1,"")</f>
        <v>theater</v>
      </c>
      <c r="R3271" t="str">
        <f>REPLACE(N3271,1,FIND("/",N3271),"")</f>
        <v>plays</v>
      </c>
      <c r="S3271" s="10">
        <f t="shared" si="102"/>
        <v>42137.062465277777</v>
      </c>
      <c r="T3271" s="10">
        <f t="shared" si="103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E3272/D3272*100</f>
        <v>101.66666666666666</v>
      </c>
      <c r="P3272" s="7">
        <f>E3272/L3272</f>
        <v>61</v>
      </c>
      <c r="Q3272" t="str">
        <f>REPLACE(N3272,FIND("/",N3272),LEN(N3272)-FIND("/",N3272)+1,"")</f>
        <v>theater</v>
      </c>
      <c r="R3272" t="str">
        <f>REPLACE(N3272,1,FIND("/",N3272),"")</f>
        <v>plays</v>
      </c>
      <c r="S3272" s="10">
        <f t="shared" si="102"/>
        <v>42167.199826388889</v>
      </c>
      <c r="T3272" s="10">
        <f t="shared" si="103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E3273/D3273*100</f>
        <v>130</v>
      </c>
      <c r="P3273" s="7">
        <f>E3273/L3273</f>
        <v>38.235294117647058</v>
      </c>
      <c r="Q3273" t="str">
        <f>REPLACE(N3273,FIND("/",N3273),LEN(N3273)-FIND("/",N3273)+1,"")</f>
        <v>theater</v>
      </c>
      <c r="R3273" t="str">
        <f>REPLACE(N3273,1,FIND("/",N3273),"")</f>
        <v>plays</v>
      </c>
      <c r="S3273" s="10">
        <f t="shared" si="102"/>
        <v>41915.10387731481</v>
      </c>
      <c r="T3273" s="10">
        <f t="shared" si="103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E3274/D3274*100</f>
        <v>154.43</v>
      </c>
      <c r="P3274" s="7">
        <f>E3274/L3274</f>
        <v>106.50344827586207</v>
      </c>
      <c r="Q3274" t="str">
        <f>REPLACE(N3274,FIND("/",N3274),LEN(N3274)-FIND("/",N3274)+1,"")</f>
        <v>theater</v>
      </c>
      <c r="R3274" t="str">
        <f>REPLACE(N3274,1,FIND("/",N3274),"")</f>
        <v>plays</v>
      </c>
      <c r="S3274" s="10">
        <f t="shared" si="102"/>
        <v>42284.166770833333</v>
      </c>
      <c r="T3274" s="10">
        <f t="shared" si="103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E3275/D3275*100</f>
        <v>107.4</v>
      </c>
      <c r="P3275" s="7">
        <f>E3275/L3275</f>
        <v>204.57142857142858</v>
      </c>
      <c r="Q3275" t="str">
        <f>REPLACE(N3275,FIND("/",N3275),LEN(N3275)-FIND("/",N3275)+1,"")</f>
        <v>theater</v>
      </c>
      <c r="R3275" t="str">
        <f>REPLACE(N3275,1,FIND("/",N3275),"")</f>
        <v>plays</v>
      </c>
      <c r="S3275" s="10">
        <f t="shared" si="102"/>
        <v>42611.4680787037</v>
      </c>
      <c r="T3275" s="10">
        <f t="shared" si="103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E3276/D3276*100</f>
        <v>101.32258064516128</v>
      </c>
      <c r="P3276" s="7">
        <f>E3276/L3276</f>
        <v>54.912587412587413</v>
      </c>
      <c r="Q3276" t="str">
        <f>REPLACE(N3276,FIND("/",N3276),LEN(N3276)-FIND("/",N3276)+1,"")</f>
        <v>theater</v>
      </c>
      <c r="R3276" t="str">
        <f>REPLACE(N3276,1,FIND("/",N3276),"")</f>
        <v>plays</v>
      </c>
      <c r="S3276" s="10">
        <f t="shared" si="102"/>
        <v>42400.371203703697</v>
      </c>
      <c r="T3276" s="10">
        <f t="shared" si="103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E3277/D3277*100</f>
        <v>100.27777777777777</v>
      </c>
      <c r="P3277" s="7">
        <f>E3277/L3277</f>
        <v>150.41666666666666</v>
      </c>
      <c r="Q3277" t="str">
        <f>REPLACE(N3277,FIND("/",N3277),LEN(N3277)-FIND("/",N3277)+1,"")</f>
        <v>theater</v>
      </c>
      <c r="R3277" t="str">
        <f>REPLACE(N3277,1,FIND("/",N3277),"")</f>
        <v>plays</v>
      </c>
      <c r="S3277" s="10">
        <f t="shared" si="102"/>
        <v>42017.547118055554</v>
      </c>
      <c r="T3277" s="10">
        <f t="shared" si="103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E3278/D3278*100</f>
        <v>116.84444444444443</v>
      </c>
      <c r="P3278" s="7">
        <f>E3278/L3278</f>
        <v>52.58</v>
      </c>
      <c r="Q3278" t="str">
        <f>REPLACE(N3278,FIND("/",N3278),LEN(N3278)-FIND("/",N3278)+1,"")</f>
        <v>theater</v>
      </c>
      <c r="R3278" t="str">
        <f>REPLACE(N3278,1,FIND("/",N3278),"")</f>
        <v>plays</v>
      </c>
      <c r="S3278" s="10">
        <f t="shared" si="102"/>
        <v>42426.616655092592</v>
      </c>
      <c r="T3278" s="10">
        <f t="shared" si="103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E3279/D3279*100</f>
        <v>108.60000000000001</v>
      </c>
      <c r="P3279" s="7">
        <f>E3279/L3279</f>
        <v>54.3</v>
      </c>
      <c r="Q3279" t="str">
        <f>REPLACE(N3279,FIND("/",N3279),LEN(N3279)-FIND("/",N3279)+1,"")</f>
        <v>theater</v>
      </c>
      <c r="R3279" t="str">
        <f>REPLACE(N3279,1,FIND("/",N3279),"")</f>
        <v>plays</v>
      </c>
      <c r="S3279" s="10">
        <f t="shared" si="102"/>
        <v>41931.349606481475</v>
      </c>
      <c r="T3279" s="10">
        <f t="shared" si="103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E3280/D3280*100</f>
        <v>103.4</v>
      </c>
      <c r="P3280" s="7">
        <f>E3280/L3280</f>
        <v>76.029411764705884</v>
      </c>
      <c r="Q3280" t="str">
        <f>REPLACE(N3280,FIND("/",N3280),LEN(N3280)-FIND("/",N3280)+1,"")</f>
        <v>theater</v>
      </c>
      <c r="R3280" t="str">
        <f>REPLACE(N3280,1,FIND("/",N3280),"")</f>
        <v>plays</v>
      </c>
      <c r="S3280" s="10">
        <f t="shared" si="102"/>
        <v>42124.515081018515</v>
      </c>
      <c r="T3280" s="10">
        <f t="shared" si="103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E3281/D3281*100</f>
        <v>114.27586206896552</v>
      </c>
      <c r="P3281" s="7">
        <f>E3281/L3281</f>
        <v>105.2063492063492</v>
      </c>
      <c r="Q3281" t="str">
        <f>REPLACE(N3281,FIND("/",N3281),LEN(N3281)-FIND("/",N3281)+1,"")</f>
        <v>theater</v>
      </c>
      <c r="R3281" t="str">
        <f>REPLACE(N3281,1,FIND("/",N3281),"")</f>
        <v>plays</v>
      </c>
      <c r="S3281" s="10">
        <f t="shared" si="102"/>
        <v>42430.769201388888</v>
      </c>
      <c r="T3281" s="10">
        <f t="shared" si="103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E3282/D3282*100</f>
        <v>103</v>
      </c>
      <c r="P3282" s="7">
        <f>E3282/L3282</f>
        <v>68.666666666666671</v>
      </c>
      <c r="Q3282" t="str">
        <f>REPLACE(N3282,FIND("/",N3282),LEN(N3282)-FIND("/",N3282)+1,"")</f>
        <v>theater</v>
      </c>
      <c r="R3282" t="str">
        <f>REPLACE(N3282,1,FIND("/",N3282),"")</f>
        <v>plays</v>
      </c>
      <c r="S3282" s="10">
        <f t="shared" si="102"/>
        <v>42121.423587962963</v>
      </c>
      <c r="T3282" s="10">
        <f t="shared" si="103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E3283/D3283*100</f>
        <v>121.6</v>
      </c>
      <c r="P3283" s="7">
        <f>E3283/L3283</f>
        <v>129.36170212765958</v>
      </c>
      <c r="Q3283" t="str">
        <f>REPLACE(N3283,FIND("/",N3283),LEN(N3283)-FIND("/",N3283)+1,"")</f>
        <v>theater</v>
      </c>
      <c r="R3283" t="str">
        <f>REPLACE(N3283,1,FIND("/",N3283),"")</f>
        <v>plays</v>
      </c>
      <c r="S3283" s="10">
        <f t="shared" si="102"/>
        <v>42218.686400462961</v>
      </c>
      <c r="T3283" s="10">
        <f t="shared" si="103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E3284/D3284*100</f>
        <v>102.6467741935484</v>
      </c>
      <c r="P3284" s="7">
        <f>E3284/L3284</f>
        <v>134.26371308016877</v>
      </c>
      <c r="Q3284" t="str">
        <f>REPLACE(N3284,FIND("/",N3284),LEN(N3284)-FIND("/",N3284)+1,"")</f>
        <v>theater</v>
      </c>
      <c r="R3284" t="str">
        <f>REPLACE(N3284,1,FIND("/",N3284),"")</f>
        <v>plays</v>
      </c>
      <c r="S3284" s="10">
        <f t="shared" si="102"/>
        <v>42444.860972222225</v>
      </c>
      <c r="T3284" s="10">
        <f t="shared" si="103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E3285/D3285*100</f>
        <v>104.75000000000001</v>
      </c>
      <c r="P3285" s="7">
        <f>E3285/L3285</f>
        <v>17.829787234042552</v>
      </c>
      <c r="Q3285" t="str">
        <f>REPLACE(N3285,FIND("/",N3285),LEN(N3285)-FIND("/",N3285)+1,"")</f>
        <v>theater</v>
      </c>
      <c r="R3285" t="str">
        <f>REPLACE(N3285,1,FIND("/",N3285),"")</f>
        <v>plays</v>
      </c>
      <c r="S3285" s="10">
        <f t="shared" si="102"/>
        <v>42379.410856481474</v>
      </c>
      <c r="T3285" s="10">
        <f t="shared" si="103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E3286/D3286*100</f>
        <v>101.6</v>
      </c>
      <c r="P3286" s="7">
        <f>E3286/L3286</f>
        <v>203.2</v>
      </c>
      <c r="Q3286" t="str">
        <f>REPLACE(N3286,FIND("/",N3286),LEN(N3286)-FIND("/",N3286)+1,"")</f>
        <v>theater</v>
      </c>
      <c r="R3286" t="str">
        <f>REPLACE(N3286,1,FIND("/",N3286),"")</f>
        <v>plays</v>
      </c>
      <c r="S3286" s="10">
        <f t="shared" si="102"/>
        <v>42380.551539351851</v>
      </c>
      <c r="T3286" s="10">
        <f t="shared" si="103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E3287/D3287*100</f>
        <v>112.10242048409683</v>
      </c>
      <c r="P3287" s="7">
        <f>E3287/L3287</f>
        <v>69.18518518518519</v>
      </c>
      <c r="Q3287" t="str">
        <f>REPLACE(N3287,FIND("/",N3287),LEN(N3287)-FIND("/",N3287)+1,"")</f>
        <v>theater</v>
      </c>
      <c r="R3287" t="str">
        <f>REPLACE(N3287,1,FIND("/",N3287),"")</f>
        <v>plays</v>
      </c>
      <c r="S3287" s="10">
        <f t="shared" si="102"/>
        <v>42762.609097222223</v>
      </c>
      <c r="T3287" s="10">
        <f t="shared" si="103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E3288/D3288*100</f>
        <v>101.76666666666667</v>
      </c>
      <c r="P3288" s="7">
        <f>E3288/L3288</f>
        <v>125.12295081967213</v>
      </c>
      <c r="Q3288" t="str">
        <f>REPLACE(N3288,FIND("/",N3288),LEN(N3288)-FIND("/",N3288)+1,"")</f>
        <v>theater</v>
      </c>
      <c r="R3288" t="str">
        <f>REPLACE(N3288,1,FIND("/",N3288),"")</f>
        <v>plays</v>
      </c>
      <c r="S3288" s="10">
        <f t="shared" si="102"/>
        <v>42567.506736111107</v>
      </c>
      <c r="T3288" s="10">
        <f t="shared" si="103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E3289/D3289*100</f>
        <v>100</v>
      </c>
      <c r="P3289" s="7">
        <f>E3289/L3289</f>
        <v>73.529411764705884</v>
      </c>
      <c r="Q3289" t="str">
        <f>REPLACE(N3289,FIND("/",N3289),LEN(N3289)-FIND("/",N3289)+1,"")</f>
        <v>theater</v>
      </c>
      <c r="R3289" t="str">
        <f>REPLACE(N3289,1,FIND("/",N3289),"")</f>
        <v>plays</v>
      </c>
      <c r="S3289" s="10">
        <f t="shared" si="102"/>
        <v>42311.416990740741</v>
      </c>
      <c r="T3289" s="10">
        <f t="shared" si="103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E3290/D3290*100</f>
        <v>100.26489999999998</v>
      </c>
      <c r="P3290" s="7">
        <f>E3290/L3290</f>
        <v>48.437149758454105</v>
      </c>
      <c r="Q3290" t="str">
        <f>REPLACE(N3290,FIND("/",N3290),LEN(N3290)-FIND("/",N3290)+1,"")</f>
        <v>theater</v>
      </c>
      <c r="R3290" t="str">
        <f>REPLACE(N3290,1,FIND("/",N3290),"")</f>
        <v>plays</v>
      </c>
      <c r="S3290" s="10">
        <f t="shared" si="102"/>
        <v>42505.441145833327</v>
      </c>
      <c r="T3290" s="10">
        <f t="shared" si="103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E3291/D3291*100</f>
        <v>133.04200000000003</v>
      </c>
      <c r="P3291" s="7">
        <f>E3291/L3291</f>
        <v>26.608400000000003</v>
      </c>
      <c r="Q3291" t="str">
        <f>REPLACE(N3291,FIND("/",N3291),LEN(N3291)-FIND("/",N3291)+1,"")</f>
        <v>theater</v>
      </c>
      <c r="R3291" t="str">
        <f>REPLACE(N3291,1,FIND("/",N3291),"")</f>
        <v>plays</v>
      </c>
      <c r="S3291" s="10">
        <f t="shared" si="102"/>
        <v>42758.034745370365</v>
      </c>
      <c r="T3291" s="10">
        <f t="shared" si="103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E3292/D3292*100</f>
        <v>121.2</v>
      </c>
      <c r="P3292" s="7">
        <f>E3292/L3292</f>
        <v>33.666666666666664</v>
      </c>
      <c r="Q3292" t="str">
        <f>REPLACE(N3292,FIND("/",N3292),LEN(N3292)-FIND("/",N3292)+1,"")</f>
        <v>theater</v>
      </c>
      <c r="R3292" t="str">
        <f>REPLACE(N3292,1,FIND("/",N3292),"")</f>
        <v>plays</v>
      </c>
      <c r="S3292" s="10">
        <f t="shared" si="102"/>
        <v>42775.181608796294</v>
      </c>
      <c r="T3292" s="10">
        <f t="shared" si="103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E3293/D3293*100</f>
        <v>113.99999999999999</v>
      </c>
      <c r="P3293" s="7">
        <f>E3293/L3293</f>
        <v>40.714285714285715</v>
      </c>
      <c r="Q3293" t="str">
        <f>REPLACE(N3293,FIND("/",N3293),LEN(N3293)-FIND("/",N3293)+1,"")</f>
        <v>theater</v>
      </c>
      <c r="R3293" t="str">
        <f>REPLACE(N3293,1,FIND("/",N3293),"")</f>
        <v>plays</v>
      </c>
      <c r="S3293" s="10">
        <f t="shared" si="102"/>
        <v>42232.369212962956</v>
      </c>
      <c r="T3293" s="10">
        <f t="shared" si="103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E3294/D3294*100</f>
        <v>286.13861386138615</v>
      </c>
      <c r="P3294" s="7">
        <f>E3294/L3294</f>
        <v>19.266666666666666</v>
      </c>
      <c r="Q3294" t="str">
        <f>REPLACE(N3294,FIND("/",N3294),LEN(N3294)-FIND("/",N3294)+1,"")</f>
        <v>theater</v>
      </c>
      <c r="R3294" t="str">
        <f>REPLACE(N3294,1,FIND("/",N3294),"")</f>
        <v>plays</v>
      </c>
      <c r="S3294" s="10">
        <f t="shared" si="102"/>
        <v>42282.436898148146</v>
      </c>
      <c r="T3294" s="10">
        <f t="shared" si="103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E3295/D3295*100</f>
        <v>170.44444444444446</v>
      </c>
      <c r="P3295" s="7">
        <f>E3295/L3295</f>
        <v>84.285714285714292</v>
      </c>
      <c r="Q3295" t="str">
        <f>REPLACE(N3295,FIND("/",N3295),LEN(N3295)-FIND("/",N3295)+1,"")</f>
        <v>theater</v>
      </c>
      <c r="R3295" t="str">
        <f>REPLACE(N3295,1,FIND("/",N3295),"")</f>
        <v>plays</v>
      </c>
      <c r="S3295" s="10">
        <f t="shared" si="102"/>
        <v>42768.092037037037</v>
      </c>
      <c r="T3295" s="10">
        <f t="shared" si="103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E3296/D3296*100</f>
        <v>118.33333333333333</v>
      </c>
      <c r="P3296" s="7">
        <f>E3296/L3296</f>
        <v>29.583333333333332</v>
      </c>
      <c r="Q3296" t="str">
        <f>REPLACE(N3296,FIND("/",N3296),LEN(N3296)-FIND("/",N3296)+1,"")</f>
        <v>theater</v>
      </c>
      <c r="R3296" t="str">
        <f>REPLACE(N3296,1,FIND("/",N3296),"")</f>
        <v>plays</v>
      </c>
      <c r="S3296" s="10">
        <f t="shared" si="102"/>
        <v>42141.20780092592</v>
      </c>
      <c r="T3296" s="10">
        <f t="shared" si="103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E3297/D3297*100</f>
        <v>102.85857142857142</v>
      </c>
      <c r="P3297" s="7">
        <f>E3297/L3297</f>
        <v>26.667037037037037</v>
      </c>
      <c r="Q3297" t="str">
        <f>REPLACE(N3297,FIND("/",N3297),LEN(N3297)-FIND("/",N3297)+1,"")</f>
        <v>theater</v>
      </c>
      <c r="R3297" t="str">
        <f>REPLACE(N3297,1,FIND("/",N3297),"")</f>
        <v>plays</v>
      </c>
      <c r="S3297" s="10">
        <f t="shared" si="102"/>
        <v>42609.109131944446</v>
      </c>
      <c r="T3297" s="10">
        <f t="shared" si="103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E3298/D3298*100</f>
        <v>144.06666666666666</v>
      </c>
      <c r="P3298" s="7">
        <f>E3298/L3298</f>
        <v>45.978723404255319</v>
      </c>
      <c r="Q3298" t="str">
        <f>REPLACE(N3298,FIND("/",N3298),LEN(N3298)-FIND("/",N3298)+1,"")</f>
        <v>theater</v>
      </c>
      <c r="R3298" t="str">
        <f>REPLACE(N3298,1,FIND("/",N3298),"")</f>
        <v>plays</v>
      </c>
      <c r="S3298" s="10">
        <f t="shared" si="102"/>
        <v>42309.42328703704</v>
      </c>
      <c r="T3298" s="10">
        <f t="shared" si="103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E3299/D3299*100</f>
        <v>100.07272727272726</v>
      </c>
      <c r="P3299" s="7">
        <f>E3299/L3299</f>
        <v>125.09090909090909</v>
      </c>
      <c r="Q3299" t="str">
        <f>REPLACE(N3299,FIND("/",N3299),LEN(N3299)-FIND("/",N3299)+1,"")</f>
        <v>theater</v>
      </c>
      <c r="R3299" t="str">
        <f>REPLACE(N3299,1,FIND("/",N3299),"")</f>
        <v>plays</v>
      </c>
      <c r="S3299" s="10">
        <f t="shared" si="102"/>
        <v>42193.438148148147</v>
      </c>
      <c r="T3299" s="10">
        <f t="shared" si="103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E3300/D3300*100</f>
        <v>101.73</v>
      </c>
      <c r="P3300" s="7">
        <f>E3300/L3300</f>
        <v>141.29166666666666</v>
      </c>
      <c r="Q3300" t="str">
        <f>REPLACE(N3300,FIND("/",N3300),LEN(N3300)-FIND("/",N3300)+1,"")</f>
        <v>theater</v>
      </c>
      <c r="R3300" t="str">
        <f>REPLACE(N3300,1,FIND("/",N3300),"")</f>
        <v>plays</v>
      </c>
      <c r="S3300" s="10">
        <f t="shared" si="102"/>
        <v>42239.624629629623</v>
      </c>
      <c r="T3300" s="10">
        <f t="shared" si="103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E3301/D3301*100</f>
        <v>116.19999999999999</v>
      </c>
      <c r="P3301" s="7">
        <f>E3301/L3301</f>
        <v>55.333333333333336</v>
      </c>
      <c r="Q3301" t="str">
        <f>REPLACE(N3301,FIND("/",N3301),LEN(N3301)-FIND("/",N3301)+1,"")</f>
        <v>theater</v>
      </c>
      <c r="R3301" t="str">
        <f>REPLACE(N3301,1,FIND("/",N3301),"")</f>
        <v>plays</v>
      </c>
      <c r="S3301" s="10">
        <f t="shared" si="102"/>
        <v>42261.584062499998</v>
      </c>
      <c r="T3301" s="10">
        <f t="shared" si="103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E3302/D3302*100</f>
        <v>136.16666666666666</v>
      </c>
      <c r="P3302" s="7">
        <f>E3302/L3302</f>
        <v>46.420454545454547</v>
      </c>
      <c r="Q3302" t="str">
        <f>REPLACE(N3302,FIND("/",N3302),LEN(N3302)-FIND("/",N3302)+1,"")</f>
        <v>theater</v>
      </c>
      <c r="R3302" t="str">
        <f>REPLACE(N3302,1,FIND("/",N3302),"")</f>
        <v>plays</v>
      </c>
      <c r="S3302" s="10">
        <f t="shared" si="102"/>
        <v>42102.410439814812</v>
      </c>
      <c r="T3302" s="10">
        <f t="shared" si="103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E3303/D3303*100</f>
        <v>133.46666666666667</v>
      </c>
      <c r="P3303" s="7">
        <f>E3303/L3303</f>
        <v>57.2</v>
      </c>
      <c r="Q3303" t="str">
        <f>REPLACE(N3303,FIND("/",N3303),LEN(N3303)-FIND("/",N3303)+1,"")</f>
        <v>theater</v>
      </c>
      <c r="R3303" t="str">
        <f>REPLACE(N3303,1,FIND("/",N3303),"")</f>
        <v>plays</v>
      </c>
      <c r="S3303" s="10">
        <f t="shared" si="102"/>
        <v>42538.402499999997</v>
      </c>
      <c r="T3303" s="10">
        <f t="shared" si="103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E3304/D3304*100</f>
        <v>103.39285714285715</v>
      </c>
      <c r="P3304" s="7">
        <f>E3304/L3304</f>
        <v>173.7</v>
      </c>
      <c r="Q3304" t="str">
        <f>REPLACE(N3304,FIND("/",N3304),LEN(N3304)-FIND("/",N3304)+1,"")</f>
        <v>theater</v>
      </c>
      <c r="R3304" t="str">
        <f>REPLACE(N3304,1,FIND("/",N3304),"")</f>
        <v>plays</v>
      </c>
      <c r="S3304" s="10">
        <f t="shared" si="102"/>
        <v>42681.018240740734</v>
      </c>
      <c r="T3304" s="10">
        <f t="shared" si="103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E3305/D3305*100</f>
        <v>115.88888888888889</v>
      </c>
      <c r="P3305" s="7">
        <f>E3305/L3305</f>
        <v>59.6</v>
      </c>
      <c r="Q3305" t="str">
        <f>REPLACE(N3305,FIND("/",N3305),LEN(N3305)-FIND("/",N3305)+1,"")</f>
        <v>theater</v>
      </c>
      <c r="R3305" t="str">
        <f>REPLACE(N3305,1,FIND("/",N3305),"")</f>
        <v>plays</v>
      </c>
      <c r="S3305" s="10">
        <f t="shared" si="102"/>
        <v>42056.318101851844</v>
      </c>
      <c r="T3305" s="10">
        <f t="shared" si="103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E3306/D3306*100</f>
        <v>104.51666666666665</v>
      </c>
      <c r="P3306" s="7">
        <f>E3306/L3306</f>
        <v>89.585714285714289</v>
      </c>
      <c r="Q3306" t="str">
        <f>REPLACE(N3306,FIND("/",N3306),LEN(N3306)-FIND("/",N3306)+1,"")</f>
        <v>theater</v>
      </c>
      <c r="R3306" t="str">
        <f>REPLACE(N3306,1,FIND("/",N3306),"")</f>
        <v>plays</v>
      </c>
      <c r="S3306" s="10">
        <f t="shared" si="102"/>
        <v>42696.29111111111</v>
      </c>
      <c r="T3306" s="10">
        <f t="shared" si="103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E3307/D3307*100</f>
        <v>102.02500000000001</v>
      </c>
      <c r="P3307" s="7">
        <f>E3307/L3307</f>
        <v>204.05</v>
      </c>
      <c r="Q3307" t="str">
        <f>REPLACE(N3307,FIND("/",N3307),LEN(N3307)-FIND("/",N3307)+1,"")</f>
        <v>theater</v>
      </c>
      <c r="R3307" t="str">
        <f>REPLACE(N3307,1,FIND("/",N3307),"")</f>
        <v>plays</v>
      </c>
      <c r="S3307" s="10">
        <f t="shared" si="102"/>
        <v>42186.522546296292</v>
      </c>
      <c r="T3307" s="10">
        <f t="shared" si="103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E3308/D3308*100</f>
        <v>175.33333333333334</v>
      </c>
      <c r="P3308" s="7">
        <f>E3308/L3308</f>
        <v>48.703703703703702</v>
      </c>
      <c r="Q3308" t="str">
        <f>REPLACE(N3308,FIND("/",N3308),LEN(N3308)-FIND("/",N3308)+1,"")</f>
        <v>theater</v>
      </c>
      <c r="R3308" t="str">
        <f>REPLACE(N3308,1,FIND("/",N3308),"")</f>
        <v>plays</v>
      </c>
      <c r="S3308" s="10">
        <f t="shared" si="102"/>
        <v>42492.885902777773</v>
      </c>
      <c r="T3308" s="10">
        <f t="shared" si="103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E3309/D3309*100</f>
        <v>106.67999999999999</v>
      </c>
      <c r="P3309" s="7">
        <f>E3309/L3309</f>
        <v>53.339999999999996</v>
      </c>
      <c r="Q3309" t="str">
        <f>REPLACE(N3309,FIND("/",N3309),LEN(N3309)-FIND("/",N3309)+1,"")</f>
        <v>theater</v>
      </c>
      <c r="R3309" t="str">
        <f>REPLACE(N3309,1,FIND("/",N3309),"")</f>
        <v>plays</v>
      </c>
      <c r="S3309" s="10">
        <f t="shared" si="102"/>
        <v>42474.723831018513</v>
      </c>
      <c r="T3309" s="10">
        <f t="shared" si="103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E3310/D3310*100</f>
        <v>122.28571428571429</v>
      </c>
      <c r="P3310" s="7">
        <f>E3310/L3310</f>
        <v>75.087719298245617</v>
      </c>
      <c r="Q3310" t="str">
        <f>REPLACE(N3310,FIND("/",N3310),LEN(N3310)-FIND("/",N3310)+1,"")</f>
        <v>theater</v>
      </c>
      <c r="R3310" t="str">
        <f>REPLACE(N3310,1,FIND("/",N3310),"")</f>
        <v>plays</v>
      </c>
      <c r="S3310" s="10">
        <f t="shared" si="102"/>
        <v>42452.543576388889</v>
      </c>
      <c r="T3310" s="10">
        <f t="shared" si="103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E3311/D3311*100</f>
        <v>159.42857142857144</v>
      </c>
      <c r="P3311" s="7">
        <f>E3311/L3311</f>
        <v>18</v>
      </c>
      <c r="Q3311" t="str">
        <f>REPLACE(N3311,FIND("/",N3311),LEN(N3311)-FIND("/",N3311)+1,"")</f>
        <v>theater</v>
      </c>
      <c r="R3311" t="str">
        <f>REPLACE(N3311,1,FIND("/",N3311),"")</f>
        <v>plays</v>
      </c>
      <c r="S3311" s="10">
        <f t="shared" si="102"/>
        <v>42628.316874999997</v>
      </c>
      <c r="T3311" s="10">
        <f t="shared" si="103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E3312/D3312*100</f>
        <v>100.07692307692308</v>
      </c>
      <c r="P3312" s="7">
        <f>E3312/L3312</f>
        <v>209.83870967741936</v>
      </c>
      <c r="Q3312" t="str">
        <f>REPLACE(N3312,FIND("/",N3312),LEN(N3312)-FIND("/",N3312)+1,"")</f>
        <v>theater</v>
      </c>
      <c r="R3312" t="str">
        <f>REPLACE(N3312,1,FIND("/",N3312),"")</f>
        <v>plays</v>
      </c>
      <c r="S3312" s="10">
        <f t="shared" si="102"/>
        <v>42253.595196759255</v>
      </c>
      <c r="T3312" s="10">
        <f t="shared" si="103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E3313/D3313*100</f>
        <v>109.84</v>
      </c>
      <c r="P3313" s="7">
        <f>E3313/L3313</f>
        <v>61.022222222222226</v>
      </c>
      <c r="Q3313" t="str">
        <f>REPLACE(N3313,FIND("/",N3313),LEN(N3313)-FIND("/",N3313)+1,"")</f>
        <v>theater</v>
      </c>
      <c r="R3313" t="str">
        <f>REPLACE(N3313,1,FIND("/",N3313),"")</f>
        <v>plays</v>
      </c>
      <c r="S3313" s="10">
        <f t="shared" si="102"/>
        <v>42263.958449074074</v>
      </c>
      <c r="T3313" s="10">
        <f t="shared" si="103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E3314/D3314*100</f>
        <v>100.03999999999999</v>
      </c>
      <c r="P3314" s="7">
        <f>E3314/L3314</f>
        <v>61</v>
      </c>
      <c r="Q3314" t="str">
        <f>REPLACE(N3314,FIND("/",N3314),LEN(N3314)-FIND("/",N3314)+1,"")</f>
        <v>theater</v>
      </c>
      <c r="R3314" t="str">
        <f>REPLACE(N3314,1,FIND("/",N3314),"")</f>
        <v>plays</v>
      </c>
      <c r="S3314" s="10">
        <f t="shared" si="102"/>
        <v>42664.476226851846</v>
      </c>
      <c r="T3314" s="10">
        <f t="shared" si="103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E3315/D3315*100</f>
        <v>116.05000000000001</v>
      </c>
      <c r="P3315" s="7">
        <f>E3315/L3315</f>
        <v>80.034482758620683</v>
      </c>
      <c r="Q3315" t="str">
        <f>REPLACE(N3315,FIND("/",N3315),LEN(N3315)-FIND("/",N3315)+1,"")</f>
        <v>theater</v>
      </c>
      <c r="R3315" t="str">
        <f>REPLACE(N3315,1,FIND("/",N3315),"")</f>
        <v>plays</v>
      </c>
      <c r="S3315" s="10">
        <f t="shared" si="102"/>
        <v>42381.911076388882</v>
      </c>
      <c r="T3315" s="10">
        <f t="shared" si="103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E3316/D3316*100</f>
        <v>210.75</v>
      </c>
      <c r="P3316" s="7">
        <f>E3316/L3316</f>
        <v>29.068965517241381</v>
      </c>
      <c r="Q3316" t="str">
        <f>REPLACE(N3316,FIND("/",N3316),LEN(N3316)-FIND("/",N3316)+1,"")</f>
        <v>theater</v>
      </c>
      <c r="R3316" t="str">
        <f>REPLACE(N3316,1,FIND("/",N3316),"")</f>
        <v>plays</v>
      </c>
      <c r="S3316" s="10">
        <f t="shared" si="102"/>
        <v>42104.934155092589</v>
      </c>
      <c r="T3316" s="10">
        <f t="shared" si="103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E3317/D3317*100</f>
        <v>110.00000000000001</v>
      </c>
      <c r="P3317" s="7">
        <f>E3317/L3317</f>
        <v>49.438202247191015</v>
      </c>
      <c r="Q3317" t="str">
        <f>REPLACE(N3317,FIND("/",N3317),LEN(N3317)-FIND("/",N3317)+1,"")</f>
        <v>theater</v>
      </c>
      <c r="R3317" t="str">
        <f>REPLACE(N3317,1,FIND("/",N3317),"")</f>
        <v>plays</v>
      </c>
      <c r="S3317" s="10">
        <f t="shared" si="102"/>
        <v>42465.97038194444</v>
      </c>
      <c r="T3317" s="10">
        <f t="shared" si="103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E3318/D3318*100</f>
        <v>100.08673425918037</v>
      </c>
      <c r="P3318" s="7">
        <f>E3318/L3318</f>
        <v>93.977440000000001</v>
      </c>
      <c r="Q3318" t="str">
        <f>REPLACE(N3318,FIND("/",N3318),LEN(N3318)-FIND("/",N3318)+1,"")</f>
        <v>theater</v>
      </c>
      <c r="R3318" t="str">
        <f>REPLACE(N3318,1,FIND("/",N3318),"")</f>
        <v>plays</v>
      </c>
      <c r="S3318" s="10">
        <f t="shared" si="102"/>
        <v>41826.537905092591</v>
      </c>
      <c r="T3318" s="10">
        <f t="shared" si="103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E3319/D3319*100</f>
        <v>106.19047619047619</v>
      </c>
      <c r="P3319" s="7">
        <f>E3319/L3319</f>
        <v>61.944444444444443</v>
      </c>
      <c r="Q3319" t="str">
        <f>REPLACE(N3319,FIND("/",N3319),LEN(N3319)-FIND("/",N3319)+1,"")</f>
        <v>theater</v>
      </c>
      <c r="R3319" t="str">
        <f>REPLACE(N3319,1,FIND("/",N3319),"")</f>
        <v>plays</v>
      </c>
      <c r="S3319" s="10">
        <f t="shared" si="102"/>
        <v>42498.706296296295</v>
      </c>
      <c r="T3319" s="10">
        <f t="shared" si="103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E3320/D3320*100</f>
        <v>125.6</v>
      </c>
      <c r="P3320" s="7">
        <f>E3320/L3320</f>
        <v>78.5</v>
      </c>
      <c r="Q3320" t="str">
        <f>REPLACE(N3320,FIND("/",N3320),LEN(N3320)-FIND("/",N3320)+1,"")</f>
        <v>theater</v>
      </c>
      <c r="R3320" t="str">
        <f>REPLACE(N3320,1,FIND("/",N3320),"")</f>
        <v>plays</v>
      </c>
      <c r="S3320" s="10">
        <f t="shared" si="102"/>
        <v>42430.968668981477</v>
      </c>
      <c r="T3320" s="10">
        <f t="shared" si="103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E3321/D3321*100</f>
        <v>108</v>
      </c>
      <c r="P3321" s="7">
        <f>E3321/L3321</f>
        <v>33.75</v>
      </c>
      <c r="Q3321" t="str">
        <f>REPLACE(N3321,FIND("/",N3321),LEN(N3321)-FIND("/",N3321)+1,"")</f>
        <v>theater</v>
      </c>
      <c r="R3321" t="str">
        <f>REPLACE(N3321,1,FIND("/",N3321),"")</f>
        <v>plays</v>
      </c>
      <c r="S3321" s="10">
        <f t="shared" si="102"/>
        <v>41990.252152777779</v>
      </c>
      <c r="T3321" s="10">
        <f t="shared" si="103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E3322/D3322*100</f>
        <v>101</v>
      </c>
      <c r="P3322" s="7">
        <f>E3322/L3322</f>
        <v>66.44736842105263</v>
      </c>
      <c r="Q3322" t="str">
        <f>REPLACE(N3322,FIND("/",N3322),LEN(N3322)-FIND("/",N3322)+1,"")</f>
        <v>theater</v>
      </c>
      <c r="R3322" t="str">
        <f>REPLACE(N3322,1,FIND("/",N3322),"")</f>
        <v>plays</v>
      </c>
      <c r="S3322" s="10">
        <f t="shared" si="102"/>
        <v>42512.712465277778</v>
      </c>
      <c r="T3322" s="10">
        <f t="shared" si="103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E3323/D3323*100</f>
        <v>107.4</v>
      </c>
      <c r="P3323" s="7">
        <f>E3323/L3323</f>
        <v>35.799999999999997</v>
      </c>
      <c r="Q3323" t="str">
        <f>REPLACE(N3323,FIND("/",N3323),LEN(N3323)-FIND("/",N3323)+1,"")</f>
        <v>theater</v>
      </c>
      <c r="R3323" t="str">
        <f>REPLACE(N3323,1,FIND("/",N3323),"")</f>
        <v>plays</v>
      </c>
      <c r="S3323" s="10">
        <f t="shared" si="102"/>
        <v>41913.766956018517</v>
      </c>
      <c r="T3323" s="10">
        <f t="shared" si="103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E3324/D3324*100</f>
        <v>101.51515151515152</v>
      </c>
      <c r="P3324" s="7">
        <f>E3324/L3324</f>
        <v>145.65217391304347</v>
      </c>
      <c r="Q3324" t="str">
        <f>REPLACE(N3324,FIND("/",N3324),LEN(N3324)-FIND("/",N3324)+1,"")</f>
        <v>theater</v>
      </c>
      <c r="R3324" t="str">
        <f>REPLACE(N3324,1,FIND("/",N3324),"")</f>
        <v>plays</v>
      </c>
      <c r="S3324" s="10">
        <f t="shared" si="102"/>
        <v>42520.677037037036</v>
      </c>
      <c r="T3324" s="10">
        <f t="shared" si="103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E3325/D3325*100</f>
        <v>125.89999999999999</v>
      </c>
      <c r="P3325" s="7">
        <f>E3325/L3325</f>
        <v>25.693877551020407</v>
      </c>
      <c r="Q3325" t="str">
        <f>REPLACE(N3325,FIND("/",N3325),LEN(N3325)-FIND("/",N3325)+1,"")</f>
        <v>theater</v>
      </c>
      <c r="R3325" t="str">
        <f>REPLACE(N3325,1,FIND("/",N3325),"")</f>
        <v>plays</v>
      </c>
      <c r="S3325" s="10">
        <f t="shared" si="102"/>
        <v>42608.032499999994</v>
      </c>
      <c r="T3325" s="10">
        <f t="shared" si="103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E3326/D3326*100</f>
        <v>101.66666666666666</v>
      </c>
      <c r="P3326" s="7">
        <f>E3326/L3326</f>
        <v>152.5</v>
      </c>
      <c r="Q3326" t="str">
        <f>REPLACE(N3326,FIND("/",N3326),LEN(N3326)-FIND("/",N3326)+1,"")</f>
        <v>theater</v>
      </c>
      <c r="R3326" t="str">
        <f>REPLACE(N3326,1,FIND("/",N3326),"")</f>
        <v>plays</v>
      </c>
      <c r="S3326" s="10">
        <f t="shared" si="102"/>
        <v>42512.249884259254</v>
      </c>
      <c r="T3326" s="10">
        <f t="shared" si="103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E3327/D3327*100</f>
        <v>112.5</v>
      </c>
      <c r="P3327" s="7">
        <f>E3327/L3327</f>
        <v>30</v>
      </c>
      <c r="Q3327" t="str">
        <f>REPLACE(N3327,FIND("/",N3327),LEN(N3327)-FIND("/",N3327)+1,"")</f>
        <v>theater</v>
      </c>
      <c r="R3327" t="str">
        <f>REPLACE(N3327,1,FIND("/",N3327),"")</f>
        <v>plays</v>
      </c>
      <c r="S3327" s="10">
        <f t="shared" si="102"/>
        <v>42064.452280092592</v>
      </c>
      <c r="T3327" s="10">
        <f t="shared" si="103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E3328/D3328*100</f>
        <v>101.375</v>
      </c>
      <c r="P3328" s="7">
        <f>E3328/L3328</f>
        <v>142.28070175438597</v>
      </c>
      <c r="Q3328" t="str">
        <f>REPLACE(N3328,FIND("/",N3328),LEN(N3328)-FIND("/",N3328)+1,"")</f>
        <v>theater</v>
      </c>
      <c r="R3328" t="str">
        <f>REPLACE(N3328,1,FIND("/",N3328),"")</f>
        <v>plays</v>
      </c>
      <c r="S3328" s="10">
        <f t="shared" si="102"/>
        <v>42041.380844907406</v>
      </c>
      <c r="T3328" s="10">
        <f t="shared" si="103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E3329/D3329*100</f>
        <v>101.25</v>
      </c>
      <c r="P3329" s="7">
        <f>E3329/L3329</f>
        <v>24.545454545454547</v>
      </c>
      <c r="Q3329" t="str">
        <f>REPLACE(N3329,FIND("/",N3329),LEN(N3329)-FIND("/",N3329)+1,"")</f>
        <v>theater</v>
      </c>
      <c r="R3329" t="str">
        <f>REPLACE(N3329,1,FIND("/",N3329),"")</f>
        <v>plays</v>
      </c>
      <c r="S3329" s="10">
        <f t="shared" si="102"/>
        <v>42468.041273148141</v>
      </c>
      <c r="T3329" s="10">
        <f t="shared" si="103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E3330/D3330*100</f>
        <v>146.38888888888889</v>
      </c>
      <c r="P3330" s="7">
        <f>E3330/L3330</f>
        <v>292.77777777777777</v>
      </c>
      <c r="Q3330" t="str">
        <f>REPLACE(N3330,FIND("/",N3330),LEN(N3330)-FIND("/",N3330)+1,"")</f>
        <v>theater</v>
      </c>
      <c r="R3330" t="str">
        <f>REPLACE(N3330,1,FIND("/",N3330),"")</f>
        <v>plays</v>
      </c>
      <c r="S3330" s="10">
        <f t="shared" si="102"/>
        <v>41822.241701388884</v>
      </c>
      <c r="T3330" s="10">
        <f t="shared" si="103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E3331/D3331*100</f>
        <v>116.8</v>
      </c>
      <c r="P3331" s="7">
        <f>E3331/L3331</f>
        <v>44.92307692307692</v>
      </c>
      <c r="Q3331" t="str">
        <f>REPLACE(N3331,FIND("/",N3331),LEN(N3331)-FIND("/",N3331)+1,"")</f>
        <v>theater</v>
      </c>
      <c r="R3331" t="str">
        <f>REPLACE(N3331,1,FIND("/",N3331),"")</f>
        <v>plays</v>
      </c>
      <c r="S3331" s="10">
        <f t="shared" ref="S3331:S3394" si="104">(J3331/86400)+25569+(-8/24)</f>
        <v>41836.989675925921</v>
      </c>
      <c r="T3331" s="10">
        <f t="shared" ref="T3331:T3394" si="105">(I3331/86400)+25569+(-8/24)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E3332/D3332*100</f>
        <v>106.26666666666667</v>
      </c>
      <c r="P3332" s="7">
        <f>E3332/L3332</f>
        <v>23.10144927536232</v>
      </c>
      <c r="Q3332" t="str">
        <f>REPLACE(N3332,FIND("/",N3332),LEN(N3332)-FIND("/",N3332)+1,"")</f>
        <v>theater</v>
      </c>
      <c r="R3332" t="str">
        <f>REPLACE(N3332,1,FIND("/",N3332),"")</f>
        <v>plays</v>
      </c>
      <c r="S3332" s="10">
        <f t="shared" si="104"/>
        <v>42065.554027777776</v>
      </c>
      <c r="T3332" s="10">
        <f t="shared" si="105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E3333/D3333*100</f>
        <v>104.52</v>
      </c>
      <c r="P3333" s="7">
        <f>E3333/L3333</f>
        <v>80.400000000000006</v>
      </c>
      <c r="Q3333" t="str">
        <f>REPLACE(N3333,FIND("/",N3333),LEN(N3333)-FIND("/",N3333)+1,"")</f>
        <v>theater</v>
      </c>
      <c r="R3333" t="str">
        <f>REPLACE(N3333,1,FIND("/",N3333),"")</f>
        <v>plays</v>
      </c>
      <c r="S3333" s="10">
        <f t="shared" si="104"/>
        <v>42248.36442129629</v>
      </c>
      <c r="T3333" s="10">
        <f t="shared" si="105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E3334/D3334*100</f>
        <v>100</v>
      </c>
      <c r="P3334" s="7">
        <f>E3334/L3334</f>
        <v>72.289156626506028</v>
      </c>
      <c r="Q3334" t="str">
        <f>REPLACE(N3334,FIND("/",N3334),LEN(N3334)-FIND("/",N3334)+1,"")</f>
        <v>theater</v>
      </c>
      <c r="R3334" t="str">
        <f>REPLACE(N3334,1,FIND("/",N3334),"")</f>
        <v>plays</v>
      </c>
      <c r="S3334" s="10">
        <f t="shared" si="104"/>
        <v>41809.526967592588</v>
      </c>
      <c r="T3334" s="10">
        <f t="shared" si="105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E3335/D3335*100</f>
        <v>104.57142857142858</v>
      </c>
      <c r="P3335" s="7">
        <f>E3335/L3335</f>
        <v>32.972972972972975</v>
      </c>
      <c r="Q3335" t="str">
        <f>REPLACE(N3335,FIND("/",N3335),LEN(N3335)-FIND("/",N3335)+1,"")</f>
        <v>theater</v>
      </c>
      <c r="R3335" t="str">
        <f>REPLACE(N3335,1,FIND("/",N3335),"")</f>
        <v>plays</v>
      </c>
      <c r="S3335" s="10">
        <f t="shared" si="104"/>
        <v>42148.343518518515</v>
      </c>
      <c r="T3335" s="10">
        <f t="shared" si="105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E3336/D3336*100</f>
        <v>138.62051149573753</v>
      </c>
      <c r="P3336" s="7">
        <f>E3336/L3336</f>
        <v>116.65217391304348</v>
      </c>
      <c r="Q3336" t="str">
        <f>REPLACE(N3336,FIND("/",N3336),LEN(N3336)-FIND("/",N3336)+1,"")</f>
        <v>theater</v>
      </c>
      <c r="R3336" t="str">
        <f>REPLACE(N3336,1,FIND("/",N3336),"")</f>
        <v>plays</v>
      </c>
      <c r="S3336" s="10">
        <f t="shared" si="104"/>
        <v>42185.187754629624</v>
      </c>
      <c r="T3336" s="10">
        <f t="shared" si="105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E3337/D3337*100</f>
        <v>100.32000000000001</v>
      </c>
      <c r="P3337" s="7">
        <f>E3337/L3337</f>
        <v>79.61904761904762</v>
      </c>
      <c r="Q3337" t="str">
        <f>REPLACE(N3337,FIND("/",N3337),LEN(N3337)-FIND("/",N3337)+1,"")</f>
        <v>theater</v>
      </c>
      <c r="R3337" t="str">
        <f>REPLACE(N3337,1,FIND("/",N3337),"")</f>
        <v>plays</v>
      </c>
      <c r="S3337" s="10">
        <f t="shared" si="104"/>
        <v>41827.340810185182</v>
      </c>
      <c r="T3337" s="10">
        <f t="shared" si="105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E3338/D3338*100</f>
        <v>100</v>
      </c>
      <c r="P3338" s="7">
        <f>E3338/L3338</f>
        <v>27.777777777777779</v>
      </c>
      <c r="Q3338" t="str">
        <f>REPLACE(N3338,FIND("/",N3338),LEN(N3338)-FIND("/",N3338)+1,"")</f>
        <v>theater</v>
      </c>
      <c r="R3338" t="str">
        <f>REPLACE(N3338,1,FIND("/",N3338),"")</f>
        <v>plays</v>
      </c>
      <c r="S3338" s="10">
        <f t="shared" si="104"/>
        <v>42437.065347222218</v>
      </c>
      <c r="T3338" s="10">
        <f t="shared" si="105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E3339/D3339*100</f>
        <v>110.2</v>
      </c>
      <c r="P3339" s="7">
        <f>E3339/L3339</f>
        <v>81.029411764705884</v>
      </c>
      <c r="Q3339" t="str">
        <f>REPLACE(N3339,FIND("/",N3339),LEN(N3339)-FIND("/",N3339)+1,"")</f>
        <v>theater</v>
      </c>
      <c r="R3339" t="str">
        <f>REPLACE(N3339,1,FIND("/",N3339),"")</f>
        <v>plays</v>
      </c>
      <c r="S3339" s="10">
        <f t="shared" si="104"/>
        <v>41900.948692129627</v>
      </c>
      <c r="T3339" s="10">
        <f t="shared" si="105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E3340/D3340*100</f>
        <v>102.18</v>
      </c>
      <c r="P3340" s="7">
        <f>E3340/L3340</f>
        <v>136.84821428571428</v>
      </c>
      <c r="Q3340" t="str">
        <f>REPLACE(N3340,FIND("/",N3340),LEN(N3340)-FIND("/",N3340)+1,"")</f>
        <v>theater</v>
      </c>
      <c r="R3340" t="str">
        <f>REPLACE(N3340,1,FIND("/",N3340),"")</f>
        <v>plays</v>
      </c>
      <c r="S3340" s="10">
        <f t="shared" si="104"/>
        <v>42769.241666666661</v>
      </c>
      <c r="T3340" s="10">
        <f t="shared" si="105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E3341/D3341*100</f>
        <v>104.35000000000001</v>
      </c>
      <c r="P3341" s="7">
        <f>E3341/L3341</f>
        <v>177.61702127659575</v>
      </c>
      <c r="Q3341" t="str">
        <f>REPLACE(N3341,FIND("/",N3341),LEN(N3341)-FIND("/",N3341)+1,"")</f>
        <v>theater</v>
      </c>
      <c r="R3341" t="str">
        <f>REPLACE(N3341,1,FIND("/",N3341),"")</f>
        <v>plays</v>
      </c>
      <c r="S3341" s="10">
        <f t="shared" si="104"/>
        <v>42549.332384259258</v>
      </c>
      <c r="T3341" s="10">
        <f t="shared" si="105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E3342/D3342*100</f>
        <v>138.16666666666666</v>
      </c>
      <c r="P3342" s="7">
        <f>E3342/L3342</f>
        <v>109.07894736842105</v>
      </c>
      <c r="Q3342" t="str">
        <f>REPLACE(N3342,FIND("/",N3342),LEN(N3342)-FIND("/",N3342)+1,"")</f>
        <v>theater</v>
      </c>
      <c r="R3342" t="str">
        <f>REPLACE(N3342,1,FIND("/",N3342),"")</f>
        <v>plays</v>
      </c>
      <c r="S3342" s="10">
        <f t="shared" si="104"/>
        <v>42685.640671296293</v>
      </c>
      <c r="T3342" s="10">
        <f t="shared" si="105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E3343/D3343*100</f>
        <v>100</v>
      </c>
      <c r="P3343" s="7">
        <f>E3343/L3343</f>
        <v>119.64285714285714</v>
      </c>
      <c r="Q3343" t="str">
        <f>REPLACE(N3343,FIND("/",N3343),LEN(N3343)-FIND("/",N3343)+1,"")</f>
        <v>theater</v>
      </c>
      <c r="R3343" t="str">
        <f>REPLACE(N3343,1,FIND("/",N3343),"")</f>
        <v>plays</v>
      </c>
      <c r="S3343" s="10">
        <f t="shared" si="104"/>
        <v>42510.465520833335</v>
      </c>
      <c r="T3343" s="10">
        <f t="shared" si="105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E3344/D3344*100</f>
        <v>101.66666666666666</v>
      </c>
      <c r="P3344" s="7">
        <f>E3344/L3344</f>
        <v>78.205128205128204</v>
      </c>
      <c r="Q3344" t="str">
        <f>REPLACE(N3344,FIND("/",N3344),LEN(N3344)-FIND("/",N3344)+1,"")</f>
        <v>theater</v>
      </c>
      <c r="R3344" t="str">
        <f>REPLACE(N3344,1,FIND("/",N3344),"")</f>
        <v>plays</v>
      </c>
      <c r="S3344" s="10">
        <f t="shared" si="104"/>
        <v>42061.963078703702</v>
      </c>
      <c r="T3344" s="10">
        <f t="shared" si="105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E3345/D3345*100</f>
        <v>171.42857142857142</v>
      </c>
      <c r="P3345" s="7">
        <f>E3345/L3345</f>
        <v>52.173913043478258</v>
      </c>
      <c r="Q3345" t="str">
        <f>REPLACE(N3345,FIND("/",N3345),LEN(N3345)-FIND("/",N3345)+1,"")</f>
        <v>theater</v>
      </c>
      <c r="R3345" t="str">
        <f>REPLACE(N3345,1,FIND("/",N3345),"")</f>
        <v>plays</v>
      </c>
      <c r="S3345" s="10">
        <f t="shared" si="104"/>
        <v>42452.583148148151</v>
      </c>
      <c r="T3345" s="10">
        <f t="shared" si="105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E3346/D3346*100</f>
        <v>101.44444444444444</v>
      </c>
      <c r="P3346" s="7">
        <f>E3346/L3346</f>
        <v>114.125</v>
      </c>
      <c r="Q3346" t="str">
        <f>REPLACE(N3346,FIND("/",N3346),LEN(N3346)-FIND("/",N3346)+1,"")</f>
        <v>theater</v>
      </c>
      <c r="R3346" t="str">
        <f>REPLACE(N3346,1,FIND("/",N3346),"")</f>
        <v>plays</v>
      </c>
      <c r="S3346" s="10">
        <f t="shared" si="104"/>
        <v>41850.866817129623</v>
      </c>
      <c r="T3346" s="10">
        <f t="shared" si="105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E3347/D3347*100</f>
        <v>130</v>
      </c>
      <c r="P3347" s="7">
        <f>E3347/L3347</f>
        <v>50</v>
      </c>
      <c r="Q3347" t="str">
        <f>REPLACE(N3347,FIND("/",N3347),LEN(N3347)-FIND("/",N3347)+1,"")</f>
        <v>theater</v>
      </c>
      <c r="R3347" t="str">
        <f>REPLACE(N3347,1,FIND("/",N3347),"")</f>
        <v>plays</v>
      </c>
      <c r="S3347" s="10">
        <f t="shared" si="104"/>
        <v>42052.772777777776</v>
      </c>
      <c r="T3347" s="10">
        <f t="shared" si="105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E3348/D3348*100</f>
        <v>110.00000000000001</v>
      </c>
      <c r="P3348" s="7">
        <f>E3348/L3348</f>
        <v>91.666666666666671</v>
      </c>
      <c r="Q3348" t="str">
        <f>REPLACE(N3348,FIND("/",N3348),LEN(N3348)-FIND("/",N3348)+1,"")</f>
        <v>theater</v>
      </c>
      <c r="R3348" t="str">
        <f>REPLACE(N3348,1,FIND("/",N3348),"")</f>
        <v>plays</v>
      </c>
      <c r="S3348" s="10">
        <f t="shared" si="104"/>
        <v>42053.691087962965</v>
      </c>
      <c r="T3348" s="10">
        <f t="shared" si="105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E3349/D3349*100</f>
        <v>119.44999999999999</v>
      </c>
      <c r="P3349" s="7">
        <f>E3349/L3349</f>
        <v>108.59090909090909</v>
      </c>
      <c r="Q3349" t="str">
        <f>REPLACE(N3349,FIND("/",N3349),LEN(N3349)-FIND("/",N3349)+1,"")</f>
        <v>theater</v>
      </c>
      <c r="R3349" t="str">
        <f>REPLACE(N3349,1,FIND("/",N3349),"")</f>
        <v>plays</v>
      </c>
      <c r="S3349" s="10">
        <f t="shared" si="104"/>
        <v>42484.218217592592</v>
      </c>
      <c r="T3349" s="10">
        <f t="shared" si="105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E3350/D3350*100</f>
        <v>100.2909090909091</v>
      </c>
      <c r="P3350" s="7">
        <f>E3350/L3350</f>
        <v>69.822784810126578</v>
      </c>
      <c r="Q3350" t="str">
        <f>REPLACE(N3350,FIND("/",N3350),LEN(N3350)-FIND("/",N3350)+1,"")</f>
        <v>theater</v>
      </c>
      <c r="R3350" t="str">
        <f>REPLACE(N3350,1,FIND("/",N3350),"")</f>
        <v>plays</v>
      </c>
      <c r="S3350" s="10">
        <f t="shared" si="104"/>
        <v>42466.225462962961</v>
      </c>
      <c r="T3350" s="10">
        <f t="shared" si="105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E3351/D3351*100</f>
        <v>153.4</v>
      </c>
      <c r="P3351" s="7">
        <f>E3351/L3351</f>
        <v>109.57142857142857</v>
      </c>
      <c r="Q3351" t="str">
        <f>REPLACE(N3351,FIND("/",N3351),LEN(N3351)-FIND("/",N3351)+1,"")</f>
        <v>theater</v>
      </c>
      <c r="R3351" t="str">
        <f>REPLACE(N3351,1,FIND("/",N3351),"")</f>
        <v>plays</v>
      </c>
      <c r="S3351" s="10">
        <f t="shared" si="104"/>
        <v>42512.777453703697</v>
      </c>
      <c r="T3351" s="10">
        <f t="shared" si="105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E3352/D3352*100</f>
        <v>104.42857142857143</v>
      </c>
      <c r="P3352" s="7">
        <f>E3352/L3352</f>
        <v>71.666666666666671</v>
      </c>
      <c r="Q3352" t="str">
        <f>REPLACE(N3352,FIND("/",N3352),LEN(N3352)-FIND("/",N3352)+1,"")</f>
        <v>theater</v>
      </c>
      <c r="R3352" t="str">
        <f>REPLACE(N3352,1,FIND("/",N3352),"")</f>
        <v>plays</v>
      </c>
      <c r="S3352" s="10">
        <f t="shared" si="104"/>
        <v>42302.368182870363</v>
      </c>
      <c r="T3352" s="10">
        <f t="shared" si="105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E3353/D3353*100</f>
        <v>101.1</v>
      </c>
      <c r="P3353" s="7">
        <f>E3353/L3353</f>
        <v>93.611111111111114</v>
      </c>
      <c r="Q3353" t="str">
        <f>REPLACE(N3353,FIND("/",N3353),LEN(N3353)-FIND("/",N3353)+1,"")</f>
        <v>theater</v>
      </c>
      <c r="R3353" t="str">
        <f>REPLACE(N3353,1,FIND("/",N3353),"")</f>
        <v>plays</v>
      </c>
      <c r="S3353" s="10">
        <f t="shared" si="104"/>
        <v>41806.062094907407</v>
      </c>
      <c r="T3353" s="10">
        <f t="shared" si="105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E3354/D3354*100</f>
        <v>107.52</v>
      </c>
      <c r="P3354" s="7">
        <f>E3354/L3354</f>
        <v>76.8</v>
      </c>
      <c r="Q3354" t="str">
        <f>REPLACE(N3354,FIND("/",N3354),LEN(N3354)-FIND("/",N3354)+1,"")</f>
        <v>theater</v>
      </c>
      <c r="R3354" t="str">
        <f>REPLACE(N3354,1,FIND("/",N3354),"")</f>
        <v>plays</v>
      </c>
      <c r="S3354" s="10">
        <f t="shared" si="104"/>
        <v>42495.659467592595</v>
      </c>
      <c r="T3354" s="10">
        <f t="shared" si="105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E3355/D3355*100</f>
        <v>315</v>
      </c>
      <c r="P3355" s="7">
        <f>E3355/L3355</f>
        <v>35.795454545454547</v>
      </c>
      <c r="Q3355" t="str">
        <f>REPLACE(N3355,FIND("/",N3355),LEN(N3355)-FIND("/",N3355)+1,"")</f>
        <v>theater</v>
      </c>
      <c r="R3355" t="str">
        <f>REPLACE(N3355,1,FIND("/",N3355),"")</f>
        <v>plays</v>
      </c>
      <c r="S3355" s="10">
        <f t="shared" si="104"/>
        <v>42479.098958333336</v>
      </c>
      <c r="T3355" s="10">
        <f t="shared" si="105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E3356/D3356*100</f>
        <v>101.93333333333334</v>
      </c>
      <c r="P3356" s="7">
        <f>E3356/L3356</f>
        <v>55.6</v>
      </c>
      <c r="Q3356" t="str">
        <f>REPLACE(N3356,FIND("/",N3356),LEN(N3356)-FIND("/",N3356)+1,"")</f>
        <v>theater</v>
      </c>
      <c r="R3356" t="str">
        <f>REPLACE(N3356,1,FIND("/",N3356),"")</f>
        <v>plays</v>
      </c>
      <c r="S3356" s="10">
        <f t="shared" si="104"/>
        <v>42270.393587962964</v>
      </c>
      <c r="T3356" s="10">
        <f t="shared" si="105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E3357/D3357*100</f>
        <v>126.28571428571429</v>
      </c>
      <c r="P3357" s="7">
        <f>E3357/L3357</f>
        <v>147.33333333333334</v>
      </c>
      <c r="Q3357" t="str">
        <f>REPLACE(N3357,FIND("/",N3357),LEN(N3357)-FIND("/",N3357)+1,"")</f>
        <v>theater</v>
      </c>
      <c r="R3357" t="str">
        <f>REPLACE(N3357,1,FIND("/",N3357),"")</f>
        <v>plays</v>
      </c>
      <c r="S3357" s="10">
        <f t="shared" si="104"/>
        <v>42489.286192129628</v>
      </c>
      <c r="T3357" s="10">
        <f t="shared" si="105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E3358/D3358*100</f>
        <v>101.4</v>
      </c>
      <c r="P3358" s="7">
        <f>E3358/L3358</f>
        <v>56.333333333333336</v>
      </c>
      <c r="Q3358" t="str">
        <f>REPLACE(N3358,FIND("/",N3358),LEN(N3358)-FIND("/",N3358)+1,"")</f>
        <v>theater</v>
      </c>
      <c r="R3358" t="str">
        <f>REPLACE(N3358,1,FIND("/",N3358),"")</f>
        <v>plays</v>
      </c>
      <c r="S3358" s="10">
        <f t="shared" si="104"/>
        <v>42536.482314814813</v>
      </c>
      <c r="T3358" s="10">
        <f t="shared" si="105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E3359/D3359*100</f>
        <v>101</v>
      </c>
      <c r="P3359" s="7">
        <f>E3359/L3359</f>
        <v>96.19047619047619</v>
      </c>
      <c r="Q3359" t="str">
        <f>REPLACE(N3359,FIND("/",N3359),LEN(N3359)-FIND("/",N3359)+1,"")</f>
        <v>theater</v>
      </c>
      <c r="R3359" t="str">
        <f>REPLACE(N3359,1,FIND("/",N3359),"")</f>
        <v>plays</v>
      </c>
      <c r="S3359" s="10">
        <f t="shared" si="104"/>
        <v>41822.084606481476</v>
      </c>
      <c r="T3359" s="10">
        <f t="shared" si="105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E3360/D3360*100</f>
        <v>102.99000000000001</v>
      </c>
      <c r="P3360" s="7">
        <f>E3360/L3360</f>
        <v>63.574074074074076</v>
      </c>
      <c r="Q3360" t="str">
        <f>REPLACE(N3360,FIND("/",N3360),LEN(N3360)-FIND("/",N3360)+1,"")</f>
        <v>theater</v>
      </c>
      <c r="R3360" t="str">
        <f>REPLACE(N3360,1,FIND("/",N3360),"")</f>
        <v>plays</v>
      </c>
      <c r="S3360" s="10">
        <f t="shared" si="104"/>
        <v>41931.977766203701</v>
      </c>
      <c r="T3360" s="10">
        <f t="shared" si="105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E3361/D3361*100</f>
        <v>106.25</v>
      </c>
      <c r="P3361" s="7">
        <f>E3361/L3361</f>
        <v>184.78260869565219</v>
      </c>
      <c r="Q3361" t="str">
        <f>REPLACE(N3361,FIND("/",N3361),LEN(N3361)-FIND("/",N3361)+1,"")</f>
        <v>theater</v>
      </c>
      <c r="R3361" t="str">
        <f>REPLACE(N3361,1,FIND("/",N3361),"")</f>
        <v>plays</v>
      </c>
      <c r="S3361" s="10">
        <f t="shared" si="104"/>
        <v>42745.723773148151</v>
      </c>
      <c r="T3361" s="10">
        <f t="shared" si="105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E3362/D3362*100</f>
        <v>101.37777777777779</v>
      </c>
      <c r="P3362" s="7">
        <f>E3362/L3362</f>
        <v>126.72222222222223</v>
      </c>
      <c r="Q3362" t="str">
        <f>REPLACE(N3362,FIND("/",N3362),LEN(N3362)-FIND("/",N3362)+1,"")</f>
        <v>theater</v>
      </c>
      <c r="R3362" t="str">
        <f>REPLACE(N3362,1,FIND("/",N3362),"")</f>
        <v>plays</v>
      </c>
      <c r="S3362" s="10">
        <f t="shared" si="104"/>
        <v>42696.749340277776</v>
      </c>
      <c r="T3362" s="10">
        <f t="shared" si="105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E3363/D3363*100</f>
        <v>113.46000000000001</v>
      </c>
      <c r="P3363" s="7">
        <f>E3363/L3363</f>
        <v>83.42647058823529</v>
      </c>
      <c r="Q3363" t="str">
        <f>REPLACE(N3363,FIND("/",N3363),LEN(N3363)-FIND("/",N3363)+1,"")</f>
        <v>theater</v>
      </c>
      <c r="R3363" t="str">
        <f>REPLACE(N3363,1,FIND("/",N3363),"")</f>
        <v>plays</v>
      </c>
      <c r="S3363" s="10">
        <f t="shared" si="104"/>
        <v>41865.692013888889</v>
      </c>
      <c r="T3363" s="10">
        <f t="shared" si="105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E3364/D3364*100</f>
        <v>218.00000000000003</v>
      </c>
      <c r="P3364" s="7">
        <f>E3364/L3364</f>
        <v>54.5</v>
      </c>
      <c r="Q3364" t="str">
        <f>REPLACE(N3364,FIND("/",N3364),LEN(N3364)-FIND("/",N3364)+1,"")</f>
        <v>theater</v>
      </c>
      <c r="R3364" t="str">
        <f>REPLACE(N3364,1,FIND("/",N3364),"")</f>
        <v>plays</v>
      </c>
      <c r="S3364" s="10">
        <f t="shared" si="104"/>
        <v>42055.758298611108</v>
      </c>
      <c r="T3364" s="10">
        <f t="shared" si="105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E3365/D3365*100</f>
        <v>101.41935483870968</v>
      </c>
      <c r="P3365" s="7">
        <f>E3365/L3365</f>
        <v>302.30769230769232</v>
      </c>
      <c r="Q3365" t="str">
        <f>REPLACE(N3365,FIND("/",N3365),LEN(N3365)-FIND("/",N3365)+1,"")</f>
        <v>theater</v>
      </c>
      <c r="R3365" t="str">
        <f>REPLACE(N3365,1,FIND("/",N3365),"")</f>
        <v>plays</v>
      </c>
      <c r="S3365" s="10">
        <f t="shared" si="104"/>
        <v>41851.438020833331</v>
      </c>
      <c r="T3365" s="10">
        <f t="shared" si="105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E3366/D3366*100</f>
        <v>105.93333333333332</v>
      </c>
      <c r="P3366" s="7">
        <f>E3366/L3366</f>
        <v>44.138888888888886</v>
      </c>
      <c r="Q3366" t="str">
        <f>REPLACE(N3366,FIND("/",N3366),LEN(N3366)-FIND("/",N3366)+1,"")</f>
        <v>theater</v>
      </c>
      <c r="R3366" t="str">
        <f>REPLACE(N3366,1,FIND("/",N3366),"")</f>
        <v>plays</v>
      </c>
      <c r="S3366" s="10">
        <f t="shared" si="104"/>
        <v>42422.644085648142</v>
      </c>
      <c r="T3366" s="10">
        <f t="shared" si="105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E3367/D3367*100</f>
        <v>104</v>
      </c>
      <c r="P3367" s="7">
        <f>E3367/L3367</f>
        <v>866.66666666666663</v>
      </c>
      <c r="Q3367" t="str">
        <f>REPLACE(N3367,FIND("/",N3367),LEN(N3367)-FIND("/",N3367)+1,"")</f>
        <v>theater</v>
      </c>
      <c r="R3367" t="str">
        <f>REPLACE(N3367,1,FIND("/",N3367),"")</f>
        <v>plays</v>
      </c>
      <c r="S3367" s="10">
        <f t="shared" si="104"/>
        <v>42320.768425925919</v>
      </c>
      <c r="T3367" s="10">
        <f t="shared" si="105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E3368/D3368*100</f>
        <v>221</v>
      </c>
      <c r="P3368" s="7">
        <f>E3368/L3368</f>
        <v>61.388888888888886</v>
      </c>
      <c r="Q3368" t="str">
        <f>REPLACE(N3368,FIND("/",N3368),LEN(N3368)-FIND("/",N3368)+1,"")</f>
        <v>theater</v>
      </c>
      <c r="R3368" t="str">
        <f>REPLACE(N3368,1,FIND("/",N3368),"")</f>
        <v>plays</v>
      </c>
      <c r="S3368" s="10">
        <f t="shared" si="104"/>
        <v>42106.734224537031</v>
      </c>
      <c r="T3368" s="10">
        <f t="shared" si="105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E3369/D3369*100</f>
        <v>118.66666666666667</v>
      </c>
      <c r="P3369" s="7">
        <f>E3369/L3369</f>
        <v>29.666666666666668</v>
      </c>
      <c r="Q3369" t="str">
        <f>REPLACE(N3369,FIND("/",N3369),LEN(N3369)-FIND("/",N3369)+1,"")</f>
        <v>theater</v>
      </c>
      <c r="R3369" t="str">
        <f>REPLACE(N3369,1,FIND("/",N3369),"")</f>
        <v>plays</v>
      </c>
      <c r="S3369" s="10">
        <f t="shared" si="104"/>
        <v>42192.600624999999</v>
      </c>
      <c r="T3369" s="10">
        <f t="shared" si="105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E3370/D3370*100</f>
        <v>104.60000000000001</v>
      </c>
      <c r="P3370" s="7">
        <f>E3370/L3370</f>
        <v>45.478260869565219</v>
      </c>
      <c r="Q3370" t="str">
        <f>REPLACE(N3370,FIND("/",N3370),LEN(N3370)-FIND("/",N3370)+1,"")</f>
        <v>theater</v>
      </c>
      <c r="R3370" t="str">
        <f>REPLACE(N3370,1,FIND("/",N3370),"")</f>
        <v>plays</v>
      </c>
      <c r="S3370" s="10">
        <f t="shared" si="104"/>
        <v>41968.866423611107</v>
      </c>
      <c r="T3370" s="10">
        <f t="shared" si="105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E3371/D3371*100</f>
        <v>103.89999999999999</v>
      </c>
      <c r="P3371" s="7">
        <f>E3371/L3371</f>
        <v>96.203703703703709</v>
      </c>
      <c r="Q3371" t="str">
        <f>REPLACE(N3371,FIND("/",N3371),LEN(N3371)-FIND("/",N3371)+1,"")</f>
        <v>theater</v>
      </c>
      <c r="R3371" t="str">
        <f>REPLACE(N3371,1,FIND("/",N3371),"")</f>
        <v>plays</v>
      </c>
      <c r="S3371" s="10">
        <f t="shared" si="104"/>
        <v>42689.708101851851</v>
      </c>
      <c r="T3371" s="10">
        <f t="shared" si="105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E3372/D3372*100</f>
        <v>117.73333333333333</v>
      </c>
      <c r="P3372" s="7">
        <f>E3372/L3372</f>
        <v>67.92307692307692</v>
      </c>
      <c r="Q3372" t="str">
        <f>REPLACE(N3372,FIND("/",N3372),LEN(N3372)-FIND("/",N3372)+1,"")</f>
        <v>theater</v>
      </c>
      <c r="R3372" t="str">
        <f>REPLACE(N3372,1,FIND("/",N3372),"")</f>
        <v>plays</v>
      </c>
      <c r="S3372" s="10">
        <f t="shared" si="104"/>
        <v>42690.000983796293</v>
      </c>
      <c r="T3372" s="10">
        <f t="shared" si="105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E3373/D3373*100</f>
        <v>138.5</v>
      </c>
      <c r="P3373" s="7">
        <f>E3373/L3373</f>
        <v>30.777777777777779</v>
      </c>
      <c r="Q3373" t="str">
        <f>REPLACE(N3373,FIND("/",N3373),LEN(N3373)-FIND("/",N3373)+1,"")</f>
        <v>theater</v>
      </c>
      <c r="R3373" t="str">
        <f>REPLACE(N3373,1,FIND("/",N3373),"")</f>
        <v>plays</v>
      </c>
      <c r="S3373" s="10">
        <f t="shared" si="104"/>
        <v>42312.541261574072</v>
      </c>
      <c r="T3373" s="10">
        <f t="shared" si="105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E3374/D3374*100</f>
        <v>103.49999999999999</v>
      </c>
      <c r="P3374" s="7">
        <f>E3374/L3374</f>
        <v>38.333333333333336</v>
      </c>
      <c r="Q3374" t="str">
        <f>REPLACE(N3374,FIND("/",N3374),LEN(N3374)-FIND("/",N3374)+1,"")</f>
        <v>theater</v>
      </c>
      <c r="R3374" t="str">
        <f>REPLACE(N3374,1,FIND("/",N3374),"")</f>
        <v>plays</v>
      </c>
      <c r="S3374" s="10">
        <f t="shared" si="104"/>
        <v>41855.214768518512</v>
      </c>
      <c r="T3374" s="10">
        <f t="shared" si="105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E3375/D3375*100</f>
        <v>100.25</v>
      </c>
      <c r="P3375" s="7">
        <f>E3375/L3375</f>
        <v>66.833333333333329</v>
      </c>
      <c r="Q3375" t="str">
        <f>REPLACE(N3375,FIND("/",N3375),LEN(N3375)-FIND("/",N3375)+1,"")</f>
        <v>theater</v>
      </c>
      <c r="R3375" t="str">
        <f>REPLACE(N3375,1,FIND("/",N3375),"")</f>
        <v>plays</v>
      </c>
      <c r="S3375" s="10">
        <f t="shared" si="104"/>
        <v>42179.521296296291</v>
      </c>
      <c r="T3375" s="10">
        <f t="shared" si="105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E3376/D3376*100</f>
        <v>106.57142857142856</v>
      </c>
      <c r="P3376" s="7">
        <f>E3376/L3376</f>
        <v>71.730769230769226</v>
      </c>
      <c r="Q3376" t="str">
        <f>REPLACE(N3376,FIND("/",N3376),LEN(N3376)-FIND("/",N3376)+1,"")</f>
        <v>theater</v>
      </c>
      <c r="R3376" t="str">
        <f>REPLACE(N3376,1,FIND("/",N3376),"")</f>
        <v>plays</v>
      </c>
      <c r="S3376" s="10">
        <f t="shared" si="104"/>
        <v>42275.398333333331</v>
      </c>
      <c r="T3376" s="10">
        <f t="shared" si="105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E3377/D3377*100</f>
        <v>100</v>
      </c>
      <c r="P3377" s="7">
        <f>E3377/L3377</f>
        <v>176.47058823529412</v>
      </c>
      <c r="Q3377" t="str">
        <f>REPLACE(N3377,FIND("/",N3377),LEN(N3377)-FIND("/",N3377)+1,"")</f>
        <v>theater</v>
      </c>
      <c r="R3377" t="str">
        <f>REPLACE(N3377,1,FIND("/",N3377),"")</f>
        <v>plays</v>
      </c>
      <c r="S3377" s="10">
        <f t="shared" si="104"/>
        <v>41765.277465277773</v>
      </c>
      <c r="T3377" s="10">
        <f t="shared" si="105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E3378/D3378*100</f>
        <v>100.01249999999999</v>
      </c>
      <c r="P3378" s="7">
        <f>E3378/L3378</f>
        <v>421.10526315789474</v>
      </c>
      <c r="Q3378" t="str">
        <f>REPLACE(N3378,FIND("/",N3378),LEN(N3378)-FIND("/",N3378)+1,"")</f>
        <v>theater</v>
      </c>
      <c r="R3378" t="str">
        <f>REPLACE(N3378,1,FIND("/",N3378),"")</f>
        <v>plays</v>
      </c>
      <c r="S3378" s="10">
        <f t="shared" si="104"/>
        <v>42059.367986111109</v>
      </c>
      <c r="T3378" s="10">
        <f t="shared" si="105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E3379/D3379*100</f>
        <v>101.05</v>
      </c>
      <c r="P3379" s="7">
        <f>E3379/L3379</f>
        <v>104.98701298701299</v>
      </c>
      <c r="Q3379" t="str">
        <f>REPLACE(N3379,FIND("/",N3379),LEN(N3379)-FIND("/",N3379)+1,"")</f>
        <v>theater</v>
      </c>
      <c r="R3379" t="str">
        <f>REPLACE(N3379,1,FIND("/",N3379),"")</f>
        <v>plays</v>
      </c>
      <c r="S3379" s="10">
        <f t="shared" si="104"/>
        <v>42053.399293981478</v>
      </c>
      <c r="T3379" s="10">
        <f t="shared" si="105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E3380/D3380*100</f>
        <v>107.63636363636364</v>
      </c>
      <c r="P3380" s="7">
        <f>E3380/L3380</f>
        <v>28.19047619047619</v>
      </c>
      <c r="Q3380" t="str">
        <f>REPLACE(N3380,FIND("/",N3380),LEN(N3380)-FIND("/",N3380)+1,"")</f>
        <v>theater</v>
      </c>
      <c r="R3380" t="str">
        <f>REPLACE(N3380,1,FIND("/",N3380),"")</f>
        <v>plays</v>
      </c>
      <c r="S3380" s="10">
        <f t="shared" si="104"/>
        <v>41858.022060185183</v>
      </c>
      <c r="T3380" s="10">
        <f t="shared" si="105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E3381/D3381*100</f>
        <v>103.64999999999999</v>
      </c>
      <c r="P3381" s="7">
        <f>E3381/L3381</f>
        <v>54.55263157894737</v>
      </c>
      <c r="Q3381" t="str">
        <f>REPLACE(N3381,FIND("/",N3381),LEN(N3381)-FIND("/",N3381)+1,"")</f>
        <v>theater</v>
      </c>
      <c r="R3381" t="str">
        <f>REPLACE(N3381,1,FIND("/",N3381),"")</f>
        <v>plays</v>
      </c>
      <c r="S3381" s="10">
        <f t="shared" si="104"/>
        <v>42225.180555555555</v>
      </c>
      <c r="T3381" s="10">
        <f t="shared" si="105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E3382/D3382*100</f>
        <v>104.43333333333334</v>
      </c>
      <c r="P3382" s="7">
        <f>E3382/L3382</f>
        <v>111.89285714285714</v>
      </c>
      <c r="Q3382" t="str">
        <f>REPLACE(N3382,FIND("/",N3382),LEN(N3382)-FIND("/",N3382)+1,"")</f>
        <v>theater</v>
      </c>
      <c r="R3382" t="str">
        <f>REPLACE(N3382,1,FIND("/",N3382),"")</f>
        <v>plays</v>
      </c>
      <c r="S3382" s="10">
        <f t="shared" si="104"/>
        <v>41937.620115740741</v>
      </c>
      <c r="T3382" s="10">
        <f t="shared" si="105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E3383/D3383*100</f>
        <v>102.25</v>
      </c>
      <c r="P3383" s="7">
        <f>E3383/L3383</f>
        <v>85.208333333333329</v>
      </c>
      <c r="Q3383" t="str">
        <f>REPLACE(N3383,FIND("/",N3383),LEN(N3383)-FIND("/",N3383)+1,"")</f>
        <v>theater</v>
      </c>
      <c r="R3383" t="str">
        <f>REPLACE(N3383,1,FIND("/",N3383),"")</f>
        <v>plays</v>
      </c>
      <c r="S3383" s="10">
        <f t="shared" si="104"/>
        <v>42043.851655092592</v>
      </c>
      <c r="T3383" s="10">
        <f t="shared" si="105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E3384/D3384*100</f>
        <v>100.74285714285713</v>
      </c>
      <c r="P3384" s="7">
        <f>E3384/L3384</f>
        <v>76.652173913043484</v>
      </c>
      <c r="Q3384" t="str">
        <f>REPLACE(N3384,FIND("/",N3384),LEN(N3384)-FIND("/",N3384)+1,"")</f>
        <v>theater</v>
      </c>
      <c r="R3384" t="str">
        <f>REPLACE(N3384,1,FIND("/",N3384),"")</f>
        <v>plays</v>
      </c>
      <c r="S3384" s="10">
        <f t="shared" si="104"/>
        <v>42559.097870370366</v>
      </c>
      <c r="T3384" s="10">
        <f t="shared" si="105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E3385/D3385*100</f>
        <v>111.71428571428572</v>
      </c>
      <c r="P3385" s="7">
        <f>E3385/L3385</f>
        <v>65.166666666666671</v>
      </c>
      <c r="Q3385" t="str">
        <f>REPLACE(N3385,FIND("/",N3385),LEN(N3385)-FIND("/",N3385)+1,"")</f>
        <v>theater</v>
      </c>
      <c r="R3385" t="str">
        <f>REPLACE(N3385,1,FIND("/",N3385),"")</f>
        <v>plays</v>
      </c>
      <c r="S3385" s="10">
        <f t="shared" si="104"/>
        <v>42524.449305555558</v>
      </c>
      <c r="T3385" s="10">
        <f t="shared" si="105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E3386/D3386*100</f>
        <v>100.01100000000001</v>
      </c>
      <c r="P3386" s="7">
        <f>E3386/L3386</f>
        <v>93.760312499999998</v>
      </c>
      <c r="Q3386" t="str">
        <f>REPLACE(N3386,FIND("/",N3386),LEN(N3386)-FIND("/",N3386)+1,"")</f>
        <v>theater</v>
      </c>
      <c r="R3386" t="str">
        <f>REPLACE(N3386,1,FIND("/",N3386),"")</f>
        <v>plays</v>
      </c>
      <c r="S3386" s="10">
        <f t="shared" si="104"/>
        <v>42291.754259259258</v>
      </c>
      <c r="T3386" s="10">
        <f t="shared" si="105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E3387/D3387*100</f>
        <v>100</v>
      </c>
      <c r="P3387" s="7">
        <f>E3387/L3387</f>
        <v>133.33333333333334</v>
      </c>
      <c r="Q3387" t="str">
        <f>REPLACE(N3387,FIND("/",N3387),LEN(N3387)-FIND("/",N3387)+1,"")</f>
        <v>theater</v>
      </c>
      <c r="R3387" t="str">
        <f>REPLACE(N3387,1,FIND("/",N3387),"")</f>
        <v>plays</v>
      </c>
      <c r="S3387" s="10">
        <f t="shared" si="104"/>
        <v>41953.534166666665</v>
      </c>
      <c r="T3387" s="10">
        <f t="shared" si="105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E3388/D3388*100</f>
        <v>105</v>
      </c>
      <c r="P3388" s="7">
        <f>E3388/L3388</f>
        <v>51.219512195121951</v>
      </c>
      <c r="Q3388" t="str">
        <f>REPLACE(N3388,FIND("/",N3388),LEN(N3388)-FIND("/",N3388)+1,"")</f>
        <v>theater</v>
      </c>
      <c r="R3388" t="str">
        <f>REPLACE(N3388,1,FIND("/",N3388),"")</f>
        <v>plays</v>
      </c>
      <c r="S3388" s="10">
        <f t="shared" si="104"/>
        <v>41946.311412037037</v>
      </c>
      <c r="T3388" s="10">
        <f t="shared" si="105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E3389/D3389*100</f>
        <v>116.86666666666667</v>
      </c>
      <c r="P3389" s="7">
        <f>E3389/L3389</f>
        <v>100.17142857142858</v>
      </c>
      <c r="Q3389" t="str">
        <f>REPLACE(N3389,FIND("/",N3389),LEN(N3389)-FIND("/",N3389)+1,"")</f>
        <v>theater</v>
      </c>
      <c r="R3389" t="str">
        <f>REPLACE(N3389,1,FIND("/",N3389),"")</f>
        <v>plays</v>
      </c>
      <c r="S3389" s="10">
        <f t="shared" si="104"/>
        <v>41947.429259259261</v>
      </c>
      <c r="T3389" s="10">
        <f t="shared" si="105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E3390/D3390*100</f>
        <v>103.8</v>
      </c>
      <c r="P3390" s="7">
        <f>E3390/L3390</f>
        <v>34.6</v>
      </c>
      <c r="Q3390" t="str">
        <f>REPLACE(N3390,FIND("/",N3390),LEN(N3390)-FIND("/",N3390)+1,"")</f>
        <v>theater</v>
      </c>
      <c r="R3390" t="str">
        <f>REPLACE(N3390,1,FIND("/",N3390),"")</f>
        <v>plays</v>
      </c>
      <c r="S3390" s="10">
        <f t="shared" si="104"/>
        <v>42143.127789351849</v>
      </c>
      <c r="T3390" s="10">
        <f t="shared" si="105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E3391/D3391*100</f>
        <v>114.5</v>
      </c>
      <c r="P3391" s="7">
        <f>E3391/L3391</f>
        <v>184.67741935483872</v>
      </c>
      <c r="Q3391" t="str">
        <f>REPLACE(N3391,FIND("/",N3391),LEN(N3391)-FIND("/",N3391)+1,"")</f>
        <v>theater</v>
      </c>
      <c r="R3391" t="str">
        <f>REPLACE(N3391,1,FIND("/",N3391),"")</f>
        <v>plays</v>
      </c>
      <c r="S3391" s="10">
        <f t="shared" si="104"/>
        <v>42494.230115740742</v>
      </c>
      <c r="T3391" s="10">
        <f t="shared" si="105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E3392/D3392*100</f>
        <v>102.4</v>
      </c>
      <c r="P3392" s="7">
        <f>E3392/L3392</f>
        <v>69.818181818181813</v>
      </c>
      <c r="Q3392" t="str">
        <f>REPLACE(N3392,FIND("/",N3392),LEN(N3392)-FIND("/",N3392)+1,"")</f>
        <v>theater</v>
      </c>
      <c r="R3392" t="str">
        <f>REPLACE(N3392,1,FIND("/",N3392),"")</f>
        <v>plays</v>
      </c>
      <c r="S3392" s="10">
        <f t="shared" si="104"/>
        <v>41815.441493055558</v>
      </c>
      <c r="T3392" s="10">
        <f t="shared" si="105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E3393/D3393*100</f>
        <v>223</v>
      </c>
      <c r="P3393" s="7">
        <f>E3393/L3393</f>
        <v>61.944444444444443</v>
      </c>
      <c r="Q3393" t="str">
        <f>REPLACE(N3393,FIND("/",N3393),LEN(N3393)-FIND("/",N3393)+1,"")</f>
        <v>theater</v>
      </c>
      <c r="R3393" t="str">
        <f>REPLACE(N3393,1,FIND("/",N3393),"")</f>
        <v>plays</v>
      </c>
      <c r="S3393" s="10">
        <f t="shared" si="104"/>
        <v>41830.212361111109</v>
      </c>
      <c r="T3393" s="10">
        <f t="shared" si="105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E3394/D3394*100</f>
        <v>100</v>
      </c>
      <c r="P3394" s="7">
        <f>E3394/L3394</f>
        <v>41.666666666666664</v>
      </c>
      <c r="Q3394" t="str">
        <f>REPLACE(N3394,FIND("/",N3394),LEN(N3394)-FIND("/",N3394)+1,"")</f>
        <v>theater</v>
      </c>
      <c r="R3394" t="str">
        <f>REPLACE(N3394,1,FIND("/",N3394),"")</f>
        <v>plays</v>
      </c>
      <c r="S3394" s="10">
        <f t="shared" si="104"/>
        <v>42446.51221064815</v>
      </c>
      <c r="T3394" s="10">
        <f t="shared" si="105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E3395/D3395*100</f>
        <v>105.80000000000001</v>
      </c>
      <c r="P3395" s="7">
        <f>E3395/L3395</f>
        <v>36.06818181818182</v>
      </c>
      <c r="Q3395" t="str">
        <f>REPLACE(N3395,FIND("/",N3395),LEN(N3395)-FIND("/",N3395)+1,"")</f>
        <v>theater</v>
      </c>
      <c r="R3395" t="str">
        <f>REPLACE(N3395,1,FIND("/",N3395),"")</f>
        <v>plays</v>
      </c>
      <c r="S3395" s="10">
        <f t="shared" ref="S3395:S3458" si="106">(J3395/86400)+25569+(-8/24)</f>
        <v>41923.588310185187</v>
      </c>
      <c r="T3395" s="10">
        <f t="shared" ref="T3395:T3458" si="107">(I3395/86400)+25569+(-8/24)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E3396/D3396*100</f>
        <v>142.36363636363635</v>
      </c>
      <c r="P3396" s="7">
        <f>E3396/L3396</f>
        <v>29</v>
      </c>
      <c r="Q3396" t="str">
        <f>REPLACE(N3396,FIND("/",N3396),LEN(N3396)-FIND("/",N3396)+1,"")</f>
        <v>theater</v>
      </c>
      <c r="R3396" t="str">
        <f>REPLACE(N3396,1,FIND("/",N3396),"")</f>
        <v>plays</v>
      </c>
      <c r="S3396" s="10">
        <f t="shared" si="106"/>
        <v>41817.262094907404</v>
      </c>
      <c r="T3396" s="10">
        <f t="shared" si="107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E3397/D3397*100</f>
        <v>184</v>
      </c>
      <c r="P3397" s="7">
        <f>E3397/L3397</f>
        <v>24.210526315789473</v>
      </c>
      <c r="Q3397" t="str">
        <f>REPLACE(N3397,FIND("/",N3397),LEN(N3397)-FIND("/",N3397)+1,"")</f>
        <v>theater</v>
      </c>
      <c r="R3397" t="str">
        <f>REPLACE(N3397,1,FIND("/",N3397),"")</f>
        <v>plays</v>
      </c>
      <c r="S3397" s="10">
        <f t="shared" si="106"/>
        <v>42140.378981481474</v>
      </c>
      <c r="T3397" s="10">
        <f t="shared" si="107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E3398/D3398*100</f>
        <v>104.33333333333333</v>
      </c>
      <c r="P3398" s="7">
        <f>E3398/L3398</f>
        <v>55.892857142857146</v>
      </c>
      <c r="Q3398" t="str">
        <f>REPLACE(N3398,FIND("/",N3398),LEN(N3398)-FIND("/",N3398)+1,"")</f>
        <v>theater</v>
      </c>
      <c r="R3398" t="str">
        <f>REPLACE(N3398,1,FIND("/",N3398),"")</f>
        <v>plays</v>
      </c>
      <c r="S3398" s="10">
        <f t="shared" si="106"/>
        <v>41764.113298611112</v>
      </c>
      <c r="T3398" s="10">
        <f t="shared" si="107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E3399/D3399*100</f>
        <v>112.00000000000001</v>
      </c>
      <c r="P3399" s="7">
        <f>E3399/L3399</f>
        <v>11.666666666666666</v>
      </c>
      <c r="Q3399" t="str">
        <f>REPLACE(N3399,FIND("/",N3399),LEN(N3399)-FIND("/",N3399)+1,"")</f>
        <v>theater</v>
      </c>
      <c r="R3399" t="str">
        <f>REPLACE(N3399,1,FIND("/",N3399),"")</f>
        <v>plays</v>
      </c>
      <c r="S3399" s="10">
        <f t="shared" si="106"/>
        <v>42378.145011574066</v>
      </c>
      <c r="T3399" s="10">
        <f t="shared" si="107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E3400/D3400*100</f>
        <v>111.07499999999999</v>
      </c>
      <c r="P3400" s="7">
        <f>E3400/L3400</f>
        <v>68.353846153846149</v>
      </c>
      <c r="Q3400" t="str">
        <f>REPLACE(N3400,FIND("/",N3400),LEN(N3400)-FIND("/",N3400)+1,"")</f>
        <v>theater</v>
      </c>
      <c r="R3400" t="str">
        <f>REPLACE(N3400,1,FIND("/",N3400),"")</f>
        <v>plays</v>
      </c>
      <c r="S3400" s="10">
        <f t="shared" si="106"/>
        <v>41941.418703703697</v>
      </c>
      <c r="T3400" s="10">
        <f t="shared" si="107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E3401/D3401*100</f>
        <v>103.75000000000001</v>
      </c>
      <c r="P3401" s="7">
        <f>E3401/L3401</f>
        <v>27.065217391304348</v>
      </c>
      <c r="Q3401" t="str">
        <f>REPLACE(N3401,FIND("/",N3401),LEN(N3401)-FIND("/",N3401)+1,"")</f>
        <v>theater</v>
      </c>
      <c r="R3401" t="str">
        <f>REPLACE(N3401,1,FIND("/",N3401),"")</f>
        <v>plays</v>
      </c>
      <c r="S3401" s="10">
        <f t="shared" si="106"/>
        <v>42026.587094907409</v>
      </c>
      <c r="T3401" s="10">
        <f t="shared" si="107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E3402/D3402*100</f>
        <v>100.41</v>
      </c>
      <c r="P3402" s="7">
        <f>E3402/L3402</f>
        <v>118.12941176470588</v>
      </c>
      <c r="Q3402" t="str">
        <f>REPLACE(N3402,FIND("/",N3402),LEN(N3402)-FIND("/",N3402)+1,"")</f>
        <v>theater</v>
      </c>
      <c r="R3402" t="str">
        <f>REPLACE(N3402,1,FIND("/",N3402),"")</f>
        <v>plays</v>
      </c>
      <c r="S3402" s="10">
        <f t="shared" si="106"/>
        <v>41834.620532407404</v>
      </c>
      <c r="T3402" s="10">
        <f t="shared" si="107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E3403/D3403*100</f>
        <v>101.86206896551724</v>
      </c>
      <c r="P3403" s="7">
        <f>E3403/L3403</f>
        <v>44.757575757575758</v>
      </c>
      <c r="Q3403" t="str">
        <f>REPLACE(N3403,FIND("/",N3403),LEN(N3403)-FIND("/",N3403)+1,"")</f>
        <v>theater</v>
      </c>
      <c r="R3403" t="str">
        <f>REPLACE(N3403,1,FIND("/",N3403),"")</f>
        <v>plays</v>
      </c>
      <c r="S3403" s="10">
        <f t="shared" si="106"/>
        <v>42193.3905787037</v>
      </c>
      <c r="T3403" s="10">
        <f t="shared" si="107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E3404/D3404*100</f>
        <v>109.76666666666665</v>
      </c>
      <c r="P3404" s="7">
        <f>E3404/L3404</f>
        <v>99.787878787878782</v>
      </c>
      <c r="Q3404" t="str">
        <f>REPLACE(N3404,FIND("/",N3404),LEN(N3404)-FIND("/",N3404)+1,"")</f>
        <v>theater</v>
      </c>
      <c r="R3404" t="str">
        <f>REPLACE(N3404,1,FIND("/",N3404),"")</f>
        <v>plays</v>
      </c>
      <c r="S3404" s="10">
        <f t="shared" si="106"/>
        <v>42290.285219907404</v>
      </c>
      <c r="T3404" s="10">
        <f t="shared" si="107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E3405/D3405*100</f>
        <v>100</v>
      </c>
      <c r="P3405" s="7">
        <f>E3405/L3405</f>
        <v>117.64705882352941</v>
      </c>
      <c r="Q3405" t="str">
        <f>REPLACE(N3405,FIND("/",N3405),LEN(N3405)-FIND("/",N3405)+1,"")</f>
        <v>theater</v>
      </c>
      <c r="R3405" t="str">
        <f>REPLACE(N3405,1,FIND("/",N3405),"")</f>
        <v>plays</v>
      </c>
      <c r="S3405" s="10">
        <f t="shared" si="106"/>
        <v>42150.128749999996</v>
      </c>
      <c r="T3405" s="10">
        <f t="shared" si="107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E3406/D3406*100</f>
        <v>122</v>
      </c>
      <c r="P3406" s="7">
        <f>E3406/L3406</f>
        <v>203.33333333333334</v>
      </c>
      <c r="Q3406" t="str">
        <f>REPLACE(N3406,FIND("/",N3406),LEN(N3406)-FIND("/",N3406)+1,"")</f>
        <v>theater</v>
      </c>
      <c r="R3406" t="str">
        <f>REPLACE(N3406,1,FIND("/",N3406),"")</f>
        <v>plays</v>
      </c>
      <c r="S3406" s="10">
        <f t="shared" si="106"/>
        <v>42152.170162037037</v>
      </c>
      <c r="T3406" s="10">
        <f t="shared" si="107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E3407/D3407*100</f>
        <v>137.57142857142856</v>
      </c>
      <c r="P3407" s="7">
        <f>E3407/L3407</f>
        <v>28.323529411764707</v>
      </c>
      <c r="Q3407" t="str">
        <f>REPLACE(N3407,FIND("/",N3407),LEN(N3407)-FIND("/",N3407)+1,"")</f>
        <v>theater</v>
      </c>
      <c r="R3407" t="str">
        <f>REPLACE(N3407,1,FIND("/",N3407),"")</f>
        <v>plays</v>
      </c>
      <c r="S3407" s="10">
        <f t="shared" si="106"/>
        <v>42409.683865740742</v>
      </c>
      <c r="T3407" s="10">
        <f t="shared" si="107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E3408/D3408*100</f>
        <v>100.31000000000002</v>
      </c>
      <c r="P3408" s="7">
        <f>E3408/L3408</f>
        <v>110.23076923076923</v>
      </c>
      <c r="Q3408" t="str">
        <f>REPLACE(N3408,FIND("/",N3408),LEN(N3408)-FIND("/",N3408)+1,"")</f>
        <v>theater</v>
      </c>
      <c r="R3408" t="str">
        <f>REPLACE(N3408,1,FIND("/",N3408),"")</f>
        <v>plays</v>
      </c>
      <c r="S3408" s="10">
        <f t="shared" si="106"/>
        <v>41791.159444444442</v>
      </c>
      <c r="T3408" s="10">
        <f t="shared" si="107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E3409/D3409*100</f>
        <v>107.1</v>
      </c>
      <c r="P3409" s="7">
        <f>E3409/L3409</f>
        <v>31.970149253731343</v>
      </c>
      <c r="Q3409" t="str">
        <f>REPLACE(N3409,FIND("/",N3409),LEN(N3409)-FIND("/",N3409)+1,"")</f>
        <v>theater</v>
      </c>
      <c r="R3409" t="str">
        <f>REPLACE(N3409,1,FIND("/",N3409),"")</f>
        <v>plays</v>
      </c>
      <c r="S3409" s="10">
        <f t="shared" si="106"/>
        <v>41796.08899305555</v>
      </c>
      <c r="T3409" s="10">
        <f t="shared" si="107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E3410/D3410*100</f>
        <v>211</v>
      </c>
      <c r="P3410" s="7">
        <f>E3410/L3410</f>
        <v>58.611111111111114</v>
      </c>
      <c r="Q3410" t="str">
        <f>REPLACE(N3410,FIND("/",N3410),LEN(N3410)-FIND("/",N3410)+1,"")</f>
        <v>theater</v>
      </c>
      <c r="R3410" t="str">
        <f>REPLACE(N3410,1,FIND("/",N3410),"")</f>
        <v>plays</v>
      </c>
      <c r="S3410" s="10">
        <f t="shared" si="106"/>
        <v>41808.65861111111</v>
      </c>
      <c r="T3410" s="10">
        <f t="shared" si="107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E3411/D3411*100</f>
        <v>123.6</v>
      </c>
      <c r="P3411" s="7">
        <f>E3411/L3411</f>
        <v>29.428571428571427</v>
      </c>
      <c r="Q3411" t="str">
        <f>REPLACE(N3411,FIND("/",N3411),LEN(N3411)-FIND("/",N3411)+1,"")</f>
        <v>theater</v>
      </c>
      <c r="R3411" t="str">
        <f>REPLACE(N3411,1,FIND("/",N3411),"")</f>
        <v>plays</v>
      </c>
      <c r="S3411" s="10">
        <f t="shared" si="106"/>
        <v>42544.480995370366</v>
      </c>
      <c r="T3411" s="10">
        <f t="shared" si="107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E3412/D3412*100</f>
        <v>108.5</v>
      </c>
      <c r="P3412" s="7">
        <f>E3412/L3412</f>
        <v>81.375</v>
      </c>
      <c r="Q3412" t="str">
        <f>REPLACE(N3412,FIND("/",N3412),LEN(N3412)-FIND("/",N3412)+1,"")</f>
        <v>theater</v>
      </c>
      <c r="R3412" t="str">
        <f>REPLACE(N3412,1,FIND("/",N3412),"")</f>
        <v>plays</v>
      </c>
      <c r="S3412" s="10">
        <f t="shared" si="106"/>
        <v>42499.70821759259</v>
      </c>
      <c r="T3412" s="10">
        <f t="shared" si="107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E3413/D3413*100</f>
        <v>103.56666666666668</v>
      </c>
      <c r="P3413" s="7">
        <f>E3413/L3413</f>
        <v>199.16666666666666</v>
      </c>
      <c r="Q3413" t="str">
        <f>REPLACE(N3413,FIND("/",N3413),LEN(N3413)-FIND("/",N3413)+1,"")</f>
        <v>theater</v>
      </c>
      <c r="R3413" t="str">
        <f>REPLACE(N3413,1,FIND("/",N3413),"")</f>
        <v>plays</v>
      </c>
      <c r="S3413" s="10">
        <f t="shared" si="106"/>
        <v>42264.689490740733</v>
      </c>
      <c r="T3413" s="10">
        <f t="shared" si="107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E3414/D3414*100</f>
        <v>100</v>
      </c>
      <c r="P3414" s="7">
        <f>E3414/L3414</f>
        <v>115.38461538461539</v>
      </c>
      <c r="Q3414" t="str">
        <f>REPLACE(N3414,FIND("/",N3414),LEN(N3414)-FIND("/",N3414)+1,"")</f>
        <v>theater</v>
      </c>
      <c r="R3414" t="str">
        <f>REPLACE(N3414,1,FIND("/",N3414),"")</f>
        <v>plays</v>
      </c>
      <c r="S3414" s="10">
        <f t="shared" si="106"/>
        <v>41879.625717592593</v>
      </c>
      <c r="T3414" s="10">
        <f t="shared" si="107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E3415/D3415*100</f>
        <v>130</v>
      </c>
      <c r="P3415" s="7">
        <f>E3415/L3415</f>
        <v>46.428571428571431</v>
      </c>
      <c r="Q3415" t="str">
        <f>REPLACE(N3415,FIND("/",N3415),LEN(N3415)-FIND("/",N3415)+1,"")</f>
        <v>theater</v>
      </c>
      <c r="R3415" t="str">
        <f>REPLACE(N3415,1,FIND("/",N3415),"")</f>
        <v>plays</v>
      </c>
      <c r="S3415" s="10">
        <f t="shared" si="106"/>
        <v>42053.399745370371</v>
      </c>
      <c r="T3415" s="10">
        <f t="shared" si="107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E3416/D3416*100</f>
        <v>103.49999999999999</v>
      </c>
      <c r="P3416" s="7">
        <f>E3416/L3416</f>
        <v>70.568181818181813</v>
      </c>
      <c r="Q3416" t="str">
        <f>REPLACE(N3416,FIND("/",N3416),LEN(N3416)-FIND("/",N3416)+1,"")</f>
        <v>theater</v>
      </c>
      <c r="R3416" t="str">
        <f>REPLACE(N3416,1,FIND("/",N3416),"")</f>
        <v>plays</v>
      </c>
      <c r="S3416" s="10">
        <f t="shared" si="106"/>
        <v>42675.499131944445</v>
      </c>
      <c r="T3416" s="10">
        <f t="shared" si="107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E3417/D3417*100</f>
        <v>100</v>
      </c>
      <c r="P3417" s="7">
        <f>E3417/L3417</f>
        <v>22.222222222222221</v>
      </c>
      <c r="Q3417" t="str">
        <f>REPLACE(N3417,FIND("/",N3417),LEN(N3417)-FIND("/",N3417)+1,"")</f>
        <v>theater</v>
      </c>
      <c r="R3417" t="str">
        <f>REPLACE(N3417,1,FIND("/",N3417),"")</f>
        <v>plays</v>
      </c>
      <c r="S3417" s="10">
        <f t="shared" si="106"/>
        <v>42466.810833333329</v>
      </c>
      <c r="T3417" s="10">
        <f t="shared" si="107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E3418/D3418*100</f>
        <v>119.6</v>
      </c>
      <c r="P3418" s="7">
        <f>E3418/L3418</f>
        <v>159.46666666666667</v>
      </c>
      <c r="Q3418" t="str">
        <f>REPLACE(N3418,FIND("/",N3418),LEN(N3418)-FIND("/",N3418)+1,"")</f>
        <v>theater</v>
      </c>
      <c r="R3418" t="str">
        <f>REPLACE(N3418,1,FIND("/",N3418),"")</f>
        <v>plays</v>
      </c>
      <c r="S3418" s="10">
        <f t="shared" si="106"/>
        <v>42089.079224537032</v>
      </c>
      <c r="T3418" s="10">
        <f t="shared" si="107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E3419/D3419*100</f>
        <v>100.00058823529412</v>
      </c>
      <c r="P3419" s="7">
        <f>E3419/L3419</f>
        <v>37.777999999999999</v>
      </c>
      <c r="Q3419" t="str">
        <f>REPLACE(N3419,FIND("/",N3419),LEN(N3419)-FIND("/",N3419)+1,"")</f>
        <v>theater</v>
      </c>
      <c r="R3419" t="str">
        <f>REPLACE(N3419,1,FIND("/",N3419),"")</f>
        <v>plays</v>
      </c>
      <c r="S3419" s="10">
        <f t="shared" si="106"/>
        <v>41894.580416666664</v>
      </c>
      <c r="T3419" s="10">
        <f t="shared" si="107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E3420/D3420*100</f>
        <v>100.875</v>
      </c>
      <c r="P3420" s="7">
        <f>E3420/L3420</f>
        <v>72.053571428571431</v>
      </c>
      <c r="Q3420" t="str">
        <f>REPLACE(N3420,FIND("/",N3420),LEN(N3420)-FIND("/",N3420)+1,"")</f>
        <v>theater</v>
      </c>
      <c r="R3420" t="str">
        <f>REPLACE(N3420,1,FIND("/",N3420),"")</f>
        <v>plays</v>
      </c>
      <c r="S3420" s="10">
        <f t="shared" si="106"/>
        <v>41752.501238425924</v>
      </c>
      <c r="T3420" s="10">
        <f t="shared" si="107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E3421/D3421*100</f>
        <v>106.54545454545455</v>
      </c>
      <c r="P3421" s="7">
        <f>E3421/L3421</f>
        <v>63.695652173913047</v>
      </c>
      <c r="Q3421" t="str">
        <f>REPLACE(N3421,FIND("/",N3421),LEN(N3421)-FIND("/",N3421)+1,"")</f>
        <v>theater</v>
      </c>
      <c r="R3421" t="str">
        <f>REPLACE(N3421,1,FIND("/",N3421),"")</f>
        <v>plays</v>
      </c>
      <c r="S3421" s="10">
        <f t="shared" si="106"/>
        <v>42448.488252314812</v>
      </c>
      <c r="T3421" s="10">
        <f t="shared" si="107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E3422/D3422*100</f>
        <v>138</v>
      </c>
      <c r="P3422" s="7">
        <f>E3422/L3422</f>
        <v>28.411764705882351</v>
      </c>
      <c r="Q3422" t="str">
        <f>REPLACE(N3422,FIND("/",N3422),LEN(N3422)-FIND("/",N3422)+1,"")</f>
        <v>theater</v>
      </c>
      <c r="R3422" t="str">
        <f>REPLACE(N3422,1,FIND("/",N3422),"")</f>
        <v>plays</v>
      </c>
      <c r="S3422" s="10">
        <f t="shared" si="106"/>
        <v>42404.756967592592</v>
      </c>
      <c r="T3422" s="10">
        <f t="shared" si="107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E3423/D3423*100</f>
        <v>101.15</v>
      </c>
      <c r="P3423" s="7">
        <f>E3423/L3423</f>
        <v>103.21428571428571</v>
      </c>
      <c r="Q3423" t="str">
        <f>REPLACE(N3423,FIND("/",N3423),LEN(N3423)-FIND("/",N3423)+1,"")</f>
        <v>theater</v>
      </c>
      <c r="R3423" t="str">
        <f>REPLACE(N3423,1,FIND("/",N3423),"")</f>
        <v>plays</v>
      </c>
      <c r="S3423" s="10">
        <f t="shared" si="106"/>
        <v>42037.457905092589</v>
      </c>
      <c r="T3423" s="10">
        <f t="shared" si="107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E3424/D3424*100</f>
        <v>109.1</v>
      </c>
      <c r="P3424" s="7">
        <f>E3424/L3424</f>
        <v>71.152173913043484</v>
      </c>
      <c r="Q3424" t="str">
        <f>REPLACE(N3424,FIND("/",N3424),LEN(N3424)-FIND("/",N3424)+1,"")</f>
        <v>theater</v>
      </c>
      <c r="R3424" t="str">
        <f>REPLACE(N3424,1,FIND("/",N3424),"")</f>
        <v>plays</v>
      </c>
      <c r="S3424" s="10">
        <f t="shared" si="106"/>
        <v>42323.228888888887</v>
      </c>
      <c r="T3424" s="10">
        <f t="shared" si="107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E3425/D3425*100</f>
        <v>140</v>
      </c>
      <c r="P3425" s="7">
        <f>E3425/L3425</f>
        <v>35</v>
      </c>
      <c r="Q3425" t="str">
        <f>REPLACE(N3425,FIND("/",N3425),LEN(N3425)-FIND("/",N3425)+1,"")</f>
        <v>theater</v>
      </c>
      <c r="R3425" t="str">
        <f>REPLACE(N3425,1,FIND("/",N3425),"")</f>
        <v>plays</v>
      </c>
      <c r="S3425" s="10">
        <f t="shared" si="106"/>
        <v>42088.578020833331</v>
      </c>
      <c r="T3425" s="10">
        <f t="shared" si="107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E3426/D3426*100</f>
        <v>103.58333333333334</v>
      </c>
      <c r="P3426" s="7">
        <f>E3426/L3426</f>
        <v>81.776315789473685</v>
      </c>
      <c r="Q3426" t="str">
        <f>REPLACE(N3426,FIND("/",N3426),LEN(N3426)-FIND("/",N3426)+1,"")</f>
        <v>theater</v>
      </c>
      <c r="R3426" t="str">
        <f>REPLACE(N3426,1,FIND("/",N3426),"")</f>
        <v>plays</v>
      </c>
      <c r="S3426" s="10">
        <f t="shared" si="106"/>
        <v>42018.343564814808</v>
      </c>
      <c r="T3426" s="10">
        <f t="shared" si="107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E3427/D3427*100</f>
        <v>102.97033333333331</v>
      </c>
      <c r="P3427" s="7">
        <f>E3427/L3427</f>
        <v>297.02980769230766</v>
      </c>
      <c r="Q3427" t="str">
        <f>REPLACE(N3427,FIND("/",N3427),LEN(N3427)-FIND("/",N3427)+1,"")</f>
        <v>theater</v>
      </c>
      <c r="R3427" t="str">
        <f>REPLACE(N3427,1,FIND("/",N3427),"")</f>
        <v>plays</v>
      </c>
      <c r="S3427" s="10">
        <f t="shared" si="106"/>
        <v>41884.28398148148</v>
      </c>
      <c r="T3427" s="10">
        <f t="shared" si="107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E3428/D3428*100</f>
        <v>108.13333333333333</v>
      </c>
      <c r="P3428" s="7">
        <f>E3428/L3428</f>
        <v>46.609195402298852</v>
      </c>
      <c r="Q3428" t="str">
        <f>REPLACE(N3428,FIND("/",N3428),LEN(N3428)-FIND("/",N3428)+1,"")</f>
        <v>theater</v>
      </c>
      <c r="R3428" t="str">
        <f>REPLACE(N3428,1,FIND("/",N3428),"")</f>
        <v>plays</v>
      </c>
      <c r="S3428" s="10">
        <f t="shared" si="106"/>
        <v>41883.723414351851</v>
      </c>
      <c r="T3428" s="10">
        <f t="shared" si="107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E3429/D3429*100</f>
        <v>100</v>
      </c>
      <c r="P3429" s="7">
        <f>E3429/L3429</f>
        <v>51.724137931034484</v>
      </c>
      <c r="Q3429" t="str">
        <f>REPLACE(N3429,FIND("/",N3429),LEN(N3429)-FIND("/",N3429)+1,"")</f>
        <v>theater</v>
      </c>
      <c r="R3429" t="str">
        <f>REPLACE(N3429,1,FIND("/",N3429),"")</f>
        <v>plays</v>
      </c>
      <c r="S3429" s="10">
        <f t="shared" si="106"/>
        <v>41792.311944444438</v>
      </c>
      <c r="T3429" s="10">
        <f t="shared" si="107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E3430/D3430*100</f>
        <v>102.75000000000001</v>
      </c>
      <c r="P3430" s="7">
        <f>E3430/L3430</f>
        <v>40.294117647058826</v>
      </c>
      <c r="Q3430" t="str">
        <f>REPLACE(N3430,FIND("/",N3430),LEN(N3430)-FIND("/",N3430)+1,"")</f>
        <v>theater</v>
      </c>
      <c r="R3430" t="str">
        <f>REPLACE(N3430,1,FIND("/",N3430),"")</f>
        <v>plays</v>
      </c>
      <c r="S3430" s="10">
        <f t="shared" si="106"/>
        <v>42038.387118055551</v>
      </c>
      <c r="T3430" s="10">
        <f t="shared" si="107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E3431/D3431*100</f>
        <v>130</v>
      </c>
      <c r="P3431" s="7">
        <f>E3431/L3431</f>
        <v>16.25</v>
      </c>
      <c r="Q3431" t="str">
        <f>REPLACE(N3431,FIND("/",N3431),LEN(N3431)-FIND("/",N3431)+1,"")</f>
        <v>theater</v>
      </c>
      <c r="R3431" t="str">
        <f>REPLACE(N3431,1,FIND("/",N3431),"")</f>
        <v>plays</v>
      </c>
      <c r="S3431" s="10">
        <f t="shared" si="106"/>
        <v>42661.688206018516</v>
      </c>
      <c r="T3431" s="10">
        <f t="shared" si="107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E3432/D3432*100</f>
        <v>108.54949999999999</v>
      </c>
      <c r="P3432" s="7">
        <f>E3432/L3432</f>
        <v>30.152638888888887</v>
      </c>
      <c r="Q3432" t="str">
        <f>REPLACE(N3432,FIND("/",N3432),LEN(N3432)-FIND("/",N3432)+1,"")</f>
        <v>theater</v>
      </c>
      <c r="R3432" t="str">
        <f>REPLACE(N3432,1,FIND("/",N3432),"")</f>
        <v>plays</v>
      </c>
      <c r="S3432" s="10">
        <f t="shared" si="106"/>
        <v>41820.612280092588</v>
      </c>
      <c r="T3432" s="10">
        <f t="shared" si="107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E3433/D3433*100</f>
        <v>100</v>
      </c>
      <c r="P3433" s="7">
        <f>E3433/L3433</f>
        <v>95.238095238095241</v>
      </c>
      <c r="Q3433" t="str">
        <f>REPLACE(N3433,FIND("/",N3433),LEN(N3433)-FIND("/",N3433)+1,"")</f>
        <v>theater</v>
      </c>
      <c r="R3433" t="str">
        <f>REPLACE(N3433,1,FIND("/",N3433),"")</f>
        <v>plays</v>
      </c>
      <c r="S3433" s="10">
        <f t="shared" si="106"/>
        <v>41839.397604166668</v>
      </c>
      <c r="T3433" s="10">
        <f t="shared" si="107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E3434/D3434*100</f>
        <v>109.65</v>
      </c>
      <c r="P3434" s="7">
        <f>E3434/L3434</f>
        <v>52.214285714285715</v>
      </c>
      <c r="Q3434" t="str">
        <f>REPLACE(N3434,FIND("/",N3434),LEN(N3434)-FIND("/",N3434)+1,"")</f>
        <v>theater</v>
      </c>
      <c r="R3434" t="str">
        <f>REPLACE(N3434,1,FIND("/",N3434),"")</f>
        <v>plays</v>
      </c>
      <c r="S3434" s="10">
        <f t="shared" si="106"/>
        <v>42380.247847222221</v>
      </c>
      <c r="T3434" s="10">
        <f t="shared" si="107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E3435/D3435*100</f>
        <v>100.26315789473684</v>
      </c>
      <c r="P3435" s="7">
        <f>E3435/L3435</f>
        <v>134.1549295774648</v>
      </c>
      <c r="Q3435" t="str">
        <f>REPLACE(N3435,FIND("/",N3435),LEN(N3435)-FIND("/",N3435)+1,"")</f>
        <v>theater</v>
      </c>
      <c r="R3435" t="str">
        <f>REPLACE(N3435,1,FIND("/",N3435),"")</f>
        <v>plays</v>
      </c>
      <c r="S3435" s="10">
        <f t="shared" si="106"/>
        <v>41775.729803240734</v>
      </c>
      <c r="T3435" s="10">
        <f t="shared" si="107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E3436/D3436*100</f>
        <v>105.55000000000001</v>
      </c>
      <c r="P3436" s="7">
        <f>E3436/L3436</f>
        <v>62.827380952380949</v>
      </c>
      <c r="Q3436" t="str">
        <f>REPLACE(N3436,FIND("/",N3436),LEN(N3436)-FIND("/",N3436)+1,"")</f>
        <v>theater</v>
      </c>
      <c r="R3436" t="str">
        <f>REPLACE(N3436,1,FIND("/",N3436),"")</f>
        <v>plays</v>
      </c>
      <c r="S3436" s="10">
        <f t="shared" si="106"/>
        <v>41800.047094907401</v>
      </c>
      <c r="T3436" s="10">
        <f t="shared" si="107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E3437/D3437*100</f>
        <v>112.00000000000001</v>
      </c>
      <c r="P3437" s="7">
        <f>E3437/L3437</f>
        <v>58.94736842105263</v>
      </c>
      <c r="Q3437" t="str">
        <f>REPLACE(N3437,FIND("/",N3437),LEN(N3437)-FIND("/",N3437)+1,"")</f>
        <v>theater</v>
      </c>
      <c r="R3437" t="str">
        <f>REPLACE(N3437,1,FIND("/",N3437),"")</f>
        <v>plays</v>
      </c>
      <c r="S3437" s="10">
        <f t="shared" si="106"/>
        <v>42572.283483796295</v>
      </c>
      <c r="T3437" s="10">
        <f t="shared" si="107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E3438/D3438*100</f>
        <v>105.89999999999999</v>
      </c>
      <c r="P3438" s="7">
        <f>E3438/L3438</f>
        <v>143.1081081081081</v>
      </c>
      <c r="Q3438" t="str">
        <f>REPLACE(N3438,FIND("/",N3438),LEN(N3438)-FIND("/",N3438)+1,"")</f>
        <v>theater</v>
      </c>
      <c r="R3438" t="str">
        <f>REPLACE(N3438,1,FIND("/",N3438),"")</f>
        <v>plays</v>
      </c>
      <c r="S3438" s="10">
        <f t="shared" si="106"/>
        <v>41851.208252314813</v>
      </c>
      <c r="T3438" s="10">
        <f t="shared" si="107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E3439/D3439*100</f>
        <v>101</v>
      </c>
      <c r="P3439" s="7">
        <f>E3439/L3439</f>
        <v>84.166666666666671</v>
      </c>
      <c r="Q3439" t="str">
        <f>REPLACE(N3439,FIND("/",N3439),LEN(N3439)-FIND("/",N3439)+1,"")</f>
        <v>theater</v>
      </c>
      <c r="R3439" t="str">
        <f>REPLACE(N3439,1,FIND("/",N3439),"")</f>
        <v>plays</v>
      </c>
      <c r="S3439" s="10">
        <f t="shared" si="106"/>
        <v>42205.377546296295</v>
      </c>
      <c r="T3439" s="10">
        <f t="shared" si="107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E3440/D3440*100</f>
        <v>104.2</v>
      </c>
      <c r="P3440" s="7">
        <f>E3440/L3440</f>
        <v>186.07142857142858</v>
      </c>
      <c r="Q3440" t="str">
        <f>REPLACE(N3440,FIND("/",N3440),LEN(N3440)-FIND("/",N3440)+1,"")</f>
        <v>theater</v>
      </c>
      <c r="R3440" t="str">
        <f>REPLACE(N3440,1,FIND("/",N3440),"")</f>
        <v>plays</v>
      </c>
      <c r="S3440" s="10">
        <f t="shared" si="106"/>
        <v>42100.594525462962</v>
      </c>
      <c r="T3440" s="10">
        <f t="shared" si="107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E3441/D3441*100</f>
        <v>134.67833333333334</v>
      </c>
      <c r="P3441" s="7">
        <f>E3441/L3441</f>
        <v>89.785555555555561</v>
      </c>
      <c r="Q3441" t="str">
        <f>REPLACE(N3441,FIND("/",N3441),LEN(N3441)-FIND("/",N3441)+1,"")</f>
        <v>theater</v>
      </c>
      <c r="R3441" t="str">
        <f>REPLACE(N3441,1,FIND("/",N3441),"")</f>
        <v>plays</v>
      </c>
      <c r="S3441" s="10">
        <f t="shared" si="106"/>
        <v>42374.577893518515</v>
      </c>
      <c r="T3441" s="10">
        <f t="shared" si="107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E3442/D3442*100</f>
        <v>105.2184</v>
      </c>
      <c r="P3442" s="7">
        <f>E3442/L3442</f>
        <v>64.157560975609755</v>
      </c>
      <c r="Q3442" t="str">
        <f>REPLACE(N3442,FIND("/",N3442),LEN(N3442)-FIND("/",N3442)+1,"")</f>
        <v>theater</v>
      </c>
      <c r="R3442" t="str">
        <f>REPLACE(N3442,1,FIND("/",N3442),"")</f>
        <v>plays</v>
      </c>
      <c r="S3442" s="10">
        <f t="shared" si="106"/>
        <v>41808.789675925924</v>
      </c>
      <c r="T3442" s="10">
        <f t="shared" si="107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E3443/D3443*100</f>
        <v>102.60000000000001</v>
      </c>
      <c r="P3443" s="7">
        <f>E3443/L3443</f>
        <v>59.651162790697676</v>
      </c>
      <c r="Q3443" t="str">
        <f>REPLACE(N3443,FIND("/",N3443),LEN(N3443)-FIND("/",N3443)+1,"")</f>
        <v>theater</v>
      </c>
      <c r="R3443" t="str">
        <f>REPLACE(N3443,1,FIND("/",N3443),"")</f>
        <v>plays</v>
      </c>
      <c r="S3443" s="10">
        <f t="shared" si="106"/>
        <v>42294.096307870372</v>
      </c>
      <c r="T3443" s="10">
        <f t="shared" si="107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E3444/D3444*100</f>
        <v>100</v>
      </c>
      <c r="P3444" s="7">
        <f>E3444/L3444</f>
        <v>31.25</v>
      </c>
      <c r="Q3444" t="str">
        <f>REPLACE(N3444,FIND("/",N3444),LEN(N3444)-FIND("/",N3444)+1,"")</f>
        <v>theater</v>
      </c>
      <c r="R3444" t="str">
        <f>REPLACE(N3444,1,FIND("/",N3444),"")</f>
        <v>plays</v>
      </c>
      <c r="S3444" s="10">
        <f t="shared" si="106"/>
        <v>42124.507777777777</v>
      </c>
      <c r="T3444" s="10">
        <f t="shared" si="107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E3445/D3445*100</f>
        <v>185.5</v>
      </c>
      <c r="P3445" s="7">
        <f>E3445/L3445</f>
        <v>41.222222222222221</v>
      </c>
      <c r="Q3445" t="str">
        <f>REPLACE(N3445,FIND("/",N3445),LEN(N3445)-FIND("/",N3445)+1,"")</f>
        <v>theater</v>
      </c>
      <c r="R3445" t="str">
        <f>REPLACE(N3445,1,FIND("/",N3445),"")</f>
        <v>plays</v>
      </c>
      <c r="S3445" s="10">
        <f t="shared" si="106"/>
        <v>41861.191504629627</v>
      </c>
      <c r="T3445" s="10">
        <f t="shared" si="107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E3446/D3446*100</f>
        <v>289</v>
      </c>
      <c r="P3446" s="7">
        <f>E3446/L3446</f>
        <v>43.35</v>
      </c>
      <c r="Q3446" t="str">
        <f>REPLACE(N3446,FIND("/",N3446),LEN(N3446)-FIND("/",N3446)+1,"")</f>
        <v>theater</v>
      </c>
      <c r="R3446" t="str">
        <f>REPLACE(N3446,1,FIND("/",N3446),"")</f>
        <v>plays</v>
      </c>
      <c r="S3446" s="10">
        <f t="shared" si="106"/>
        <v>42520.95817129629</v>
      </c>
      <c r="T3446" s="10">
        <f t="shared" si="107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E3447/D3447*100</f>
        <v>100</v>
      </c>
      <c r="P3447" s="7">
        <f>E3447/L3447</f>
        <v>64.516129032258064</v>
      </c>
      <c r="Q3447" t="str">
        <f>REPLACE(N3447,FIND("/",N3447),LEN(N3447)-FIND("/",N3447)+1,"")</f>
        <v>theater</v>
      </c>
      <c r="R3447" t="str">
        <f>REPLACE(N3447,1,FIND("/",N3447),"")</f>
        <v>plays</v>
      </c>
      <c r="S3447" s="10">
        <f t="shared" si="106"/>
        <v>42272.197175925925</v>
      </c>
      <c r="T3447" s="10">
        <f t="shared" si="107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E3448/D3448*100</f>
        <v>108.2</v>
      </c>
      <c r="P3448" s="7">
        <f>E3448/L3448</f>
        <v>43.28</v>
      </c>
      <c r="Q3448" t="str">
        <f>REPLACE(N3448,FIND("/",N3448),LEN(N3448)-FIND("/",N3448)+1,"")</f>
        <v>theater</v>
      </c>
      <c r="R3448" t="str">
        <f>REPLACE(N3448,1,FIND("/",N3448),"")</f>
        <v>plays</v>
      </c>
      <c r="S3448" s="10">
        <f t="shared" si="106"/>
        <v>42016.499131944445</v>
      </c>
      <c r="T3448" s="10">
        <f t="shared" si="107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E3449/D3449*100</f>
        <v>107.80000000000001</v>
      </c>
      <c r="P3449" s="7">
        <f>E3449/L3449</f>
        <v>77</v>
      </c>
      <c r="Q3449" t="str">
        <f>REPLACE(N3449,FIND("/",N3449),LEN(N3449)-FIND("/",N3449)+1,"")</f>
        <v>theater</v>
      </c>
      <c r="R3449" t="str">
        <f>REPLACE(N3449,1,FIND("/",N3449),"")</f>
        <v>plays</v>
      </c>
      <c r="S3449" s="10">
        <f t="shared" si="106"/>
        <v>42402.555694444447</v>
      </c>
      <c r="T3449" s="10">
        <f t="shared" si="107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E3450/D3450*100</f>
        <v>109.76190476190477</v>
      </c>
      <c r="P3450" s="7">
        <f>E3450/L3450</f>
        <v>51.222222222222221</v>
      </c>
      <c r="Q3450" t="str">
        <f>REPLACE(N3450,FIND("/",N3450),LEN(N3450)-FIND("/",N3450)+1,"")</f>
        <v>theater</v>
      </c>
      <c r="R3450" t="str">
        <f>REPLACE(N3450,1,FIND("/",N3450),"")</f>
        <v>plays</v>
      </c>
      <c r="S3450" s="10">
        <f t="shared" si="106"/>
        <v>41959.785752314812</v>
      </c>
      <c r="T3450" s="10">
        <f t="shared" si="107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E3451/D3451*100</f>
        <v>170.625</v>
      </c>
      <c r="P3451" s="7">
        <f>E3451/L3451</f>
        <v>68.25</v>
      </c>
      <c r="Q3451" t="str">
        <f>REPLACE(N3451,FIND("/",N3451),LEN(N3451)-FIND("/",N3451)+1,"")</f>
        <v>theater</v>
      </c>
      <c r="R3451" t="str">
        <f>REPLACE(N3451,1,FIND("/",N3451),"")</f>
        <v>plays</v>
      </c>
      <c r="S3451" s="10">
        <f t="shared" si="106"/>
        <v>42531.719189814808</v>
      </c>
      <c r="T3451" s="10">
        <f t="shared" si="107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E3452/D3452*100</f>
        <v>152</v>
      </c>
      <c r="P3452" s="7">
        <f>E3452/L3452</f>
        <v>19.487179487179485</v>
      </c>
      <c r="Q3452" t="str">
        <f>REPLACE(N3452,FIND("/",N3452),LEN(N3452)-FIND("/",N3452)+1,"")</f>
        <v>theater</v>
      </c>
      <c r="R3452" t="str">
        <f>REPLACE(N3452,1,FIND("/",N3452),"")</f>
        <v>plays</v>
      </c>
      <c r="S3452" s="10">
        <f t="shared" si="106"/>
        <v>42036.371192129627</v>
      </c>
      <c r="T3452" s="10">
        <f t="shared" si="107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E3453/D3453*100</f>
        <v>101.23076923076924</v>
      </c>
      <c r="P3453" s="7">
        <f>E3453/L3453</f>
        <v>41.125</v>
      </c>
      <c r="Q3453" t="str">
        <f>REPLACE(N3453,FIND("/",N3453),LEN(N3453)-FIND("/",N3453)+1,"")</f>
        <v>theater</v>
      </c>
      <c r="R3453" t="str">
        <f>REPLACE(N3453,1,FIND("/",N3453),"")</f>
        <v>plays</v>
      </c>
      <c r="S3453" s="10">
        <f t="shared" si="106"/>
        <v>42088.390358796292</v>
      </c>
      <c r="T3453" s="10">
        <f t="shared" si="107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E3454/D3454*100</f>
        <v>153.19999999999999</v>
      </c>
      <c r="P3454" s="7">
        <f>E3454/L3454</f>
        <v>41.405405405405403</v>
      </c>
      <c r="Q3454" t="str">
        <f>REPLACE(N3454,FIND("/",N3454),LEN(N3454)-FIND("/",N3454)+1,"")</f>
        <v>theater</v>
      </c>
      <c r="R3454" t="str">
        <f>REPLACE(N3454,1,FIND("/",N3454),"")</f>
        <v>plays</v>
      </c>
      <c r="S3454" s="10">
        <f t="shared" si="106"/>
        <v>41820.305856481478</v>
      </c>
      <c r="T3454" s="10">
        <f t="shared" si="107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E3455/D3455*100</f>
        <v>128.33333333333334</v>
      </c>
      <c r="P3455" s="7">
        <f>E3455/L3455</f>
        <v>27.5</v>
      </c>
      <c r="Q3455" t="str">
        <f>REPLACE(N3455,FIND("/",N3455),LEN(N3455)-FIND("/",N3455)+1,"")</f>
        <v>theater</v>
      </c>
      <c r="R3455" t="str">
        <f>REPLACE(N3455,1,FIND("/",N3455),"")</f>
        <v>plays</v>
      </c>
      <c r="S3455" s="10">
        <f t="shared" si="106"/>
        <v>42535.645324074074</v>
      </c>
      <c r="T3455" s="10">
        <f t="shared" si="107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E3456/D3456*100</f>
        <v>100.71428571428571</v>
      </c>
      <c r="P3456" s="7">
        <f>E3456/L3456</f>
        <v>33.571428571428569</v>
      </c>
      <c r="Q3456" t="str">
        <f>REPLACE(N3456,FIND("/",N3456),LEN(N3456)-FIND("/",N3456)+1,"")</f>
        <v>theater</v>
      </c>
      <c r="R3456" t="str">
        <f>REPLACE(N3456,1,FIND("/",N3456),"")</f>
        <v>plays</v>
      </c>
      <c r="S3456" s="10">
        <f t="shared" si="106"/>
        <v>41821.365266203698</v>
      </c>
      <c r="T3456" s="10">
        <f t="shared" si="107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E3457/D3457*100</f>
        <v>100.64999999999999</v>
      </c>
      <c r="P3457" s="7">
        <f>E3457/L3457</f>
        <v>145.86956521739131</v>
      </c>
      <c r="Q3457" t="str">
        <f>REPLACE(N3457,FIND("/",N3457),LEN(N3457)-FIND("/",N3457)+1,"")</f>
        <v>theater</v>
      </c>
      <c r="R3457" t="str">
        <f>REPLACE(N3457,1,FIND("/",N3457),"")</f>
        <v>plays</v>
      </c>
      <c r="S3457" s="10">
        <f t="shared" si="106"/>
        <v>42626.416979166665</v>
      </c>
      <c r="T3457" s="10">
        <f t="shared" si="107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E3458/D3458*100</f>
        <v>191.3</v>
      </c>
      <c r="P3458" s="7">
        <f>E3458/L3458</f>
        <v>358.6875</v>
      </c>
      <c r="Q3458" t="str">
        <f>REPLACE(N3458,FIND("/",N3458),LEN(N3458)-FIND("/",N3458)+1,"")</f>
        <v>theater</v>
      </c>
      <c r="R3458" t="str">
        <f>REPLACE(N3458,1,FIND("/",N3458),"")</f>
        <v>plays</v>
      </c>
      <c r="S3458" s="10">
        <f t="shared" si="106"/>
        <v>41820.872303240736</v>
      </c>
      <c r="T3458" s="10">
        <f t="shared" si="107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E3459/D3459*100</f>
        <v>140.19999999999999</v>
      </c>
      <c r="P3459" s="7">
        <f>E3459/L3459</f>
        <v>50.981818181818184</v>
      </c>
      <c r="Q3459" t="str">
        <f>REPLACE(N3459,FIND("/",N3459),LEN(N3459)-FIND("/",N3459)+1,"")</f>
        <v>theater</v>
      </c>
      <c r="R3459" t="str">
        <f>REPLACE(N3459,1,FIND("/",N3459),"")</f>
        <v>plays</v>
      </c>
      <c r="S3459" s="10">
        <f t="shared" ref="S3459:S3522" si="108">(J3459/86400)+25569+(-8/24)</f>
        <v>42016.373344907406</v>
      </c>
      <c r="T3459" s="10">
        <f t="shared" ref="T3459:T3522" si="109">(I3459/86400)+25569+(-8/24)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E3460/D3460*100</f>
        <v>124.33537832310839</v>
      </c>
      <c r="P3460" s="7">
        <f>E3460/L3460</f>
        <v>45.037037037037038</v>
      </c>
      <c r="Q3460" t="str">
        <f>REPLACE(N3460,FIND("/",N3460),LEN(N3460)-FIND("/",N3460)+1,"")</f>
        <v>theater</v>
      </c>
      <c r="R3460" t="str">
        <f>REPLACE(N3460,1,FIND("/",N3460),"")</f>
        <v>plays</v>
      </c>
      <c r="S3460" s="10">
        <f t="shared" si="108"/>
        <v>42010.869247685179</v>
      </c>
      <c r="T3460" s="10">
        <f t="shared" si="10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E3461/D3461*100</f>
        <v>126.2</v>
      </c>
      <c r="P3461" s="7">
        <f>E3461/L3461</f>
        <v>17.527777777777779</v>
      </c>
      <c r="Q3461" t="str">
        <f>REPLACE(N3461,FIND("/",N3461),LEN(N3461)-FIND("/",N3461)+1,"")</f>
        <v>theater</v>
      </c>
      <c r="R3461" t="str">
        <f>REPLACE(N3461,1,FIND("/",N3461),"")</f>
        <v>plays</v>
      </c>
      <c r="S3461" s="10">
        <f t="shared" si="108"/>
        <v>42480.146527777775</v>
      </c>
      <c r="T3461" s="10">
        <f t="shared" si="10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E3462/D3462*100</f>
        <v>190</v>
      </c>
      <c r="P3462" s="7">
        <f>E3462/L3462</f>
        <v>50</v>
      </c>
      <c r="Q3462" t="str">
        <f>REPLACE(N3462,FIND("/",N3462),LEN(N3462)-FIND("/",N3462)+1,"")</f>
        <v>theater</v>
      </c>
      <c r="R3462" t="str">
        <f>REPLACE(N3462,1,FIND("/",N3462),"")</f>
        <v>plays</v>
      </c>
      <c r="S3462" s="10">
        <f t="shared" si="108"/>
        <v>41852.193888888891</v>
      </c>
      <c r="T3462" s="10">
        <f t="shared" si="10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E3463/D3463*100</f>
        <v>139</v>
      </c>
      <c r="P3463" s="7">
        <f>E3463/L3463</f>
        <v>57.916666666666664</v>
      </c>
      <c r="Q3463" t="str">
        <f>REPLACE(N3463,FIND("/",N3463),LEN(N3463)-FIND("/",N3463)+1,"")</f>
        <v>theater</v>
      </c>
      <c r="R3463" t="str">
        <f>REPLACE(N3463,1,FIND("/",N3463),"")</f>
        <v>plays</v>
      </c>
      <c r="S3463" s="10">
        <f t="shared" si="108"/>
        <v>42643.299525462957</v>
      </c>
      <c r="T3463" s="10">
        <f t="shared" si="10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E3464/D3464*100</f>
        <v>202</v>
      </c>
      <c r="P3464" s="7">
        <f>E3464/L3464</f>
        <v>29.705882352941178</v>
      </c>
      <c r="Q3464" t="str">
        <f>REPLACE(N3464,FIND("/",N3464),LEN(N3464)-FIND("/",N3464)+1,"")</f>
        <v>theater</v>
      </c>
      <c r="R3464" t="str">
        <f>REPLACE(N3464,1,FIND("/",N3464),"")</f>
        <v>plays</v>
      </c>
      <c r="S3464" s="10">
        <f t="shared" si="108"/>
        <v>42179.565138888887</v>
      </c>
      <c r="T3464" s="10">
        <f t="shared" si="10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E3465/D3465*100</f>
        <v>103.38000000000001</v>
      </c>
      <c r="P3465" s="7">
        <f>E3465/L3465</f>
        <v>90.684210526315795</v>
      </c>
      <c r="Q3465" t="str">
        <f>REPLACE(N3465,FIND("/",N3465),LEN(N3465)-FIND("/",N3465)+1,"")</f>
        <v>theater</v>
      </c>
      <c r="R3465" t="str">
        <f>REPLACE(N3465,1,FIND("/",N3465),"")</f>
        <v>plays</v>
      </c>
      <c r="S3465" s="10">
        <f t="shared" si="108"/>
        <v>42612.585474537038</v>
      </c>
      <c r="T3465" s="10">
        <f t="shared" si="10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E3466/D3466*100</f>
        <v>102.3236</v>
      </c>
      <c r="P3466" s="7">
        <f>E3466/L3466</f>
        <v>55.012688172043013</v>
      </c>
      <c r="Q3466" t="str">
        <f>REPLACE(N3466,FIND("/",N3466),LEN(N3466)-FIND("/",N3466)+1,"")</f>
        <v>theater</v>
      </c>
      <c r="R3466" t="str">
        <f>REPLACE(N3466,1,FIND("/",N3466),"")</f>
        <v>plays</v>
      </c>
      <c r="S3466" s="10">
        <f t="shared" si="108"/>
        <v>42574.796724537031</v>
      </c>
      <c r="T3466" s="10">
        <f t="shared" si="10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E3467/D3467*100</f>
        <v>103</v>
      </c>
      <c r="P3467" s="7">
        <f>E3467/L3467</f>
        <v>57.222222222222221</v>
      </c>
      <c r="Q3467" t="str">
        <f>REPLACE(N3467,FIND("/",N3467),LEN(N3467)-FIND("/",N3467)+1,"")</f>
        <v>theater</v>
      </c>
      <c r="R3467" t="str">
        <f>REPLACE(N3467,1,FIND("/",N3467),"")</f>
        <v>plays</v>
      </c>
      <c r="S3467" s="10">
        <f t="shared" si="108"/>
        <v>42200.292499999996</v>
      </c>
      <c r="T3467" s="10">
        <f t="shared" si="10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E3468/D3468*100</f>
        <v>127.14285714285714</v>
      </c>
      <c r="P3468" s="7">
        <f>E3468/L3468</f>
        <v>72.950819672131146</v>
      </c>
      <c r="Q3468" t="str">
        <f>REPLACE(N3468,FIND("/",N3468),LEN(N3468)-FIND("/",N3468)+1,"")</f>
        <v>theater</v>
      </c>
      <c r="R3468" t="str">
        <f>REPLACE(N3468,1,FIND("/",N3468),"")</f>
        <v>plays</v>
      </c>
      <c r="S3468" s="10">
        <f t="shared" si="108"/>
        <v>42419.685763888883</v>
      </c>
      <c r="T3468" s="10">
        <f t="shared" si="10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E3469/D3469*100</f>
        <v>101</v>
      </c>
      <c r="P3469" s="7">
        <f>E3469/L3469</f>
        <v>64.468085106382972</v>
      </c>
      <c r="Q3469" t="str">
        <f>REPLACE(N3469,FIND("/",N3469),LEN(N3469)-FIND("/",N3469)+1,"")</f>
        <v>theater</v>
      </c>
      <c r="R3469" t="str">
        <f>REPLACE(N3469,1,FIND("/",N3469),"")</f>
        <v>plays</v>
      </c>
      <c r="S3469" s="10">
        <f t="shared" si="108"/>
        <v>42053.338333333326</v>
      </c>
      <c r="T3469" s="10">
        <f t="shared" si="10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E3470/D3470*100</f>
        <v>121.78</v>
      </c>
      <c r="P3470" s="7">
        <f>E3470/L3470</f>
        <v>716.35294117647061</v>
      </c>
      <c r="Q3470" t="str">
        <f>REPLACE(N3470,FIND("/",N3470),LEN(N3470)-FIND("/",N3470)+1,"")</f>
        <v>theater</v>
      </c>
      <c r="R3470" t="str">
        <f>REPLACE(N3470,1,FIND("/",N3470),"")</f>
        <v>plays</v>
      </c>
      <c r="S3470" s="10">
        <f t="shared" si="108"/>
        <v>42605.43204861111</v>
      </c>
      <c r="T3470" s="10">
        <f t="shared" si="10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E3471/D3471*100</f>
        <v>113.39285714285714</v>
      </c>
      <c r="P3471" s="7">
        <f>E3471/L3471</f>
        <v>50.396825396825399</v>
      </c>
      <c r="Q3471" t="str">
        <f>REPLACE(N3471,FIND("/",N3471),LEN(N3471)-FIND("/",N3471)+1,"")</f>
        <v>theater</v>
      </c>
      <c r="R3471" t="str">
        <f>REPLACE(N3471,1,FIND("/",N3471),"")</f>
        <v>plays</v>
      </c>
      <c r="S3471" s="10">
        <f t="shared" si="108"/>
        <v>42458.308391203704</v>
      </c>
      <c r="T3471" s="10">
        <f t="shared" si="10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E3472/D3472*100</f>
        <v>150</v>
      </c>
      <c r="P3472" s="7">
        <f>E3472/L3472</f>
        <v>41.666666666666664</v>
      </c>
      <c r="Q3472" t="str">
        <f>REPLACE(N3472,FIND("/",N3472),LEN(N3472)-FIND("/",N3472)+1,"")</f>
        <v>theater</v>
      </c>
      <c r="R3472" t="str">
        <f>REPLACE(N3472,1,FIND("/",N3472),"")</f>
        <v>plays</v>
      </c>
      <c r="S3472" s="10">
        <f t="shared" si="108"/>
        <v>42528.688680555548</v>
      </c>
      <c r="T3472" s="10">
        <f t="shared" si="10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E3473/D3473*100</f>
        <v>214.6</v>
      </c>
      <c r="P3473" s="7">
        <f>E3473/L3473</f>
        <v>35.766666666666666</v>
      </c>
      <c r="Q3473" t="str">
        <f>REPLACE(N3473,FIND("/",N3473),LEN(N3473)-FIND("/",N3473)+1,"")</f>
        <v>theater</v>
      </c>
      <c r="R3473" t="str">
        <f>REPLACE(N3473,1,FIND("/",N3473),"")</f>
        <v>plays</v>
      </c>
      <c r="S3473" s="10">
        <f t="shared" si="108"/>
        <v>41841.48715277778</v>
      </c>
      <c r="T3473" s="10">
        <f t="shared" si="10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E3474/D3474*100</f>
        <v>102.05</v>
      </c>
      <c r="P3474" s="7">
        <f>E3474/L3474</f>
        <v>88.739130434782609</v>
      </c>
      <c r="Q3474" t="str">
        <f>REPLACE(N3474,FIND("/",N3474),LEN(N3474)-FIND("/",N3474)+1,"")</f>
        <v>theater</v>
      </c>
      <c r="R3474" t="str">
        <f>REPLACE(N3474,1,FIND("/",N3474),"")</f>
        <v>plays</v>
      </c>
      <c r="S3474" s="10">
        <f t="shared" si="108"/>
        <v>41927.837164351848</v>
      </c>
      <c r="T3474" s="10">
        <f t="shared" si="10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E3475/D3475*100</f>
        <v>100</v>
      </c>
      <c r="P3475" s="7">
        <f>E3475/L3475</f>
        <v>148.4848484848485</v>
      </c>
      <c r="Q3475" t="str">
        <f>REPLACE(N3475,FIND("/",N3475),LEN(N3475)-FIND("/",N3475)+1,"")</f>
        <v>theater</v>
      </c>
      <c r="R3475" t="str">
        <f>REPLACE(N3475,1,FIND("/",N3475),"")</f>
        <v>plays</v>
      </c>
      <c r="S3475" s="10">
        <f t="shared" si="108"/>
        <v>42062.501111111109</v>
      </c>
      <c r="T3475" s="10">
        <f t="shared" si="10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E3476/D3476*100</f>
        <v>101</v>
      </c>
      <c r="P3476" s="7">
        <f>E3476/L3476</f>
        <v>51.794871794871796</v>
      </c>
      <c r="Q3476" t="str">
        <f>REPLACE(N3476,FIND("/",N3476),LEN(N3476)-FIND("/",N3476)+1,"")</f>
        <v>theater</v>
      </c>
      <c r="R3476" t="str">
        <f>REPLACE(N3476,1,FIND("/",N3476),"")</f>
        <v>plays</v>
      </c>
      <c r="S3476" s="10">
        <f t="shared" si="108"/>
        <v>42541.168182870366</v>
      </c>
      <c r="T3476" s="10">
        <f t="shared" si="10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E3477/D3477*100</f>
        <v>113.33333333333333</v>
      </c>
      <c r="P3477" s="7">
        <f>E3477/L3477</f>
        <v>20</v>
      </c>
      <c r="Q3477" t="str">
        <f>REPLACE(N3477,FIND("/",N3477),LEN(N3477)-FIND("/",N3477)+1,"")</f>
        <v>theater</v>
      </c>
      <c r="R3477" t="str">
        <f>REPLACE(N3477,1,FIND("/",N3477),"")</f>
        <v>plays</v>
      </c>
      <c r="S3477" s="10">
        <f t="shared" si="108"/>
        <v>41918.547499999993</v>
      </c>
      <c r="T3477" s="10">
        <f t="shared" si="10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E3478/D3478*100</f>
        <v>104</v>
      </c>
      <c r="P3478" s="7">
        <f>E3478/L3478</f>
        <v>52</v>
      </c>
      <c r="Q3478" t="str">
        <f>REPLACE(N3478,FIND("/",N3478),LEN(N3478)-FIND("/",N3478)+1,"")</f>
        <v>theater</v>
      </c>
      <c r="R3478" t="str">
        <f>REPLACE(N3478,1,FIND("/",N3478),"")</f>
        <v>plays</v>
      </c>
      <c r="S3478" s="10">
        <f t="shared" si="108"/>
        <v>41920.946643518517</v>
      </c>
      <c r="T3478" s="10">
        <f t="shared" si="10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E3479/D3479*100</f>
        <v>115.33333333333333</v>
      </c>
      <c r="P3479" s="7">
        <f>E3479/L3479</f>
        <v>53.230769230769234</v>
      </c>
      <c r="Q3479" t="str">
        <f>REPLACE(N3479,FIND("/",N3479),LEN(N3479)-FIND("/",N3479)+1,"")</f>
        <v>theater</v>
      </c>
      <c r="R3479" t="str">
        <f>REPLACE(N3479,1,FIND("/",N3479),"")</f>
        <v>plays</v>
      </c>
      <c r="S3479" s="10">
        <f t="shared" si="108"/>
        <v>42128.403275462959</v>
      </c>
      <c r="T3479" s="10">
        <f t="shared" si="10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E3480/D3480*100</f>
        <v>112.85000000000001</v>
      </c>
      <c r="P3480" s="7">
        <f>E3480/L3480</f>
        <v>39.596491228070178</v>
      </c>
      <c r="Q3480" t="str">
        <f>REPLACE(N3480,FIND("/",N3480),LEN(N3480)-FIND("/",N3480)+1,"")</f>
        <v>theater</v>
      </c>
      <c r="R3480" t="str">
        <f>REPLACE(N3480,1,FIND("/",N3480),"")</f>
        <v>plays</v>
      </c>
      <c r="S3480" s="10">
        <f t="shared" si="108"/>
        <v>42053.583587962959</v>
      </c>
      <c r="T3480" s="10">
        <f t="shared" si="10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E3481/D3481*100</f>
        <v>127.86666666666666</v>
      </c>
      <c r="P3481" s="7">
        <f>E3481/L3481</f>
        <v>34.25</v>
      </c>
      <c r="Q3481" t="str">
        <f>REPLACE(N3481,FIND("/",N3481),LEN(N3481)-FIND("/",N3481)+1,"")</f>
        <v>theater</v>
      </c>
      <c r="R3481" t="str">
        <f>REPLACE(N3481,1,FIND("/",N3481),"")</f>
        <v>plays</v>
      </c>
      <c r="S3481" s="10">
        <f t="shared" si="108"/>
        <v>41781.52175925926</v>
      </c>
      <c r="T3481" s="10">
        <f t="shared" si="10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E3482/D3482*100</f>
        <v>142.66666666666669</v>
      </c>
      <c r="P3482" s="7">
        <f>E3482/L3482</f>
        <v>164.61538461538461</v>
      </c>
      <c r="Q3482" t="str">
        <f>REPLACE(N3482,FIND("/",N3482),LEN(N3482)-FIND("/",N3482)+1,"")</f>
        <v>theater</v>
      </c>
      <c r="R3482" t="str">
        <f>REPLACE(N3482,1,FIND("/",N3482),"")</f>
        <v>plays</v>
      </c>
      <c r="S3482" s="10">
        <f t="shared" si="108"/>
        <v>42170.984108796292</v>
      </c>
      <c r="T3482" s="10">
        <f t="shared" si="10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E3483/D3483*100</f>
        <v>118.8</v>
      </c>
      <c r="P3483" s="7">
        <f>E3483/L3483</f>
        <v>125.05263157894737</v>
      </c>
      <c r="Q3483" t="str">
        <f>REPLACE(N3483,FIND("/",N3483),LEN(N3483)-FIND("/",N3483)+1,"")</f>
        <v>theater</v>
      </c>
      <c r="R3483" t="str">
        <f>REPLACE(N3483,1,FIND("/",N3483),"")</f>
        <v>plays</v>
      </c>
      <c r="S3483" s="10">
        <f t="shared" si="108"/>
        <v>41988.914212962962</v>
      </c>
      <c r="T3483" s="10">
        <f t="shared" si="10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E3484/D3484*100</f>
        <v>138.33333333333334</v>
      </c>
      <c r="P3484" s="7">
        <f>E3484/L3484</f>
        <v>51.875</v>
      </c>
      <c r="Q3484" t="str">
        <f>REPLACE(N3484,FIND("/",N3484),LEN(N3484)-FIND("/",N3484)+1,"")</f>
        <v>theater</v>
      </c>
      <c r="R3484" t="str">
        <f>REPLACE(N3484,1,FIND("/",N3484),"")</f>
        <v>plays</v>
      </c>
      <c r="S3484" s="10">
        <f t="shared" si="108"/>
        <v>41796.438263888886</v>
      </c>
      <c r="T3484" s="10">
        <f t="shared" si="10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E3485/D3485*100</f>
        <v>159.9402985074627</v>
      </c>
      <c r="P3485" s="7">
        <f>E3485/L3485</f>
        <v>40.285714285714285</v>
      </c>
      <c r="Q3485" t="str">
        <f>REPLACE(N3485,FIND("/",N3485),LEN(N3485)-FIND("/",N3485)+1,"")</f>
        <v>theater</v>
      </c>
      <c r="R3485" t="str">
        <f>REPLACE(N3485,1,FIND("/",N3485),"")</f>
        <v>plays</v>
      </c>
      <c r="S3485" s="10">
        <f t="shared" si="108"/>
        <v>41793.335428240738</v>
      </c>
      <c r="T3485" s="10">
        <f t="shared" si="10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E3486/D3486*100</f>
        <v>114.24000000000001</v>
      </c>
      <c r="P3486" s="7">
        <f>E3486/L3486</f>
        <v>64.909090909090907</v>
      </c>
      <c r="Q3486" t="str">
        <f>REPLACE(N3486,FIND("/",N3486),LEN(N3486)-FIND("/",N3486)+1,"")</f>
        <v>theater</v>
      </c>
      <c r="R3486" t="str">
        <f>REPLACE(N3486,1,FIND("/",N3486),"")</f>
        <v>plays</v>
      </c>
      <c r="S3486" s="10">
        <f t="shared" si="108"/>
        <v>42506.427071759252</v>
      </c>
      <c r="T3486" s="10">
        <f t="shared" si="10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E3487/D3487*100</f>
        <v>100.60606060606061</v>
      </c>
      <c r="P3487" s="7">
        <f>E3487/L3487</f>
        <v>55.333333333333336</v>
      </c>
      <c r="Q3487" t="str">
        <f>REPLACE(N3487,FIND("/",N3487),LEN(N3487)-FIND("/",N3487)+1,"")</f>
        <v>theater</v>
      </c>
      <c r="R3487" t="str">
        <f>REPLACE(N3487,1,FIND("/",N3487),"")</f>
        <v>plays</v>
      </c>
      <c r="S3487" s="10">
        <f t="shared" si="108"/>
        <v>42372.359722222223</v>
      </c>
      <c r="T3487" s="10">
        <f t="shared" si="10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E3488/D3488*100</f>
        <v>155.20000000000002</v>
      </c>
      <c r="P3488" s="7">
        <f>E3488/L3488</f>
        <v>83.142857142857139</v>
      </c>
      <c r="Q3488" t="str">
        <f>REPLACE(N3488,FIND("/",N3488),LEN(N3488)-FIND("/",N3488)+1,"")</f>
        <v>theater</v>
      </c>
      <c r="R3488" t="str">
        <f>REPLACE(N3488,1,FIND("/",N3488),"")</f>
        <v>plays</v>
      </c>
      <c r="S3488" s="10">
        <f t="shared" si="108"/>
        <v>42126.541678240734</v>
      </c>
      <c r="T3488" s="10">
        <f t="shared" si="10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E3489/D3489*100</f>
        <v>127.75000000000001</v>
      </c>
      <c r="P3489" s="7">
        <f>E3489/L3489</f>
        <v>38.712121212121211</v>
      </c>
      <c r="Q3489" t="str">
        <f>REPLACE(N3489,FIND("/",N3489),LEN(N3489)-FIND("/",N3489)+1,"")</f>
        <v>theater</v>
      </c>
      <c r="R3489" t="str">
        <f>REPLACE(N3489,1,FIND("/",N3489),"")</f>
        <v>plays</v>
      </c>
      <c r="S3489" s="10">
        <f t="shared" si="108"/>
        <v>42149.607083333329</v>
      </c>
      <c r="T3489" s="10">
        <f t="shared" si="10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E3490/D3490*100</f>
        <v>121.2</v>
      </c>
      <c r="P3490" s="7">
        <f>E3490/L3490</f>
        <v>125.37931034482759</v>
      </c>
      <c r="Q3490" t="str">
        <f>REPLACE(N3490,FIND("/",N3490),LEN(N3490)-FIND("/",N3490)+1,"")</f>
        <v>theater</v>
      </c>
      <c r="R3490" t="str">
        <f>REPLACE(N3490,1,FIND("/",N3490),"")</f>
        <v>plays</v>
      </c>
      <c r="S3490" s="10">
        <f t="shared" si="108"/>
        <v>42087.43472222222</v>
      </c>
      <c r="T3490" s="10">
        <f t="shared" si="10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E3491/D3491*100</f>
        <v>112.7</v>
      </c>
      <c r="P3491" s="7">
        <f>E3491/L3491</f>
        <v>78.263888888888886</v>
      </c>
      <c r="Q3491" t="str">
        <f>REPLACE(N3491,FIND("/",N3491),LEN(N3491)-FIND("/",N3491)+1,"")</f>
        <v>theater</v>
      </c>
      <c r="R3491" t="str">
        <f>REPLACE(N3491,1,FIND("/",N3491),"")</f>
        <v>plays</v>
      </c>
      <c r="S3491" s="10">
        <f t="shared" si="108"/>
        <v>41753.302442129629</v>
      </c>
      <c r="T3491" s="10">
        <f t="shared" si="10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E3492/D3492*100</f>
        <v>127.49999999999999</v>
      </c>
      <c r="P3492" s="7">
        <f>E3492/L3492</f>
        <v>47.222222222222221</v>
      </c>
      <c r="Q3492" t="str">
        <f>REPLACE(N3492,FIND("/",N3492),LEN(N3492)-FIND("/",N3492)+1,"")</f>
        <v>theater</v>
      </c>
      <c r="R3492" t="str">
        <f>REPLACE(N3492,1,FIND("/",N3492),"")</f>
        <v>plays</v>
      </c>
      <c r="S3492" s="10">
        <f t="shared" si="108"/>
        <v>42443.469027777777</v>
      </c>
      <c r="T3492" s="10">
        <f t="shared" si="10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E3493/D3493*100</f>
        <v>158.20000000000002</v>
      </c>
      <c r="P3493" s="7">
        <f>E3493/L3493</f>
        <v>79.099999999999994</v>
      </c>
      <c r="Q3493" t="str">
        <f>REPLACE(N3493,FIND("/",N3493),LEN(N3493)-FIND("/",N3493)+1,"")</f>
        <v>theater</v>
      </c>
      <c r="R3493" t="str">
        <f>REPLACE(N3493,1,FIND("/",N3493),"")</f>
        <v>plays</v>
      </c>
      <c r="S3493" s="10">
        <f t="shared" si="108"/>
        <v>42120.916481481479</v>
      </c>
      <c r="T3493" s="10">
        <f t="shared" si="10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E3494/D3494*100</f>
        <v>105.26894736842105</v>
      </c>
      <c r="P3494" s="7">
        <f>E3494/L3494</f>
        <v>114.29199999999999</v>
      </c>
      <c r="Q3494" t="str">
        <f>REPLACE(N3494,FIND("/",N3494),LEN(N3494)-FIND("/",N3494)+1,"")</f>
        <v>theater</v>
      </c>
      <c r="R3494" t="str">
        <f>REPLACE(N3494,1,FIND("/",N3494),"")</f>
        <v>plays</v>
      </c>
      <c r="S3494" s="10">
        <f t="shared" si="108"/>
        <v>42267.675891203697</v>
      </c>
      <c r="T3494" s="10">
        <f t="shared" si="10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E3495/D3495*100</f>
        <v>100</v>
      </c>
      <c r="P3495" s="7">
        <f>E3495/L3495</f>
        <v>51.724137931034484</v>
      </c>
      <c r="Q3495" t="str">
        <f>REPLACE(N3495,FIND("/",N3495),LEN(N3495)-FIND("/",N3495)+1,"")</f>
        <v>theater</v>
      </c>
      <c r="R3495" t="str">
        <f>REPLACE(N3495,1,FIND("/",N3495),"")</f>
        <v>plays</v>
      </c>
      <c r="S3495" s="10">
        <f t="shared" si="108"/>
        <v>41848.532824074071</v>
      </c>
      <c r="T3495" s="10">
        <f t="shared" si="10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E3496/D3496*100</f>
        <v>100</v>
      </c>
      <c r="P3496" s="7">
        <f>E3496/L3496</f>
        <v>30.76923076923077</v>
      </c>
      <c r="Q3496" t="str">
        <f>REPLACE(N3496,FIND("/",N3496),LEN(N3496)-FIND("/",N3496)+1,"")</f>
        <v>theater</v>
      </c>
      <c r="R3496" t="str">
        <f>REPLACE(N3496,1,FIND("/",N3496),"")</f>
        <v>plays</v>
      </c>
      <c r="S3496" s="10">
        <f t="shared" si="108"/>
        <v>42688.881655092591</v>
      </c>
      <c r="T3496" s="10">
        <f t="shared" si="10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E3497/D3497*100</f>
        <v>106.86</v>
      </c>
      <c r="P3497" s="7">
        <f>E3497/L3497</f>
        <v>74.208333333333329</v>
      </c>
      <c r="Q3497" t="str">
        <f>REPLACE(N3497,FIND("/",N3497),LEN(N3497)-FIND("/",N3497)+1,"")</f>
        <v>theater</v>
      </c>
      <c r="R3497" t="str">
        <f>REPLACE(N3497,1,FIND("/",N3497),"")</f>
        <v>plays</v>
      </c>
      <c r="S3497" s="10">
        <f t="shared" si="108"/>
        <v>41915.429502314808</v>
      </c>
      <c r="T3497" s="10">
        <f t="shared" si="10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E3498/D3498*100</f>
        <v>124.4</v>
      </c>
      <c r="P3498" s="7">
        <f>E3498/L3498</f>
        <v>47.846153846153847</v>
      </c>
      <c r="Q3498" t="str">
        <f>REPLACE(N3498,FIND("/",N3498),LEN(N3498)-FIND("/",N3498)+1,"")</f>
        <v>theater</v>
      </c>
      <c r="R3498" t="str">
        <f>REPLACE(N3498,1,FIND("/",N3498),"")</f>
        <v>plays</v>
      </c>
      <c r="S3498" s="10">
        <f t="shared" si="108"/>
        <v>42584.513495370367</v>
      </c>
      <c r="T3498" s="10">
        <f t="shared" si="10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E3499/D3499*100</f>
        <v>108.70406189555126</v>
      </c>
      <c r="P3499" s="7">
        <f>E3499/L3499</f>
        <v>34.408163265306122</v>
      </c>
      <c r="Q3499" t="str">
        <f>REPLACE(N3499,FIND("/",N3499),LEN(N3499)-FIND("/",N3499)+1,"")</f>
        <v>theater</v>
      </c>
      <c r="R3499" t="str">
        <f>REPLACE(N3499,1,FIND("/",N3499),"")</f>
        <v>plays</v>
      </c>
      <c r="S3499" s="10">
        <f t="shared" si="108"/>
        <v>42511.40861111111</v>
      </c>
      <c r="T3499" s="10">
        <f t="shared" si="10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E3500/D3500*100</f>
        <v>102.42424242424242</v>
      </c>
      <c r="P3500" s="7">
        <f>E3500/L3500</f>
        <v>40.238095238095241</v>
      </c>
      <c r="Q3500" t="str">
        <f>REPLACE(N3500,FIND("/",N3500),LEN(N3500)-FIND("/",N3500)+1,"")</f>
        <v>theater</v>
      </c>
      <c r="R3500" t="str">
        <f>REPLACE(N3500,1,FIND("/",N3500),"")</f>
        <v>plays</v>
      </c>
      <c r="S3500" s="10">
        <f t="shared" si="108"/>
        <v>42458.825277777774</v>
      </c>
      <c r="T3500" s="10">
        <f t="shared" si="10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E3501/D3501*100</f>
        <v>105.5</v>
      </c>
      <c r="P3501" s="7">
        <f>E3501/L3501</f>
        <v>60.285714285714285</v>
      </c>
      <c r="Q3501" t="str">
        <f>REPLACE(N3501,FIND("/",N3501),LEN(N3501)-FIND("/",N3501)+1,"")</f>
        <v>theater</v>
      </c>
      <c r="R3501" t="str">
        <f>REPLACE(N3501,1,FIND("/",N3501),"")</f>
        <v>plays</v>
      </c>
      <c r="S3501" s="10">
        <f t="shared" si="108"/>
        <v>42131.702835648146</v>
      </c>
      <c r="T3501" s="10">
        <f t="shared" si="10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E3502/D3502*100</f>
        <v>106.3</v>
      </c>
      <c r="P3502" s="7">
        <f>E3502/L3502</f>
        <v>25.30952380952381</v>
      </c>
      <c r="Q3502" t="str">
        <f>REPLACE(N3502,FIND("/",N3502),LEN(N3502)-FIND("/",N3502)+1,"")</f>
        <v>theater</v>
      </c>
      <c r="R3502" t="str">
        <f>REPLACE(N3502,1,FIND("/",N3502),"")</f>
        <v>plays</v>
      </c>
      <c r="S3502" s="10">
        <f t="shared" si="108"/>
        <v>42419.586087962962</v>
      </c>
      <c r="T3502" s="10">
        <f t="shared" si="10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E3503/D3503*100</f>
        <v>100.66666666666666</v>
      </c>
      <c r="P3503" s="7">
        <f>E3503/L3503</f>
        <v>35.952380952380949</v>
      </c>
      <c r="Q3503" t="str">
        <f>REPLACE(N3503,FIND("/",N3503),LEN(N3503)-FIND("/",N3503)+1,"")</f>
        <v>theater</v>
      </c>
      <c r="R3503" t="str">
        <f>REPLACE(N3503,1,FIND("/",N3503),"")</f>
        <v>plays</v>
      </c>
      <c r="S3503" s="10">
        <f t="shared" si="108"/>
        <v>42233.430497685178</v>
      </c>
      <c r="T3503" s="10">
        <f t="shared" si="10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E3504/D3504*100</f>
        <v>105.4</v>
      </c>
      <c r="P3504" s="7">
        <f>E3504/L3504</f>
        <v>136</v>
      </c>
      <c r="Q3504" t="str">
        <f>REPLACE(N3504,FIND("/",N3504),LEN(N3504)-FIND("/",N3504)+1,"")</f>
        <v>theater</v>
      </c>
      <c r="R3504" t="str">
        <f>REPLACE(N3504,1,FIND("/",N3504),"")</f>
        <v>plays</v>
      </c>
      <c r="S3504" s="10">
        <f t="shared" si="108"/>
        <v>42430.506064814814</v>
      </c>
      <c r="T3504" s="10">
        <f t="shared" si="10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E3505/D3505*100</f>
        <v>107.55999999999999</v>
      </c>
      <c r="P3505" s="7">
        <f>E3505/L3505</f>
        <v>70.763157894736835</v>
      </c>
      <c r="Q3505" t="str">
        <f>REPLACE(N3505,FIND("/",N3505),LEN(N3505)-FIND("/",N3505)+1,"")</f>
        <v>theater</v>
      </c>
      <c r="R3505" t="str">
        <f>REPLACE(N3505,1,FIND("/",N3505),"")</f>
        <v>plays</v>
      </c>
      <c r="S3505" s="10">
        <f t="shared" si="108"/>
        <v>42545.144999999997</v>
      </c>
      <c r="T3505" s="10">
        <f t="shared" si="10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E3506/D3506*100</f>
        <v>100</v>
      </c>
      <c r="P3506" s="7">
        <f>E3506/L3506</f>
        <v>125</v>
      </c>
      <c r="Q3506" t="str">
        <f>REPLACE(N3506,FIND("/",N3506),LEN(N3506)-FIND("/",N3506)+1,"")</f>
        <v>theater</v>
      </c>
      <c r="R3506" t="str">
        <f>REPLACE(N3506,1,FIND("/",N3506),"")</f>
        <v>plays</v>
      </c>
      <c r="S3506" s="10">
        <f t="shared" si="108"/>
        <v>42297.415405092594</v>
      </c>
      <c r="T3506" s="10">
        <f t="shared" si="10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E3507/D3507*100</f>
        <v>103.76</v>
      </c>
      <c r="P3507" s="7">
        <f>E3507/L3507</f>
        <v>66.512820512820511</v>
      </c>
      <c r="Q3507" t="str">
        <f>REPLACE(N3507,FIND("/",N3507),LEN(N3507)-FIND("/",N3507)+1,"")</f>
        <v>theater</v>
      </c>
      <c r="R3507" t="str">
        <f>REPLACE(N3507,1,FIND("/",N3507),"")</f>
        <v>plays</v>
      </c>
      <c r="S3507" s="10">
        <f t="shared" si="108"/>
        <v>41760.602372685185</v>
      </c>
      <c r="T3507" s="10">
        <f t="shared" si="10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E3508/D3508*100</f>
        <v>101.49999999999999</v>
      </c>
      <c r="P3508" s="7">
        <f>E3508/L3508</f>
        <v>105</v>
      </c>
      <c r="Q3508" t="str">
        <f>REPLACE(N3508,FIND("/",N3508),LEN(N3508)-FIND("/",N3508)+1,"")</f>
        <v>theater</v>
      </c>
      <c r="R3508" t="str">
        <f>REPLACE(N3508,1,FIND("/",N3508),"")</f>
        <v>plays</v>
      </c>
      <c r="S3508" s="10">
        <f t="shared" si="108"/>
        <v>41829.400925925926</v>
      </c>
      <c r="T3508" s="10">
        <f t="shared" si="10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E3509/D3509*100</f>
        <v>104.4</v>
      </c>
      <c r="P3509" s="7">
        <f>E3509/L3509</f>
        <v>145</v>
      </c>
      <c r="Q3509" t="str">
        <f>REPLACE(N3509,FIND("/",N3509),LEN(N3509)-FIND("/",N3509)+1,"")</f>
        <v>theater</v>
      </c>
      <c r="R3509" t="str">
        <f>REPLACE(N3509,1,FIND("/",N3509),"")</f>
        <v>plays</v>
      </c>
      <c r="S3509" s="10">
        <f t="shared" si="108"/>
        <v>42491.589548611104</v>
      </c>
      <c r="T3509" s="10">
        <f t="shared" si="10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E3510/D3510*100</f>
        <v>180</v>
      </c>
      <c r="P3510" s="7">
        <f>E3510/L3510</f>
        <v>12</v>
      </c>
      <c r="Q3510" t="str">
        <f>REPLACE(N3510,FIND("/",N3510),LEN(N3510)-FIND("/",N3510)+1,"")</f>
        <v>theater</v>
      </c>
      <c r="R3510" t="str">
        <f>REPLACE(N3510,1,FIND("/",N3510),"")</f>
        <v>plays</v>
      </c>
      <c r="S3510" s="10">
        <f t="shared" si="108"/>
        <v>42477.396446759252</v>
      </c>
      <c r="T3510" s="10">
        <f t="shared" si="10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E3511/D3511*100</f>
        <v>106.33333333333333</v>
      </c>
      <c r="P3511" s="7">
        <f>E3511/L3511</f>
        <v>96.666666666666671</v>
      </c>
      <c r="Q3511" t="str">
        <f>REPLACE(N3511,FIND("/",N3511),LEN(N3511)-FIND("/",N3511)+1,"")</f>
        <v>theater</v>
      </c>
      <c r="R3511" t="str">
        <f>REPLACE(N3511,1,FIND("/",N3511),"")</f>
        <v>plays</v>
      </c>
      <c r="S3511" s="10">
        <f t="shared" si="108"/>
        <v>41950.526226851849</v>
      </c>
      <c r="T3511" s="10">
        <f t="shared" si="10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E3512/D3512*100</f>
        <v>100.55555555555556</v>
      </c>
      <c r="P3512" s="7">
        <f>E3512/L3512</f>
        <v>60.333333333333336</v>
      </c>
      <c r="Q3512" t="str">
        <f>REPLACE(N3512,FIND("/",N3512),LEN(N3512)-FIND("/",N3512)+1,"")</f>
        <v>theater</v>
      </c>
      <c r="R3512" t="str">
        <f>REPLACE(N3512,1,FIND("/",N3512),"")</f>
        <v>plays</v>
      </c>
      <c r="S3512" s="10">
        <f t="shared" si="108"/>
        <v>41802.287569444445</v>
      </c>
      <c r="T3512" s="10">
        <f t="shared" si="10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E3513/D3513*100</f>
        <v>101.2</v>
      </c>
      <c r="P3513" s="7">
        <f>E3513/L3513</f>
        <v>79.89473684210526</v>
      </c>
      <c r="Q3513" t="str">
        <f>REPLACE(N3513,FIND("/",N3513),LEN(N3513)-FIND("/",N3513)+1,"")</f>
        <v>theater</v>
      </c>
      <c r="R3513" t="str">
        <f>REPLACE(N3513,1,FIND("/",N3513),"")</f>
        <v>plays</v>
      </c>
      <c r="S3513" s="10">
        <f t="shared" si="108"/>
        <v>41927.540451388886</v>
      </c>
      <c r="T3513" s="10">
        <f t="shared" si="10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E3514/D3514*100</f>
        <v>100</v>
      </c>
      <c r="P3514" s="7">
        <f>E3514/L3514</f>
        <v>58.823529411764703</v>
      </c>
      <c r="Q3514" t="str">
        <f>REPLACE(N3514,FIND("/",N3514),LEN(N3514)-FIND("/",N3514)+1,"")</f>
        <v>theater</v>
      </c>
      <c r="R3514" t="str">
        <f>REPLACE(N3514,1,FIND("/",N3514),"")</f>
        <v>plays</v>
      </c>
      <c r="S3514" s="10">
        <f t="shared" si="108"/>
        <v>42057.203611111108</v>
      </c>
      <c r="T3514" s="10">
        <f t="shared" si="10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E3515/D3515*100</f>
        <v>118.39285714285714</v>
      </c>
      <c r="P3515" s="7">
        <f>E3515/L3515</f>
        <v>75.340909090909093</v>
      </c>
      <c r="Q3515" t="str">
        <f>REPLACE(N3515,FIND("/",N3515),LEN(N3515)-FIND("/",N3515)+1,"")</f>
        <v>theater</v>
      </c>
      <c r="R3515" t="str">
        <f>REPLACE(N3515,1,FIND("/",N3515),"")</f>
        <v>plays</v>
      </c>
      <c r="S3515" s="10">
        <f t="shared" si="108"/>
        <v>41780.762870370367</v>
      </c>
      <c r="T3515" s="10">
        <f t="shared" si="10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E3516/D3516*100</f>
        <v>110.00000000000001</v>
      </c>
      <c r="P3516" s="7">
        <f>E3516/L3516</f>
        <v>55</v>
      </c>
      <c r="Q3516" t="str">
        <f>REPLACE(N3516,FIND("/",N3516),LEN(N3516)-FIND("/",N3516)+1,"")</f>
        <v>theater</v>
      </c>
      <c r="R3516" t="str">
        <f>REPLACE(N3516,1,FIND("/",N3516),"")</f>
        <v>plays</v>
      </c>
      <c r="S3516" s="10">
        <f t="shared" si="108"/>
        <v>42020.513333333329</v>
      </c>
      <c r="T3516" s="10">
        <f t="shared" si="10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E3517/D3517*100</f>
        <v>102.66666666666666</v>
      </c>
      <c r="P3517" s="7">
        <f>E3517/L3517</f>
        <v>66.956521739130437</v>
      </c>
      <c r="Q3517" t="str">
        <f>REPLACE(N3517,FIND("/",N3517),LEN(N3517)-FIND("/",N3517)+1,"")</f>
        <v>theater</v>
      </c>
      <c r="R3517" t="str">
        <f>REPLACE(N3517,1,FIND("/",N3517),"")</f>
        <v>plays</v>
      </c>
      <c r="S3517" s="10">
        <f t="shared" si="108"/>
        <v>42125.439479166664</v>
      </c>
      <c r="T3517" s="10">
        <f t="shared" si="10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E3518/D3518*100</f>
        <v>100</v>
      </c>
      <c r="P3518" s="7">
        <f>E3518/L3518</f>
        <v>227.27272727272728</v>
      </c>
      <c r="Q3518" t="str">
        <f>REPLACE(N3518,FIND("/",N3518),LEN(N3518)-FIND("/",N3518)+1,"")</f>
        <v>theater</v>
      </c>
      <c r="R3518" t="str">
        <f>REPLACE(N3518,1,FIND("/",N3518),"")</f>
        <v>plays</v>
      </c>
      <c r="S3518" s="10">
        <f t="shared" si="108"/>
        <v>41855.676736111105</v>
      </c>
      <c r="T3518" s="10">
        <f t="shared" si="10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E3519/D3519*100</f>
        <v>100</v>
      </c>
      <c r="P3519" s="7">
        <f>E3519/L3519</f>
        <v>307.69230769230768</v>
      </c>
      <c r="Q3519" t="str">
        <f>REPLACE(N3519,FIND("/",N3519),LEN(N3519)-FIND("/",N3519)+1,"")</f>
        <v>theater</v>
      </c>
      <c r="R3519" t="str">
        <f>REPLACE(N3519,1,FIND("/",N3519),"")</f>
        <v>plays</v>
      </c>
      <c r="S3519" s="10">
        <f t="shared" si="108"/>
        <v>41794.484189814808</v>
      </c>
      <c r="T3519" s="10">
        <f t="shared" si="10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E3520/D3520*100</f>
        <v>110.04599999999999</v>
      </c>
      <c r="P3520" s="7">
        <f>E3520/L3520</f>
        <v>50.020909090909093</v>
      </c>
      <c r="Q3520" t="str">
        <f>REPLACE(N3520,FIND("/",N3520),LEN(N3520)-FIND("/",N3520)+1,"")</f>
        <v>theater</v>
      </c>
      <c r="R3520" t="str">
        <f>REPLACE(N3520,1,FIND("/",N3520),"")</f>
        <v>plays</v>
      </c>
      <c r="S3520" s="10">
        <f t="shared" si="108"/>
        <v>41893.450219907405</v>
      </c>
      <c r="T3520" s="10">
        <f t="shared" si="10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E3521/D3521*100</f>
        <v>101.35000000000001</v>
      </c>
      <c r="P3521" s="7">
        <f>E3521/L3521</f>
        <v>72.392857142857139</v>
      </c>
      <c r="Q3521" t="str">
        <f>REPLACE(N3521,FIND("/",N3521),LEN(N3521)-FIND("/",N3521)+1,"")</f>
        <v>theater</v>
      </c>
      <c r="R3521" t="str">
        <f>REPLACE(N3521,1,FIND("/",N3521),"")</f>
        <v>plays</v>
      </c>
      <c r="S3521" s="10">
        <f t="shared" si="108"/>
        <v>42037.265624999993</v>
      </c>
      <c r="T3521" s="10">
        <f t="shared" si="10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E3522/D3522*100</f>
        <v>100.75</v>
      </c>
      <c r="P3522" s="7">
        <f>E3522/L3522</f>
        <v>95.952380952380949</v>
      </c>
      <c r="Q3522" t="str">
        <f>REPLACE(N3522,FIND("/",N3522),LEN(N3522)-FIND("/",N3522)+1,"")</f>
        <v>theater</v>
      </c>
      <c r="R3522" t="str">
        <f>REPLACE(N3522,1,FIND("/",N3522),"")</f>
        <v>plays</v>
      </c>
      <c r="S3522" s="10">
        <f t="shared" si="108"/>
        <v>42227.490879629629</v>
      </c>
      <c r="T3522" s="10">
        <f t="shared" si="10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E3523/D3523*100</f>
        <v>169.42857142857144</v>
      </c>
      <c r="P3523" s="7">
        <f>E3523/L3523</f>
        <v>45.615384615384613</v>
      </c>
      <c r="Q3523" t="str">
        <f>REPLACE(N3523,FIND("/",N3523),LEN(N3523)-FIND("/",N3523)+1,"")</f>
        <v>theater</v>
      </c>
      <c r="R3523" t="str">
        <f>REPLACE(N3523,1,FIND("/",N3523),"")</f>
        <v>plays</v>
      </c>
      <c r="S3523" s="10">
        <f t="shared" ref="S3523:S3586" si="110">(J3523/86400)+25569+(-8/24)</f>
        <v>41881.028009259258</v>
      </c>
      <c r="T3523" s="10">
        <f t="shared" ref="T3523:T3586" si="111">(I3523/86400)+25569+(-8/24)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E3524/D3524*100</f>
        <v>100</v>
      </c>
      <c r="P3524" s="7">
        <f>E3524/L3524</f>
        <v>41.029411764705884</v>
      </c>
      <c r="Q3524" t="str">
        <f>REPLACE(N3524,FIND("/",N3524),LEN(N3524)-FIND("/",N3524)+1,"")</f>
        <v>theater</v>
      </c>
      <c r="R3524" t="str">
        <f>REPLACE(N3524,1,FIND("/",N3524),"")</f>
        <v>plays</v>
      </c>
      <c r="S3524" s="10">
        <f t="shared" si="110"/>
        <v>42234.456550925919</v>
      </c>
      <c r="T3524" s="10">
        <f t="shared" si="111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E3525/D3525*100</f>
        <v>113.65</v>
      </c>
      <c r="P3525" s="7">
        <f>E3525/L3525</f>
        <v>56.825000000000003</v>
      </c>
      <c r="Q3525" t="str">
        <f>REPLACE(N3525,FIND("/",N3525),LEN(N3525)-FIND("/",N3525)+1,"")</f>
        <v>theater</v>
      </c>
      <c r="R3525" t="str">
        <f>REPLACE(N3525,1,FIND("/",N3525),"")</f>
        <v>plays</v>
      </c>
      <c r="S3525" s="10">
        <f t="shared" si="110"/>
        <v>42581.064212962963</v>
      </c>
      <c r="T3525" s="10">
        <f t="shared" si="111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E3526/D3526*100</f>
        <v>101.56</v>
      </c>
      <c r="P3526" s="7">
        <f>E3526/L3526</f>
        <v>137.24324324324326</v>
      </c>
      <c r="Q3526" t="str">
        <f>REPLACE(N3526,FIND("/",N3526),LEN(N3526)-FIND("/",N3526)+1,"")</f>
        <v>theater</v>
      </c>
      <c r="R3526" t="str">
        <f>REPLACE(N3526,1,FIND("/",N3526),"")</f>
        <v>plays</v>
      </c>
      <c r="S3526" s="10">
        <f t="shared" si="110"/>
        <v>41880.430243055554</v>
      </c>
      <c r="T3526" s="10">
        <f t="shared" si="111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E3527/D3527*100</f>
        <v>106</v>
      </c>
      <c r="P3527" s="7">
        <f>E3527/L3527</f>
        <v>75.714285714285708</v>
      </c>
      <c r="Q3527" t="str">
        <f>REPLACE(N3527,FIND("/",N3527),LEN(N3527)-FIND("/",N3527)+1,"")</f>
        <v>theater</v>
      </c>
      <c r="R3527" t="str">
        <f>REPLACE(N3527,1,FIND("/",N3527),"")</f>
        <v>plays</v>
      </c>
      <c r="S3527" s="10">
        <f t="shared" si="110"/>
        <v>42214.362337962964</v>
      </c>
      <c r="T3527" s="10">
        <f t="shared" si="111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E3528/D3528*100</f>
        <v>102</v>
      </c>
      <c r="P3528" s="7">
        <f>E3528/L3528</f>
        <v>99</v>
      </c>
      <c r="Q3528" t="str">
        <f>REPLACE(N3528,FIND("/",N3528),LEN(N3528)-FIND("/",N3528)+1,"")</f>
        <v>theater</v>
      </c>
      <c r="R3528" t="str">
        <f>REPLACE(N3528,1,FIND("/",N3528),"")</f>
        <v>plays</v>
      </c>
      <c r="S3528" s="10">
        <f t="shared" si="110"/>
        <v>42460.001979166664</v>
      </c>
      <c r="T3528" s="10">
        <f t="shared" si="111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E3529/D3529*100</f>
        <v>116.91666666666667</v>
      </c>
      <c r="P3529" s="7">
        <f>E3529/L3529</f>
        <v>81.569767441860463</v>
      </c>
      <c r="Q3529" t="str">
        <f>REPLACE(N3529,FIND("/",N3529),LEN(N3529)-FIND("/",N3529)+1,"")</f>
        <v>theater</v>
      </c>
      <c r="R3529" t="str">
        <f>REPLACE(N3529,1,FIND("/",N3529),"")</f>
        <v>plays</v>
      </c>
      <c r="S3529" s="10">
        <f t="shared" si="110"/>
        <v>42166.689872685187</v>
      </c>
      <c r="T3529" s="10">
        <f t="shared" si="111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E3530/D3530*100</f>
        <v>101.15151515151514</v>
      </c>
      <c r="P3530" s="7">
        <f>E3530/L3530</f>
        <v>45.108108108108105</v>
      </c>
      <c r="Q3530" t="str">
        <f>REPLACE(N3530,FIND("/",N3530),LEN(N3530)-FIND("/",N3530)+1,"")</f>
        <v>theater</v>
      </c>
      <c r="R3530" t="str">
        <f>REPLACE(N3530,1,FIND("/",N3530),"")</f>
        <v>plays</v>
      </c>
      <c r="S3530" s="10">
        <f t="shared" si="110"/>
        <v>42733.168032407404</v>
      </c>
      <c r="T3530" s="10">
        <f t="shared" si="111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E3531/D3531*100</f>
        <v>132</v>
      </c>
      <c r="P3531" s="7">
        <f>E3531/L3531</f>
        <v>36.666666666666664</v>
      </c>
      <c r="Q3531" t="str">
        <f>REPLACE(N3531,FIND("/",N3531),LEN(N3531)-FIND("/",N3531)+1,"")</f>
        <v>theater</v>
      </c>
      <c r="R3531" t="str">
        <f>REPLACE(N3531,1,FIND("/",N3531),"")</f>
        <v>plays</v>
      </c>
      <c r="S3531" s="10">
        <f t="shared" si="110"/>
        <v>42177.428449074076</v>
      </c>
      <c r="T3531" s="10">
        <f t="shared" si="111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E3532/D3532*100</f>
        <v>100</v>
      </c>
      <c r="P3532" s="7">
        <f>E3532/L3532</f>
        <v>125</v>
      </c>
      <c r="Q3532" t="str">
        <f>REPLACE(N3532,FIND("/",N3532),LEN(N3532)-FIND("/",N3532)+1,"")</f>
        <v>theater</v>
      </c>
      <c r="R3532" t="str">
        <f>REPLACE(N3532,1,FIND("/",N3532),"")</f>
        <v>plays</v>
      </c>
      <c r="S3532" s="10">
        <f t="shared" si="110"/>
        <v>42442.29001157407</v>
      </c>
      <c r="T3532" s="10">
        <f t="shared" si="111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E3533/D3533*100</f>
        <v>128</v>
      </c>
      <c r="P3533" s="7">
        <f>E3533/L3533</f>
        <v>49.230769230769234</v>
      </c>
      <c r="Q3533" t="str">
        <f>REPLACE(N3533,FIND("/",N3533),LEN(N3533)-FIND("/",N3533)+1,"")</f>
        <v>theater</v>
      </c>
      <c r="R3533" t="str">
        <f>REPLACE(N3533,1,FIND("/",N3533),"")</f>
        <v>plays</v>
      </c>
      <c r="S3533" s="10">
        <f t="shared" si="110"/>
        <v>42521.32099537037</v>
      </c>
      <c r="T3533" s="10">
        <f t="shared" si="111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E3534/D3534*100</f>
        <v>118.95833333333334</v>
      </c>
      <c r="P3534" s="7">
        <f>E3534/L3534</f>
        <v>42.296296296296298</v>
      </c>
      <c r="Q3534" t="str">
        <f>REPLACE(N3534,FIND("/",N3534),LEN(N3534)-FIND("/",N3534)+1,"")</f>
        <v>theater</v>
      </c>
      <c r="R3534" t="str">
        <f>REPLACE(N3534,1,FIND("/",N3534),"")</f>
        <v>plays</v>
      </c>
      <c r="S3534" s="10">
        <f t="shared" si="110"/>
        <v>41884.266516203701</v>
      </c>
      <c r="T3534" s="10">
        <f t="shared" si="111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E3535/D3535*100</f>
        <v>126.2</v>
      </c>
      <c r="P3535" s="7">
        <f>E3535/L3535</f>
        <v>78.875</v>
      </c>
      <c r="Q3535" t="str">
        <f>REPLACE(N3535,FIND("/",N3535),LEN(N3535)-FIND("/",N3535)+1,"")</f>
        <v>theater</v>
      </c>
      <c r="R3535" t="str">
        <f>REPLACE(N3535,1,FIND("/",N3535),"")</f>
        <v>plays</v>
      </c>
      <c r="S3535" s="10">
        <f t="shared" si="110"/>
        <v>42289.427858796298</v>
      </c>
      <c r="T3535" s="10">
        <f t="shared" si="111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E3536/D3536*100</f>
        <v>156.20000000000002</v>
      </c>
      <c r="P3536" s="7">
        <f>E3536/L3536</f>
        <v>38.284313725490193</v>
      </c>
      <c r="Q3536" t="str">
        <f>REPLACE(N3536,FIND("/",N3536),LEN(N3536)-FIND("/",N3536)+1,"")</f>
        <v>theater</v>
      </c>
      <c r="R3536" t="str">
        <f>REPLACE(N3536,1,FIND("/",N3536),"")</f>
        <v>plays</v>
      </c>
      <c r="S3536" s="10">
        <f t="shared" si="110"/>
        <v>42243.291932870365</v>
      </c>
      <c r="T3536" s="10">
        <f t="shared" si="111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E3537/D3537*100</f>
        <v>103.15</v>
      </c>
      <c r="P3537" s="7">
        <f>E3537/L3537</f>
        <v>44.847826086956523</v>
      </c>
      <c r="Q3537" t="str">
        <f>REPLACE(N3537,FIND("/",N3537),LEN(N3537)-FIND("/",N3537)+1,"")</f>
        <v>theater</v>
      </c>
      <c r="R3537" t="str">
        <f>REPLACE(N3537,1,FIND("/",N3537),"")</f>
        <v>plays</v>
      </c>
      <c r="S3537" s="10">
        <f t="shared" si="110"/>
        <v>42248.306828703702</v>
      </c>
      <c r="T3537" s="10">
        <f t="shared" si="111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E3538/D3538*100</f>
        <v>153.33333333333334</v>
      </c>
      <c r="P3538" s="7">
        <f>E3538/L3538</f>
        <v>13.529411764705882</v>
      </c>
      <c r="Q3538" t="str">
        <f>REPLACE(N3538,FIND("/",N3538),LEN(N3538)-FIND("/",N3538)+1,"")</f>
        <v>theater</v>
      </c>
      <c r="R3538" t="str">
        <f>REPLACE(N3538,1,FIND("/",N3538),"")</f>
        <v>plays</v>
      </c>
      <c r="S3538" s="10">
        <f t="shared" si="110"/>
        <v>42328.393807870372</v>
      </c>
      <c r="T3538" s="10">
        <f t="shared" si="111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E3539/D3539*100</f>
        <v>180.44444444444446</v>
      </c>
      <c r="P3539" s="7">
        <f>E3539/L3539</f>
        <v>43.5</v>
      </c>
      <c r="Q3539" t="str">
        <f>REPLACE(N3539,FIND("/",N3539),LEN(N3539)-FIND("/",N3539)+1,"")</f>
        <v>theater</v>
      </c>
      <c r="R3539" t="str">
        <f>REPLACE(N3539,1,FIND("/",N3539),"")</f>
        <v>plays</v>
      </c>
      <c r="S3539" s="10">
        <f t="shared" si="110"/>
        <v>41923.021018518521</v>
      </c>
      <c r="T3539" s="10">
        <f t="shared" si="111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E3540/D3540*100</f>
        <v>128.44999999999999</v>
      </c>
      <c r="P3540" s="7">
        <f>E3540/L3540</f>
        <v>30.951807228915662</v>
      </c>
      <c r="Q3540" t="str">
        <f>REPLACE(N3540,FIND("/",N3540),LEN(N3540)-FIND("/",N3540)+1,"")</f>
        <v>theater</v>
      </c>
      <c r="R3540" t="str">
        <f>REPLACE(N3540,1,FIND("/",N3540),"")</f>
        <v>plays</v>
      </c>
      <c r="S3540" s="10">
        <f t="shared" si="110"/>
        <v>42571.087268518517</v>
      </c>
      <c r="T3540" s="10">
        <f t="shared" si="111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E3541/D3541*100</f>
        <v>119.66666666666667</v>
      </c>
      <c r="P3541" s="7">
        <f>E3541/L3541</f>
        <v>55.230769230769234</v>
      </c>
      <c r="Q3541" t="str">
        <f>REPLACE(N3541,FIND("/",N3541),LEN(N3541)-FIND("/",N3541)+1,"")</f>
        <v>theater</v>
      </c>
      <c r="R3541" t="str">
        <f>REPLACE(N3541,1,FIND("/",N3541),"")</f>
        <v>plays</v>
      </c>
      <c r="S3541" s="10">
        <f t="shared" si="110"/>
        <v>42600.422708333332</v>
      </c>
      <c r="T3541" s="10">
        <f t="shared" si="111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E3542/D3542*100</f>
        <v>123</v>
      </c>
      <c r="P3542" s="7">
        <f>E3542/L3542</f>
        <v>46.125</v>
      </c>
      <c r="Q3542" t="str">
        <f>REPLACE(N3542,FIND("/",N3542),LEN(N3542)-FIND("/",N3542)+1,"")</f>
        <v>theater</v>
      </c>
      <c r="R3542" t="str">
        <f>REPLACE(N3542,1,FIND("/",N3542),"")</f>
        <v>plays</v>
      </c>
      <c r="S3542" s="10">
        <f t="shared" si="110"/>
        <v>42516.670034722221</v>
      </c>
      <c r="T3542" s="10">
        <f t="shared" si="111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E3543/D3543*100</f>
        <v>105</v>
      </c>
      <c r="P3543" s="7">
        <f>E3543/L3543</f>
        <v>39.375</v>
      </c>
      <c r="Q3543" t="str">
        <f>REPLACE(N3543,FIND("/",N3543),LEN(N3543)-FIND("/",N3543)+1,"")</f>
        <v>theater</v>
      </c>
      <c r="R3543" t="str">
        <f>REPLACE(N3543,1,FIND("/",N3543),"")</f>
        <v>plays</v>
      </c>
      <c r="S3543" s="10">
        <f t="shared" si="110"/>
        <v>42222.396701388883</v>
      </c>
      <c r="T3543" s="10">
        <f t="shared" si="111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E3544/D3544*100</f>
        <v>102.23636363636363</v>
      </c>
      <c r="P3544" s="7">
        <f>E3544/L3544</f>
        <v>66.152941176470591</v>
      </c>
      <c r="Q3544" t="str">
        <f>REPLACE(N3544,FIND("/",N3544),LEN(N3544)-FIND("/",N3544)+1,"")</f>
        <v>theater</v>
      </c>
      <c r="R3544" t="str">
        <f>REPLACE(N3544,1,FIND("/",N3544),"")</f>
        <v>plays</v>
      </c>
      <c r="S3544" s="10">
        <f t="shared" si="110"/>
        <v>41829.266458333332</v>
      </c>
      <c r="T3544" s="10">
        <f t="shared" si="111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E3545/D3545*100</f>
        <v>104.66666666666666</v>
      </c>
      <c r="P3545" s="7">
        <f>E3545/L3545</f>
        <v>54.137931034482762</v>
      </c>
      <c r="Q3545" t="str">
        <f>REPLACE(N3545,FIND("/",N3545),LEN(N3545)-FIND("/",N3545)+1,"")</f>
        <v>theater</v>
      </c>
      <c r="R3545" t="str">
        <f>REPLACE(N3545,1,FIND("/",N3545),"")</f>
        <v>plays</v>
      </c>
      <c r="S3545" s="10">
        <f t="shared" si="110"/>
        <v>42150.421979166662</v>
      </c>
      <c r="T3545" s="10">
        <f t="shared" si="111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E3546/D3546*100</f>
        <v>100</v>
      </c>
      <c r="P3546" s="7">
        <f>E3546/L3546</f>
        <v>104.16666666666667</v>
      </c>
      <c r="Q3546" t="str">
        <f>REPLACE(N3546,FIND("/",N3546),LEN(N3546)-FIND("/",N3546)+1,"")</f>
        <v>theater</v>
      </c>
      <c r="R3546" t="str">
        <f>REPLACE(N3546,1,FIND("/",N3546),"")</f>
        <v>plays</v>
      </c>
      <c r="S3546" s="10">
        <f t="shared" si="110"/>
        <v>42040.498344907406</v>
      </c>
      <c r="T3546" s="10">
        <f t="shared" si="111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E3547/D3547*100</f>
        <v>100.4</v>
      </c>
      <c r="P3547" s="7">
        <f>E3547/L3547</f>
        <v>31.375</v>
      </c>
      <c r="Q3547" t="str">
        <f>REPLACE(N3547,FIND("/",N3547),LEN(N3547)-FIND("/",N3547)+1,"")</f>
        <v>theater</v>
      </c>
      <c r="R3547" t="str">
        <f>REPLACE(N3547,1,FIND("/",N3547),"")</f>
        <v>plays</v>
      </c>
      <c r="S3547" s="10">
        <f t="shared" si="110"/>
        <v>42075.474062499998</v>
      </c>
      <c r="T3547" s="10">
        <f t="shared" si="111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E3548/D3548*100</f>
        <v>102.27272727272727</v>
      </c>
      <c r="P3548" s="7">
        <f>E3548/L3548</f>
        <v>59.210526315789473</v>
      </c>
      <c r="Q3548" t="str">
        <f>REPLACE(N3548,FIND("/",N3548),LEN(N3548)-FIND("/",N3548)+1,"")</f>
        <v>theater</v>
      </c>
      <c r="R3548" t="str">
        <f>REPLACE(N3548,1,FIND("/",N3548),"")</f>
        <v>plays</v>
      </c>
      <c r="S3548" s="10">
        <f t="shared" si="110"/>
        <v>42073.327361111107</v>
      </c>
      <c r="T3548" s="10">
        <f t="shared" si="111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E3549/D3549*100</f>
        <v>114.40928571428573</v>
      </c>
      <c r="P3549" s="7">
        <f>E3549/L3549</f>
        <v>119.17633928571429</v>
      </c>
      <c r="Q3549" t="str">
        <f>REPLACE(N3549,FIND("/",N3549),LEN(N3549)-FIND("/",N3549)+1,"")</f>
        <v>theater</v>
      </c>
      <c r="R3549" t="str">
        <f>REPLACE(N3549,1,FIND("/",N3549),"")</f>
        <v>plays</v>
      </c>
      <c r="S3549" s="10">
        <f t="shared" si="110"/>
        <v>42479.745381944442</v>
      </c>
      <c r="T3549" s="10">
        <f t="shared" si="111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E3550/D3550*100</f>
        <v>101.9047619047619</v>
      </c>
      <c r="P3550" s="7">
        <f>E3550/L3550</f>
        <v>164.61538461538461</v>
      </c>
      <c r="Q3550" t="str">
        <f>REPLACE(N3550,FIND("/",N3550),LEN(N3550)-FIND("/",N3550)+1,"")</f>
        <v>theater</v>
      </c>
      <c r="R3550" t="str">
        <f>REPLACE(N3550,1,FIND("/",N3550),"")</f>
        <v>plays</v>
      </c>
      <c r="S3550" s="10">
        <f t="shared" si="110"/>
        <v>42411.608958333331</v>
      </c>
      <c r="T3550" s="10">
        <f t="shared" si="111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E3551/D3551*100</f>
        <v>102</v>
      </c>
      <c r="P3551" s="7">
        <f>E3551/L3551</f>
        <v>24.285714285714285</v>
      </c>
      <c r="Q3551" t="str">
        <f>REPLACE(N3551,FIND("/",N3551),LEN(N3551)-FIND("/",N3551)+1,"")</f>
        <v>theater</v>
      </c>
      <c r="R3551" t="str">
        <f>REPLACE(N3551,1,FIND("/",N3551),"")</f>
        <v>plays</v>
      </c>
      <c r="S3551" s="10">
        <f t="shared" si="110"/>
        <v>42223.061030092591</v>
      </c>
      <c r="T3551" s="10">
        <f t="shared" si="111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E3552/D3552*100</f>
        <v>104.80000000000001</v>
      </c>
      <c r="P3552" s="7">
        <f>E3552/L3552</f>
        <v>40.9375</v>
      </c>
      <c r="Q3552" t="str">
        <f>REPLACE(N3552,FIND("/",N3552),LEN(N3552)-FIND("/",N3552)+1,"")</f>
        <v>theater</v>
      </c>
      <c r="R3552" t="str">
        <f>REPLACE(N3552,1,FIND("/",N3552),"")</f>
        <v>plays</v>
      </c>
      <c r="S3552" s="10">
        <f t="shared" si="110"/>
        <v>42462.560162037036</v>
      </c>
      <c r="T3552" s="10">
        <f t="shared" si="111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E3553/D3553*100</f>
        <v>101.83333333333333</v>
      </c>
      <c r="P3553" s="7">
        <f>E3553/L3553</f>
        <v>61.1</v>
      </c>
      <c r="Q3553" t="str">
        <f>REPLACE(N3553,FIND("/",N3553),LEN(N3553)-FIND("/",N3553)+1,"")</f>
        <v>theater</v>
      </c>
      <c r="R3553" t="str">
        <f>REPLACE(N3553,1,FIND("/",N3553),"")</f>
        <v>plays</v>
      </c>
      <c r="S3553" s="10">
        <f t="shared" si="110"/>
        <v>41753.182523148142</v>
      </c>
      <c r="T3553" s="10">
        <f t="shared" si="111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E3554/D3554*100</f>
        <v>100</v>
      </c>
      <c r="P3554" s="7">
        <f>E3554/L3554</f>
        <v>38.65</v>
      </c>
      <c r="Q3554" t="str">
        <f>REPLACE(N3554,FIND("/",N3554),LEN(N3554)-FIND("/",N3554)+1,"")</f>
        <v>theater</v>
      </c>
      <c r="R3554" t="str">
        <f>REPLACE(N3554,1,FIND("/",N3554),"")</f>
        <v>plays</v>
      </c>
      <c r="S3554" s="10">
        <f t="shared" si="110"/>
        <v>41788.253749999996</v>
      </c>
      <c r="T3554" s="10">
        <f t="shared" si="111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E3555/D3555*100</f>
        <v>106.27272727272728</v>
      </c>
      <c r="P3555" s="7">
        <f>E3555/L3555</f>
        <v>56.20192307692308</v>
      </c>
      <c r="Q3555" t="str">
        <f>REPLACE(N3555,FIND("/",N3555),LEN(N3555)-FIND("/",N3555)+1,"")</f>
        <v>theater</v>
      </c>
      <c r="R3555" t="str">
        <f>REPLACE(N3555,1,FIND("/",N3555),"")</f>
        <v>plays</v>
      </c>
      <c r="S3555" s="10">
        <f t="shared" si="110"/>
        <v>42195.695370370369</v>
      </c>
      <c r="T3555" s="10">
        <f t="shared" si="111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E3556/D3556*100</f>
        <v>113.42219999999999</v>
      </c>
      <c r="P3556" s="7">
        <f>E3556/L3556</f>
        <v>107.00207547169811</v>
      </c>
      <c r="Q3556" t="str">
        <f>REPLACE(N3556,FIND("/",N3556),LEN(N3556)-FIND("/",N3556)+1,"")</f>
        <v>theater</v>
      </c>
      <c r="R3556" t="str">
        <f>REPLACE(N3556,1,FIND("/",N3556),"")</f>
        <v>plays</v>
      </c>
      <c r="S3556" s="10">
        <f t="shared" si="110"/>
        <v>42015.717118055552</v>
      </c>
      <c r="T3556" s="10">
        <f t="shared" si="111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E3557/D3557*100</f>
        <v>100</v>
      </c>
      <c r="P3557" s="7">
        <f>E3557/L3557</f>
        <v>171.42857142857142</v>
      </c>
      <c r="Q3557" t="str">
        <f>REPLACE(N3557,FIND("/",N3557),LEN(N3557)-FIND("/",N3557)+1,"")</f>
        <v>theater</v>
      </c>
      <c r="R3557" t="str">
        <f>REPLACE(N3557,1,FIND("/",N3557),"")</f>
        <v>plays</v>
      </c>
      <c r="S3557" s="10">
        <f t="shared" si="110"/>
        <v>42661.108726851853</v>
      </c>
      <c r="T3557" s="10">
        <f t="shared" si="111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E3558/D3558*100</f>
        <v>100.45454545454547</v>
      </c>
      <c r="P3558" s="7">
        <f>E3558/L3558</f>
        <v>110.5</v>
      </c>
      <c r="Q3558" t="str">
        <f>REPLACE(N3558,FIND("/",N3558),LEN(N3558)-FIND("/",N3558)+1,"")</f>
        <v>theater</v>
      </c>
      <c r="R3558" t="str">
        <f>REPLACE(N3558,1,FIND("/",N3558),"")</f>
        <v>plays</v>
      </c>
      <c r="S3558" s="10">
        <f t="shared" si="110"/>
        <v>41808.316249999996</v>
      </c>
      <c r="T3558" s="10">
        <f t="shared" si="111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E3559/D3559*100</f>
        <v>100.03599999999999</v>
      </c>
      <c r="P3559" s="7">
        <f>E3559/L3559</f>
        <v>179.27598566308242</v>
      </c>
      <c r="Q3559" t="str">
        <f>REPLACE(N3559,FIND("/",N3559),LEN(N3559)-FIND("/",N3559)+1,"")</f>
        <v>theater</v>
      </c>
      <c r="R3559" t="str">
        <f>REPLACE(N3559,1,FIND("/",N3559),"")</f>
        <v>plays</v>
      </c>
      <c r="S3559" s="10">
        <f t="shared" si="110"/>
        <v>41729.943414351852</v>
      </c>
      <c r="T3559" s="10">
        <f t="shared" si="111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E3560/D3560*100</f>
        <v>144</v>
      </c>
      <c r="P3560" s="7">
        <f>E3560/L3560</f>
        <v>22.90909090909091</v>
      </c>
      <c r="Q3560" t="str">
        <f>REPLACE(N3560,FIND("/",N3560),LEN(N3560)-FIND("/",N3560)+1,"")</f>
        <v>theater</v>
      </c>
      <c r="R3560" t="str">
        <f>REPLACE(N3560,1,FIND("/",N3560),"")</f>
        <v>plays</v>
      </c>
      <c r="S3560" s="10">
        <f t="shared" si="110"/>
        <v>42139.483506944445</v>
      </c>
      <c r="T3560" s="10">
        <f t="shared" si="111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E3561/D3561*100</f>
        <v>103.49999999999999</v>
      </c>
      <c r="P3561" s="7">
        <f>E3561/L3561</f>
        <v>43.125</v>
      </c>
      <c r="Q3561" t="str">
        <f>REPLACE(N3561,FIND("/",N3561),LEN(N3561)-FIND("/",N3561)+1,"")</f>
        <v>theater</v>
      </c>
      <c r="R3561" t="str">
        <f>REPLACE(N3561,1,FIND("/",N3561),"")</f>
        <v>plays</v>
      </c>
      <c r="S3561" s="10">
        <f t="shared" si="110"/>
        <v>42193.762824074067</v>
      </c>
      <c r="T3561" s="10">
        <f t="shared" si="111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E3562/D3562*100</f>
        <v>108.43750000000001</v>
      </c>
      <c r="P3562" s="7">
        <f>E3562/L3562</f>
        <v>46.891891891891895</v>
      </c>
      <c r="Q3562" t="str">
        <f>REPLACE(N3562,FIND("/",N3562),LEN(N3562)-FIND("/",N3562)+1,"")</f>
        <v>theater</v>
      </c>
      <c r="R3562" t="str">
        <f>REPLACE(N3562,1,FIND("/",N3562),"")</f>
        <v>plays</v>
      </c>
      <c r="S3562" s="10">
        <f t="shared" si="110"/>
        <v>42115.55631944444</v>
      </c>
      <c r="T3562" s="10">
        <f t="shared" si="111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E3563/D3563*100</f>
        <v>102.4</v>
      </c>
      <c r="P3563" s="7">
        <f>E3563/L3563</f>
        <v>47.407407407407405</v>
      </c>
      <c r="Q3563" t="str">
        <f>REPLACE(N3563,FIND("/",N3563),LEN(N3563)-FIND("/",N3563)+1,"")</f>
        <v>theater</v>
      </c>
      <c r="R3563" t="str">
        <f>REPLACE(N3563,1,FIND("/",N3563),"")</f>
        <v>plays</v>
      </c>
      <c r="S3563" s="10">
        <f t="shared" si="110"/>
        <v>42203.346967592595</v>
      </c>
      <c r="T3563" s="10">
        <f t="shared" si="111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E3564/D3564*100</f>
        <v>148.88888888888889</v>
      </c>
      <c r="P3564" s="7">
        <f>E3564/L3564</f>
        <v>15.129032258064516</v>
      </c>
      <c r="Q3564" t="str">
        <f>REPLACE(N3564,FIND("/",N3564),LEN(N3564)-FIND("/",N3564)+1,"")</f>
        <v>theater</v>
      </c>
      <c r="R3564" t="str">
        <f>REPLACE(N3564,1,FIND("/",N3564),"")</f>
        <v>plays</v>
      </c>
      <c r="S3564" s="10">
        <f t="shared" si="110"/>
        <v>42433.428553240738</v>
      </c>
      <c r="T3564" s="10">
        <f t="shared" si="111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E3565/D3565*100</f>
        <v>105.49000000000002</v>
      </c>
      <c r="P3565" s="7">
        <f>E3565/L3565</f>
        <v>21.098000000000003</v>
      </c>
      <c r="Q3565" t="str">
        <f>REPLACE(N3565,FIND("/",N3565),LEN(N3565)-FIND("/",N3565)+1,"")</f>
        <v>theater</v>
      </c>
      <c r="R3565" t="str">
        <f>REPLACE(N3565,1,FIND("/",N3565),"")</f>
        <v>plays</v>
      </c>
      <c r="S3565" s="10">
        <f t="shared" si="110"/>
        <v>42555.33861111111</v>
      </c>
      <c r="T3565" s="10">
        <f t="shared" si="111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E3566/D3566*100</f>
        <v>100.49999999999999</v>
      </c>
      <c r="P3566" s="7">
        <f>E3566/L3566</f>
        <v>59.117647058823529</v>
      </c>
      <c r="Q3566" t="str">
        <f>REPLACE(N3566,FIND("/",N3566),LEN(N3566)-FIND("/",N3566)+1,"")</f>
        <v>theater</v>
      </c>
      <c r="R3566" t="str">
        <f>REPLACE(N3566,1,FIND("/",N3566),"")</f>
        <v>plays</v>
      </c>
      <c r="S3566" s="10">
        <f t="shared" si="110"/>
        <v>42236.289918981478</v>
      </c>
      <c r="T3566" s="10">
        <f t="shared" si="111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E3567/D3567*100</f>
        <v>130.55555555555557</v>
      </c>
      <c r="P3567" s="7">
        <f>E3567/L3567</f>
        <v>97.916666666666671</v>
      </c>
      <c r="Q3567" t="str">
        <f>REPLACE(N3567,FIND("/",N3567),LEN(N3567)-FIND("/",N3567)+1,"")</f>
        <v>theater</v>
      </c>
      <c r="R3567" t="str">
        <f>REPLACE(N3567,1,FIND("/",N3567),"")</f>
        <v>plays</v>
      </c>
      <c r="S3567" s="10">
        <f t="shared" si="110"/>
        <v>41974.409814814811</v>
      </c>
      <c r="T3567" s="10">
        <f t="shared" si="111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E3568/D3568*100</f>
        <v>104.75000000000001</v>
      </c>
      <c r="P3568" s="7">
        <f>E3568/L3568</f>
        <v>55.131578947368418</v>
      </c>
      <c r="Q3568" t="str">
        <f>REPLACE(N3568,FIND("/",N3568),LEN(N3568)-FIND("/",N3568)+1,"")</f>
        <v>theater</v>
      </c>
      <c r="R3568" t="str">
        <f>REPLACE(N3568,1,FIND("/",N3568),"")</f>
        <v>plays</v>
      </c>
      <c r="S3568" s="10">
        <f t="shared" si="110"/>
        <v>41997.174571759257</v>
      </c>
      <c r="T3568" s="10">
        <f t="shared" si="111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E3569/D3569*100</f>
        <v>108.80000000000001</v>
      </c>
      <c r="P3569" s="7">
        <f>E3569/L3569</f>
        <v>26.536585365853657</v>
      </c>
      <c r="Q3569" t="str">
        <f>REPLACE(N3569,FIND("/",N3569),LEN(N3569)-FIND("/",N3569)+1,"")</f>
        <v>theater</v>
      </c>
      <c r="R3569" t="str">
        <f>REPLACE(N3569,1,FIND("/",N3569),"")</f>
        <v>plays</v>
      </c>
      <c r="S3569" s="10">
        <f t="shared" si="110"/>
        <v>42135.477361111109</v>
      </c>
      <c r="T3569" s="10">
        <f t="shared" si="111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E3570/D3570*100</f>
        <v>111.00000000000001</v>
      </c>
      <c r="P3570" s="7">
        <f>E3570/L3570</f>
        <v>58.421052631578945</v>
      </c>
      <c r="Q3570" t="str">
        <f>REPLACE(N3570,FIND("/",N3570),LEN(N3570)-FIND("/",N3570)+1,"")</f>
        <v>theater</v>
      </c>
      <c r="R3570" t="str">
        <f>REPLACE(N3570,1,FIND("/",N3570),"")</f>
        <v>plays</v>
      </c>
      <c r="S3570" s="10">
        <f t="shared" si="110"/>
        <v>41869.407337962963</v>
      </c>
      <c r="T3570" s="10">
        <f t="shared" si="111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E3571/D3571*100</f>
        <v>100.47999999999999</v>
      </c>
      <c r="P3571" s="7">
        <f>E3571/L3571</f>
        <v>122.53658536585365</v>
      </c>
      <c r="Q3571" t="str">
        <f>REPLACE(N3571,FIND("/",N3571),LEN(N3571)-FIND("/",N3571)+1,"")</f>
        <v>theater</v>
      </c>
      <c r="R3571" t="str">
        <f>REPLACE(N3571,1,FIND("/",N3571),"")</f>
        <v>plays</v>
      </c>
      <c r="S3571" s="10">
        <f t="shared" si="110"/>
        <v>41982.355277777773</v>
      </c>
      <c r="T3571" s="10">
        <f t="shared" si="111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E3572/D3572*100</f>
        <v>114.35</v>
      </c>
      <c r="P3572" s="7">
        <f>E3572/L3572</f>
        <v>87.961538461538467</v>
      </c>
      <c r="Q3572" t="str">
        <f>REPLACE(N3572,FIND("/",N3572),LEN(N3572)-FIND("/",N3572)+1,"")</f>
        <v>theater</v>
      </c>
      <c r="R3572" t="str">
        <f>REPLACE(N3572,1,FIND("/",N3572),"")</f>
        <v>plays</v>
      </c>
      <c r="S3572" s="10">
        <f t="shared" si="110"/>
        <v>41975.99864583333</v>
      </c>
      <c r="T3572" s="10">
        <f t="shared" si="111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E3573/D3573*100</f>
        <v>122.06666666666666</v>
      </c>
      <c r="P3573" s="7">
        <f>E3573/L3573</f>
        <v>73.239999999999995</v>
      </c>
      <c r="Q3573" t="str">
        <f>REPLACE(N3573,FIND("/",N3573),LEN(N3573)-FIND("/",N3573)+1,"")</f>
        <v>theater</v>
      </c>
      <c r="R3573" t="str">
        <f>REPLACE(N3573,1,FIND("/",N3573),"")</f>
        <v>plays</v>
      </c>
      <c r="S3573" s="10">
        <f t="shared" si="110"/>
        <v>41912.525613425925</v>
      </c>
      <c r="T3573" s="10">
        <f t="shared" si="111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E3574/D3574*100</f>
        <v>100</v>
      </c>
      <c r="P3574" s="7">
        <f>E3574/L3574</f>
        <v>55.555555555555557</v>
      </c>
      <c r="Q3574" t="str">
        <f>REPLACE(N3574,FIND("/",N3574),LEN(N3574)-FIND("/",N3574)+1,"")</f>
        <v>theater</v>
      </c>
      <c r="R3574" t="str">
        <f>REPLACE(N3574,1,FIND("/",N3574),"")</f>
        <v>plays</v>
      </c>
      <c r="S3574" s="10">
        <f t="shared" si="110"/>
        <v>42146.23706018518</v>
      </c>
      <c r="T3574" s="10">
        <f t="shared" si="111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E3575/D3575*100</f>
        <v>102.8</v>
      </c>
      <c r="P3575" s="7">
        <f>E3575/L3575</f>
        <v>39.53846153846154</v>
      </c>
      <c r="Q3575" t="str">
        <f>REPLACE(N3575,FIND("/",N3575),LEN(N3575)-FIND("/",N3575)+1,"")</f>
        <v>theater</v>
      </c>
      <c r="R3575" t="str">
        <f>REPLACE(N3575,1,FIND("/",N3575),"")</f>
        <v>plays</v>
      </c>
      <c r="S3575" s="10">
        <f t="shared" si="110"/>
        <v>41921.042199074072</v>
      </c>
      <c r="T3575" s="10">
        <f t="shared" si="111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E3576/D3576*100</f>
        <v>106.12068965517241</v>
      </c>
      <c r="P3576" s="7">
        <f>E3576/L3576</f>
        <v>136.77777777777777</v>
      </c>
      <c r="Q3576" t="str">
        <f>REPLACE(N3576,FIND("/",N3576),LEN(N3576)-FIND("/",N3576)+1,"")</f>
        <v>theater</v>
      </c>
      <c r="R3576" t="str">
        <f>REPLACE(N3576,1,FIND("/",N3576),"")</f>
        <v>plays</v>
      </c>
      <c r="S3576" s="10">
        <f t="shared" si="110"/>
        <v>41926.609351851854</v>
      </c>
      <c r="T3576" s="10">
        <f t="shared" si="111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E3577/D3577*100</f>
        <v>101.33000000000001</v>
      </c>
      <c r="P3577" s="7">
        <f>E3577/L3577</f>
        <v>99.343137254901961</v>
      </c>
      <c r="Q3577" t="str">
        <f>REPLACE(N3577,FIND("/",N3577),LEN(N3577)-FIND("/",N3577)+1,"")</f>
        <v>theater</v>
      </c>
      <c r="R3577" t="str">
        <f>REPLACE(N3577,1,FIND("/",N3577),"")</f>
        <v>plays</v>
      </c>
      <c r="S3577" s="10">
        <f t="shared" si="110"/>
        <v>42561.450543981475</v>
      </c>
      <c r="T3577" s="10">
        <f t="shared" si="111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E3578/D3578*100</f>
        <v>100</v>
      </c>
      <c r="P3578" s="7">
        <f>E3578/L3578</f>
        <v>20</v>
      </c>
      <c r="Q3578" t="str">
        <f>REPLACE(N3578,FIND("/",N3578),LEN(N3578)-FIND("/",N3578)+1,"")</f>
        <v>theater</v>
      </c>
      <c r="R3578" t="str">
        <f>REPLACE(N3578,1,FIND("/",N3578),"")</f>
        <v>plays</v>
      </c>
      <c r="S3578" s="10">
        <f t="shared" si="110"/>
        <v>42649.215902777774</v>
      </c>
      <c r="T3578" s="10">
        <f t="shared" si="111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E3579/D3579*100</f>
        <v>130</v>
      </c>
      <c r="P3579" s="7">
        <f>E3579/L3579</f>
        <v>28.888888888888889</v>
      </c>
      <c r="Q3579" t="str">
        <f>REPLACE(N3579,FIND("/",N3579),LEN(N3579)-FIND("/",N3579)+1,"")</f>
        <v>theater</v>
      </c>
      <c r="R3579" t="str">
        <f>REPLACE(N3579,1,FIND("/",N3579),"")</f>
        <v>plays</v>
      </c>
      <c r="S3579" s="10">
        <f t="shared" si="110"/>
        <v>42093.453506944446</v>
      </c>
      <c r="T3579" s="10">
        <f t="shared" si="111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E3580/D3580*100</f>
        <v>100.01333333333334</v>
      </c>
      <c r="P3580" s="7">
        <f>E3580/L3580</f>
        <v>40.545945945945945</v>
      </c>
      <c r="Q3580" t="str">
        <f>REPLACE(N3580,FIND("/",N3580),LEN(N3580)-FIND("/",N3580)+1,"")</f>
        <v>theater</v>
      </c>
      <c r="R3580" t="str">
        <f>REPLACE(N3580,1,FIND("/",N3580),"")</f>
        <v>plays</v>
      </c>
      <c r="S3580" s="10">
        <f t="shared" si="110"/>
        <v>42460.400196759256</v>
      </c>
      <c r="T3580" s="10">
        <f t="shared" si="111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E3581/D3581*100</f>
        <v>100</v>
      </c>
      <c r="P3581" s="7">
        <f>E3581/L3581</f>
        <v>35.714285714285715</v>
      </c>
      <c r="Q3581" t="str">
        <f>REPLACE(N3581,FIND("/",N3581),LEN(N3581)-FIND("/",N3581)+1,"")</f>
        <v>theater</v>
      </c>
      <c r="R3581" t="str">
        <f>REPLACE(N3581,1,FIND("/",N3581),"")</f>
        <v>plays</v>
      </c>
      <c r="S3581" s="10">
        <f t="shared" si="110"/>
        <v>42430.428888888891</v>
      </c>
      <c r="T3581" s="10">
        <f t="shared" si="111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E3582/D3582*100</f>
        <v>113.88888888888889</v>
      </c>
      <c r="P3582" s="7">
        <f>E3582/L3582</f>
        <v>37.962962962962962</v>
      </c>
      <c r="Q3582" t="str">
        <f>REPLACE(N3582,FIND("/",N3582),LEN(N3582)-FIND("/",N3582)+1,"")</f>
        <v>theater</v>
      </c>
      <c r="R3582" t="str">
        <f>REPLACE(N3582,1,FIND("/",N3582),"")</f>
        <v>plays</v>
      </c>
      <c r="S3582" s="10">
        <f t="shared" si="110"/>
        <v>42025.842847222222</v>
      </c>
      <c r="T3582" s="10">
        <f t="shared" si="111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E3583/D3583*100</f>
        <v>100</v>
      </c>
      <c r="P3583" s="7">
        <f>E3583/L3583</f>
        <v>33.333333333333336</v>
      </c>
      <c r="Q3583" t="str">
        <f>REPLACE(N3583,FIND("/",N3583),LEN(N3583)-FIND("/",N3583)+1,"")</f>
        <v>theater</v>
      </c>
      <c r="R3583" t="str">
        <f>REPLACE(N3583,1,FIND("/",N3583),"")</f>
        <v>plays</v>
      </c>
      <c r="S3583" s="10">
        <f t="shared" si="110"/>
        <v>41836.13784722222</v>
      </c>
      <c r="T3583" s="10">
        <f t="shared" si="111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E3584/D3584*100</f>
        <v>287</v>
      </c>
      <c r="P3584" s="7">
        <f>E3584/L3584</f>
        <v>58.571428571428569</v>
      </c>
      <c r="Q3584" t="str">
        <f>REPLACE(N3584,FIND("/",N3584),LEN(N3584)-FIND("/",N3584)+1,"")</f>
        <v>theater</v>
      </c>
      <c r="R3584" t="str">
        <f>REPLACE(N3584,1,FIND("/",N3584),"")</f>
        <v>plays</v>
      </c>
      <c r="S3584" s="10">
        <f t="shared" si="110"/>
        <v>42450.762523148143</v>
      </c>
      <c r="T3584" s="10">
        <f t="shared" si="111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E3585/D3585*100</f>
        <v>108.5</v>
      </c>
      <c r="P3585" s="7">
        <f>E3585/L3585</f>
        <v>135.625</v>
      </c>
      <c r="Q3585" t="str">
        <f>REPLACE(N3585,FIND("/",N3585),LEN(N3585)-FIND("/",N3585)+1,"")</f>
        <v>theater</v>
      </c>
      <c r="R3585" t="str">
        <f>REPLACE(N3585,1,FIND("/",N3585),"")</f>
        <v>plays</v>
      </c>
      <c r="S3585" s="10">
        <f t="shared" si="110"/>
        <v>42418.092650462961</v>
      </c>
      <c r="T3585" s="10">
        <f t="shared" si="111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E3586/D3586*100</f>
        <v>115.5</v>
      </c>
      <c r="P3586" s="7">
        <f>E3586/L3586</f>
        <v>30.9375</v>
      </c>
      <c r="Q3586" t="str">
        <f>REPLACE(N3586,FIND("/",N3586),LEN(N3586)-FIND("/",N3586)+1,"")</f>
        <v>theater</v>
      </c>
      <c r="R3586" t="str">
        <f>REPLACE(N3586,1,FIND("/",N3586),"")</f>
        <v>plays</v>
      </c>
      <c r="S3586" s="10">
        <f t="shared" si="110"/>
        <v>42167.983148148145</v>
      </c>
      <c r="T3586" s="10">
        <f t="shared" si="111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E3587/D3587*100</f>
        <v>119.11764705882352</v>
      </c>
      <c r="P3587" s="7">
        <f>E3587/L3587</f>
        <v>176.08695652173913</v>
      </c>
      <c r="Q3587" t="str">
        <f>REPLACE(N3587,FIND("/",N3587),LEN(N3587)-FIND("/",N3587)+1,"")</f>
        <v>theater</v>
      </c>
      <c r="R3587" t="str">
        <f>REPLACE(N3587,1,FIND("/",N3587),"")</f>
        <v>plays</v>
      </c>
      <c r="S3587" s="10">
        <f t="shared" ref="S3587:S3650" si="112">(J3587/86400)+25569+(-8/24)</f>
        <v>41964.382986111108</v>
      </c>
      <c r="T3587" s="10">
        <f t="shared" ref="T3587:T3650" si="113">(I3587/86400)+25569+(-8/24)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E3588/D3588*100</f>
        <v>109.42666666666668</v>
      </c>
      <c r="P3588" s="7">
        <f>E3588/L3588</f>
        <v>151.9814814814815</v>
      </c>
      <c r="Q3588" t="str">
        <f>REPLACE(N3588,FIND("/",N3588),LEN(N3588)-FIND("/",N3588)+1,"")</f>
        <v>theater</v>
      </c>
      <c r="R3588" t="str">
        <f>REPLACE(N3588,1,FIND("/",N3588),"")</f>
        <v>plays</v>
      </c>
      <c r="S3588" s="10">
        <f t="shared" si="112"/>
        <v>42576.364236111105</v>
      </c>
      <c r="T3588" s="10">
        <f t="shared" si="113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E3589/D3589*100</f>
        <v>126.6</v>
      </c>
      <c r="P3589" s="7">
        <f>E3589/L3589</f>
        <v>22.607142857142858</v>
      </c>
      <c r="Q3589" t="str">
        <f>REPLACE(N3589,FIND("/",N3589),LEN(N3589)-FIND("/",N3589)+1,"")</f>
        <v>theater</v>
      </c>
      <c r="R3589" t="str">
        <f>REPLACE(N3589,1,FIND("/",N3589),"")</f>
        <v>plays</v>
      </c>
      <c r="S3589" s="10">
        <f t="shared" si="112"/>
        <v>42503.206643518519</v>
      </c>
      <c r="T3589" s="10">
        <f t="shared" si="113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E3590/D3590*100</f>
        <v>100.49999999999999</v>
      </c>
      <c r="P3590" s="7">
        <f>E3590/L3590</f>
        <v>18.272727272727273</v>
      </c>
      <c r="Q3590" t="str">
        <f>REPLACE(N3590,FIND("/",N3590),LEN(N3590)-FIND("/",N3590)+1,"")</f>
        <v>theater</v>
      </c>
      <c r="R3590" t="str">
        <f>REPLACE(N3590,1,FIND("/",N3590),"")</f>
        <v>plays</v>
      </c>
      <c r="S3590" s="10">
        <f t="shared" si="112"/>
        <v>42101.495486111111</v>
      </c>
      <c r="T3590" s="10">
        <f t="shared" si="113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E3591/D3591*100</f>
        <v>127.49999999999999</v>
      </c>
      <c r="P3591" s="7">
        <f>E3591/L3591</f>
        <v>82.258064516129039</v>
      </c>
      <c r="Q3591" t="str">
        <f>REPLACE(N3591,FIND("/",N3591),LEN(N3591)-FIND("/",N3591)+1,"")</f>
        <v>theater</v>
      </c>
      <c r="R3591" t="str">
        <f>REPLACE(N3591,1,FIND("/",N3591),"")</f>
        <v>plays</v>
      </c>
      <c r="S3591" s="10">
        <f t="shared" si="112"/>
        <v>42125.314201388886</v>
      </c>
      <c r="T3591" s="10">
        <f t="shared" si="113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E3592/D3592*100</f>
        <v>100.05999999999999</v>
      </c>
      <c r="P3592" s="7">
        <f>E3592/L3592</f>
        <v>68.534246575342465</v>
      </c>
      <c r="Q3592" t="str">
        <f>REPLACE(N3592,FIND("/",N3592),LEN(N3592)-FIND("/",N3592)+1,"")</f>
        <v>theater</v>
      </c>
      <c r="R3592" t="str">
        <f>REPLACE(N3592,1,FIND("/",N3592),"")</f>
        <v>plays</v>
      </c>
      <c r="S3592" s="10">
        <f t="shared" si="112"/>
        <v>41902.000393518516</v>
      </c>
      <c r="T3592" s="10">
        <f t="shared" si="113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E3593/D3593*100</f>
        <v>175</v>
      </c>
      <c r="P3593" s="7">
        <f>E3593/L3593</f>
        <v>68.055555555555557</v>
      </c>
      <c r="Q3593" t="str">
        <f>REPLACE(N3593,FIND("/",N3593),LEN(N3593)-FIND("/",N3593)+1,"")</f>
        <v>theater</v>
      </c>
      <c r="R3593" t="str">
        <f>REPLACE(N3593,1,FIND("/",N3593),"")</f>
        <v>plays</v>
      </c>
      <c r="S3593" s="10">
        <f t="shared" si="112"/>
        <v>42003.61509259259</v>
      </c>
      <c r="T3593" s="10">
        <f t="shared" si="113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E3594/D3594*100</f>
        <v>127.25</v>
      </c>
      <c r="P3594" s="7">
        <f>E3594/L3594</f>
        <v>72.714285714285708</v>
      </c>
      <c r="Q3594" t="str">
        <f>REPLACE(N3594,FIND("/",N3594),LEN(N3594)-FIND("/",N3594)+1,"")</f>
        <v>theater</v>
      </c>
      <c r="R3594" t="str">
        <f>REPLACE(N3594,1,FIND("/",N3594),"")</f>
        <v>plays</v>
      </c>
      <c r="S3594" s="10">
        <f t="shared" si="112"/>
        <v>41988.496608796289</v>
      </c>
      <c r="T3594" s="10">
        <f t="shared" si="113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E3595/D3595*100</f>
        <v>110.63333333333334</v>
      </c>
      <c r="P3595" s="7">
        <f>E3595/L3595</f>
        <v>77.186046511627907</v>
      </c>
      <c r="Q3595" t="str">
        <f>REPLACE(N3595,FIND("/",N3595),LEN(N3595)-FIND("/",N3595)+1,"")</f>
        <v>theater</v>
      </c>
      <c r="R3595" t="str">
        <f>REPLACE(N3595,1,FIND("/",N3595),"")</f>
        <v>plays</v>
      </c>
      <c r="S3595" s="10">
        <f t="shared" si="112"/>
        <v>41974.565266203703</v>
      </c>
      <c r="T3595" s="10">
        <f t="shared" si="113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E3596/D3596*100</f>
        <v>125.93749999999999</v>
      </c>
      <c r="P3596" s="7">
        <f>E3596/L3596</f>
        <v>55.972222222222221</v>
      </c>
      <c r="Q3596" t="str">
        <f>REPLACE(N3596,FIND("/",N3596),LEN(N3596)-FIND("/",N3596)+1,"")</f>
        <v>theater</v>
      </c>
      <c r="R3596" t="str">
        <f>REPLACE(N3596,1,FIND("/",N3596),"")</f>
        <v>plays</v>
      </c>
      <c r="S3596" s="10">
        <f t="shared" si="112"/>
        <v>42591.733587962961</v>
      </c>
      <c r="T3596" s="10">
        <f t="shared" si="113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E3597/D3597*100</f>
        <v>118.5</v>
      </c>
      <c r="P3597" s="7">
        <f>E3597/L3597</f>
        <v>49.693548387096776</v>
      </c>
      <c r="Q3597" t="str">
        <f>REPLACE(N3597,FIND("/",N3597),LEN(N3597)-FIND("/",N3597)+1,"")</f>
        <v>theater</v>
      </c>
      <c r="R3597" t="str">
        <f>REPLACE(N3597,1,FIND("/",N3597),"")</f>
        <v>plays</v>
      </c>
      <c r="S3597" s="10">
        <f t="shared" si="112"/>
        <v>42049.675034722219</v>
      </c>
      <c r="T3597" s="10">
        <f t="shared" si="113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E3598/D3598*100</f>
        <v>107.72727272727273</v>
      </c>
      <c r="P3598" s="7">
        <f>E3598/L3598</f>
        <v>79</v>
      </c>
      <c r="Q3598" t="str">
        <f>REPLACE(N3598,FIND("/",N3598),LEN(N3598)-FIND("/",N3598)+1,"")</f>
        <v>theater</v>
      </c>
      <c r="R3598" t="str">
        <f>REPLACE(N3598,1,FIND("/",N3598),"")</f>
        <v>plays</v>
      </c>
      <c r="S3598" s="10">
        <f t="shared" si="112"/>
        <v>41856.381736111107</v>
      </c>
      <c r="T3598" s="10">
        <f t="shared" si="113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E3599/D3599*100</f>
        <v>102.60000000000001</v>
      </c>
      <c r="P3599" s="7">
        <f>E3599/L3599</f>
        <v>77.727272727272734</v>
      </c>
      <c r="Q3599" t="str">
        <f>REPLACE(N3599,FIND("/",N3599),LEN(N3599)-FIND("/",N3599)+1,"")</f>
        <v>theater</v>
      </c>
      <c r="R3599" t="str">
        <f>REPLACE(N3599,1,FIND("/",N3599),"")</f>
        <v>plays</v>
      </c>
      <c r="S3599" s="10">
        <f t="shared" si="112"/>
        <v>42417.252199074072</v>
      </c>
      <c r="T3599" s="10">
        <f t="shared" si="113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E3600/D3600*100</f>
        <v>110.1</v>
      </c>
      <c r="P3600" s="7">
        <f>E3600/L3600</f>
        <v>40.777777777777779</v>
      </c>
      <c r="Q3600" t="str">
        <f>REPLACE(N3600,FIND("/",N3600),LEN(N3600)-FIND("/",N3600)+1,"")</f>
        <v>theater</v>
      </c>
      <c r="R3600" t="str">
        <f>REPLACE(N3600,1,FIND("/",N3600),"")</f>
        <v>plays</v>
      </c>
      <c r="S3600" s="10">
        <f t="shared" si="112"/>
        <v>41866.465532407405</v>
      </c>
      <c r="T3600" s="10">
        <f t="shared" si="113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E3601/D3601*100</f>
        <v>202</v>
      </c>
      <c r="P3601" s="7">
        <f>E3601/L3601</f>
        <v>59.411764705882355</v>
      </c>
      <c r="Q3601" t="str">
        <f>REPLACE(N3601,FIND("/",N3601),LEN(N3601)-FIND("/",N3601)+1,"")</f>
        <v>theater</v>
      </c>
      <c r="R3601" t="str">
        <f>REPLACE(N3601,1,FIND("/",N3601),"")</f>
        <v>plays</v>
      </c>
      <c r="S3601" s="10">
        <f t="shared" si="112"/>
        <v>42220.461539351854</v>
      </c>
      <c r="T3601" s="10">
        <f t="shared" si="113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E3602/D3602*100</f>
        <v>130</v>
      </c>
      <c r="P3602" s="7">
        <f>E3602/L3602</f>
        <v>3.25</v>
      </c>
      <c r="Q3602" t="str">
        <f>REPLACE(N3602,FIND("/",N3602),LEN(N3602)-FIND("/",N3602)+1,"")</f>
        <v>theater</v>
      </c>
      <c r="R3602" t="str">
        <f>REPLACE(N3602,1,FIND("/",N3602),"")</f>
        <v>plays</v>
      </c>
      <c r="S3602" s="10">
        <f t="shared" si="112"/>
        <v>42628.515787037039</v>
      </c>
      <c r="T3602" s="10">
        <f t="shared" si="113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E3603/D3603*100</f>
        <v>104.35000000000001</v>
      </c>
      <c r="P3603" s="7">
        <f>E3603/L3603</f>
        <v>39.377358490566039</v>
      </c>
      <c r="Q3603" t="str">
        <f>REPLACE(N3603,FIND("/",N3603),LEN(N3603)-FIND("/",N3603)+1,"")</f>
        <v>theater</v>
      </c>
      <c r="R3603" t="str">
        <f>REPLACE(N3603,1,FIND("/",N3603),"")</f>
        <v>plays</v>
      </c>
      <c r="S3603" s="10">
        <f t="shared" si="112"/>
        <v>41990.665300925924</v>
      </c>
      <c r="T3603" s="10">
        <f t="shared" si="113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E3604/D3604*100</f>
        <v>100.05</v>
      </c>
      <c r="P3604" s="7">
        <f>E3604/L3604</f>
        <v>81.673469387755105</v>
      </c>
      <c r="Q3604" t="str">
        <f>REPLACE(N3604,FIND("/",N3604),LEN(N3604)-FIND("/",N3604)+1,"")</f>
        <v>theater</v>
      </c>
      <c r="R3604" t="str">
        <f>REPLACE(N3604,1,FIND("/",N3604),"")</f>
        <v>plays</v>
      </c>
      <c r="S3604" s="10">
        <f t="shared" si="112"/>
        <v>42447.56109953703</v>
      </c>
      <c r="T3604" s="10">
        <f t="shared" si="113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E3605/D3605*100</f>
        <v>170.66666666666669</v>
      </c>
      <c r="P3605" s="7">
        <f>E3605/L3605</f>
        <v>44.912280701754383</v>
      </c>
      <c r="Q3605" t="str">
        <f>REPLACE(N3605,FIND("/",N3605),LEN(N3605)-FIND("/",N3605)+1,"")</f>
        <v>theater</v>
      </c>
      <c r="R3605" t="str">
        <f>REPLACE(N3605,1,FIND("/",N3605),"")</f>
        <v>plays</v>
      </c>
      <c r="S3605" s="10">
        <f t="shared" si="112"/>
        <v>42283.531018518515</v>
      </c>
      <c r="T3605" s="10">
        <f t="shared" si="113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E3606/D3606*100</f>
        <v>112.83333333333334</v>
      </c>
      <c r="P3606" s="7">
        <f>E3606/L3606</f>
        <v>49.05797101449275</v>
      </c>
      <c r="Q3606" t="str">
        <f>REPLACE(N3606,FIND("/",N3606),LEN(N3606)-FIND("/",N3606)+1,"")</f>
        <v>theater</v>
      </c>
      <c r="R3606" t="str">
        <f>REPLACE(N3606,1,FIND("/",N3606),"")</f>
        <v>plays</v>
      </c>
      <c r="S3606" s="10">
        <f t="shared" si="112"/>
        <v>42482.68236111111</v>
      </c>
      <c r="T3606" s="10">
        <f t="shared" si="113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E3607/D3607*100</f>
        <v>184</v>
      </c>
      <c r="P3607" s="7">
        <f>E3607/L3607</f>
        <v>30.666666666666668</v>
      </c>
      <c r="Q3607" t="str">
        <f>REPLACE(N3607,FIND("/",N3607),LEN(N3607)-FIND("/",N3607)+1,"")</f>
        <v>theater</v>
      </c>
      <c r="R3607" t="str">
        <f>REPLACE(N3607,1,FIND("/",N3607),"")</f>
        <v>plays</v>
      </c>
      <c r="S3607" s="10">
        <f t="shared" si="112"/>
        <v>42383.459791666661</v>
      </c>
      <c r="T3607" s="10">
        <f t="shared" si="113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E3608/D3608*100</f>
        <v>130.26666666666665</v>
      </c>
      <c r="P3608" s="7">
        <f>E3608/L3608</f>
        <v>61.0625</v>
      </c>
      <c r="Q3608" t="str">
        <f>REPLACE(N3608,FIND("/",N3608),LEN(N3608)-FIND("/",N3608)+1,"")</f>
        <v>theater</v>
      </c>
      <c r="R3608" t="str">
        <f>REPLACE(N3608,1,FIND("/",N3608),"")</f>
        <v>plays</v>
      </c>
      <c r="S3608" s="10">
        <f t="shared" si="112"/>
        <v>42566.271493055552</v>
      </c>
      <c r="T3608" s="10">
        <f t="shared" si="113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E3609/D3609*100</f>
        <v>105.45454545454544</v>
      </c>
      <c r="P3609" s="7">
        <f>E3609/L3609</f>
        <v>29</v>
      </c>
      <c r="Q3609" t="str">
        <f>REPLACE(N3609,FIND("/",N3609),LEN(N3609)-FIND("/",N3609)+1,"")</f>
        <v>theater</v>
      </c>
      <c r="R3609" t="str">
        <f>REPLACE(N3609,1,FIND("/",N3609),"")</f>
        <v>plays</v>
      </c>
      <c r="S3609" s="10">
        <f t="shared" si="112"/>
        <v>42338.630578703705</v>
      </c>
      <c r="T3609" s="10">
        <f t="shared" si="113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E3610/D3610*100</f>
        <v>100</v>
      </c>
      <c r="P3610" s="7">
        <f>E3610/L3610</f>
        <v>29.62962962962963</v>
      </c>
      <c r="Q3610" t="str">
        <f>REPLACE(N3610,FIND("/",N3610),LEN(N3610)-FIND("/",N3610)+1,"")</f>
        <v>theater</v>
      </c>
      <c r="R3610" t="str">
        <f>REPLACE(N3610,1,FIND("/",N3610),"")</f>
        <v>plays</v>
      </c>
      <c r="S3610" s="10">
        <f t="shared" si="112"/>
        <v>42506.376041666663</v>
      </c>
      <c r="T3610" s="10">
        <f t="shared" si="113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E3611/D3611*100</f>
        <v>153.31632653061226</v>
      </c>
      <c r="P3611" s="7">
        <f>E3611/L3611</f>
        <v>143.0952380952381</v>
      </c>
      <c r="Q3611" t="str">
        <f>REPLACE(N3611,FIND("/",N3611),LEN(N3611)-FIND("/",N3611)+1,"")</f>
        <v>theater</v>
      </c>
      <c r="R3611" t="str">
        <f>REPLACE(N3611,1,FIND("/",N3611),"")</f>
        <v>plays</v>
      </c>
      <c r="S3611" s="10">
        <f t="shared" si="112"/>
        <v>42429.658391203702</v>
      </c>
      <c r="T3611" s="10">
        <f t="shared" si="113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E3612/D3612*100</f>
        <v>162.30000000000001</v>
      </c>
      <c r="P3612" s="7">
        <f>E3612/L3612</f>
        <v>52.354838709677416</v>
      </c>
      <c r="Q3612" t="str">
        <f>REPLACE(N3612,FIND("/",N3612),LEN(N3612)-FIND("/",N3612)+1,"")</f>
        <v>theater</v>
      </c>
      <c r="R3612" t="str">
        <f>REPLACE(N3612,1,FIND("/",N3612),"")</f>
        <v>plays</v>
      </c>
      <c r="S3612" s="10">
        <f t="shared" si="112"/>
        <v>42203.09879629629</v>
      </c>
      <c r="T3612" s="10">
        <f t="shared" si="113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E3613/D3613*100</f>
        <v>136</v>
      </c>
      <c r="P3613" s="7">
        <f>E3613/L3613</f>
        <v>66.666666666666671</v>
      </c>
      <c r="Q3613" t="str">
        <f>REPLACE(N3613,FIND("/",N3613),LEN(N3613)-FIND("/",N3613)+1,"")</f>
        <v>theater</v>
      </c>
      <c r="R3613" t="str">
        <f>REPLACE(N3613,1,FIND("/",N3613),"")</f>
        <v>plays</v>
      </c>
      <c r="S3613" s="10">
        <f t="shared" si="112"/>
        <v>42072.037048611113</v>
      </c>
      <c r="T3613" s="10">
        <f t="shared" si="113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E3614/D3614*100</f>
        <v>144.4</v>
      </c>
      <c r="P3614" s="7">
        <f>E3614/L3614</f>
        <v>126.66666666666667</v>
      </c>
      <c r="Q3614" t="str">
        <f>REPLACE(N3614,FIND("/",N3614),LEN(N3614)-FIND("/",N3614)+1,"")</f>
        <v>theater</v>
      </c>
      <c r="R3614" t="str">
        <f>REPLACE(N3614,1,FIND("/",N3614),"")</f>
        <v>plays</v>
      </c>
      <c r="S3614" s="10">
        <f t="shared" si="112"/>
        <v>41789.393645833326</v>
      </c>
      <c r="T3614" s="10">
        <f t="shared" si="113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E3615/D3615*100</f>
        <v>100</v>
      </c>
      <c r="P3615" s="7">
        <f>E3615/L3615</f>
        <v>62.5</v>
      </c>
      <c r="Q3615" t="str">
        <f>REPLACE(N3615,FIND("/",N3615),LEN(N3615)-FIND("/",N3615)+1,"")</f>
        <v>theater</v>
      </c>
      <c r="R3615" t="str">
        <f>REPLACE(N3615,1,FIND("/",N3615),"")</f>
        <v>plays</v>
      </c>
      <c r="S3615" s="10">
        <f t="shared" si="112"/>
        <v>41788.256643518514</v>
      </c>
      <c r="T3615" s="10">
        <f t="shared" si="113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E3616/D3616*100</f>
        <v>100.8</v>
      </c>
      <c r="P3616" s="7">
        <f>E3616/L3616</f>
        <v>35.492957746478872</v>
      </c>
      <c r="Q3616" t="str">
        <f>REPLACE(N3616,FIND("/",N3616),LEN(N3616)-FIND("/",N3616)+1,"")</f>
        <v>theater</v>
      </c>
      <c r="R3616" t="str">
        <f>REPLACE(N3616,1,FIND("/",N3616),"")</f>
        <v>plays</v>
      </c>
      <c r="S3616" s="10">
        <f t="shared" si="112"/>
        <v>42143.708518518521</v>
      </c>
      <c r="T3616" s="10">
        <f t="shared" si="113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E3617/D3617*100</f>
        <v>106.80000000000001</v>
      </c>
      <c r="P3617" s="7">
        <f>E3617/L3617</f>
        <v>37.083333333333336</v>
      </c>
      <c r="Q3617" t="str">
        <f>REPLACE(N3617,FIND("/",N3617),LEN(N3617)-FIND("/",N3617)+1,"")</f>
        <v>theater</v>
      </c>
      <c r="R3617" t="str">
        <f>REPLACE(N3617,1,FIND("/",N3617),"")</f>
        <v>plays</v>
      </c>
      <c r="S3617" s="10">
        <f t="shared" si="112"/>
        <v>42318.260370370372</v>
      </c>
      <c r="T3617" s="10">
        <f t="shared" si="113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E3618/D3618*100</f>
        <v>124.8</v>
      </c>
      <c r="P3618" s="7">
        <f>E3618/L3618</f>
        <v>69.333333333333329</v>
      </c>
      <c r="Q3618" t="str">
        <f>REPLACE(N3618,FIND("/",N3618),LEN(N3618)-FIND("/",N3618)+1,"")</f>
        <v>theater</v>
      </c>
      <c r="R3618" t="str">
        <f>REPLACE(N3618,1,FIND("/",N3618),"")</f>
        <v>plays</v>
      </c>
      <c r="S3618" s="10">
        <f t="shared" si="112"/>
        <v>42052.616481481477</v>
      </c>
      <c r="T3618" s="10">
        <f t="shared" si="113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E3619/D3619*100</f>
        <v>118.91891891891892</v>
      </c>
      <c r="P3619" s="7">
        <f>E3619/L3619</f>
        <v>17.254901960784313</v>
      </c>
      <c r="Q3619" t="str">
        <f>REPLACE(N3619,FIND("/",N3619),LEN(N3619)-FIND("/",N3619)+1,"")</f>
        <v>theater</v>
      </c>
      <c r="R3619" t="str">
        <f>REPLACE(N3619,1,FIND("/",N3619),"")</f>
        <v>plays</v>
      </c>
      <c r="S3619" s="10">
        <f t="shared" si="112"/>
        <v>42779.276956018519</v>
      </c>
      <c r="T3619" s="10">
        <f t="shared" si="113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E3620/D3620*100</f>
        <v>101</v>
      </c>
      <c r="P3620" s="7">
        <f>E3620/L3620</f>
        <v>36.071428571428569</v>
      </c>
      <c r="Q3620" t="str">
        <f>REPLACE(N3620,FIND("/",N3620),LEN(N3620)-FIND("/",N3620)+1,"")</f>
        <v>theater</v>
      </c>
      <c r="R3620" t="str">
        <f>REPLACE(N3620,1,FIND("/",N3620),"")</f>
        <v>plays</v>
      </c>
      <c r="S3620" s="10">
        <f t="shared" si="112"/>
        <v>42128.294560185182</v>
      </c>
      <c r="T3620" s="10">
        <f t="shared" si="113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E3621/D3621*100</f>
        <v>112.99999999999999</v>
      </c>
      <c r="P3621" s="7">
        <f>E3621/L3621</f>
        <v>66.470588235294116</v>
      </c>
      <c r="Q3621" t="str">
        <f>REPLACE(N3621,FIND("/",N3621),LEN(N3621)-FIND("/",N3621)+1,"")</f>
        <v>theater</v>
      </c>
      <c r="R3621" t="str">
        <f>REPLACE(N3621,1,FIND("/",N3621),"")</f>
        <v>plays</v>
      </c>
      <c r="S3621" s="10">
        <f t="shared" si="112"/>
        <v>42660.798912037033</v>
      </c>
      <c r="T3621" s="10">
        <f t="shared" si="113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E3622/D3622*100</f>
        <v>105.19047619047619</v>
      </c>
      <c r="P3622" s="7">
        <f>E3622/L3622</f>
        <v>56.065989847715734</v>
      </c>
      <c r="Q3622" t="str">
        <f>REPLACE(N3622,FIND("/",N3622),LEN(N3622)-FIND("/",N3622)+1,"")</f>
        <v>theater</v>
      </c>
      <c r="R3622" t="str">
        <f>REPLACE(N3622,1,FIND("/",N3622),"")</f>
        <v>plays</v>
      </c>
      <c r="S3622" s="10">
        <f t="shared" si="112"/>
        <v>42037.60487268518</v>
      </c>
      <c r="T3622" s="10">
        <f t="shared" si="113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E3623/D3623*100</f>
        <v>109.73333333333332</v>
      </c>
      <c r="P3623" s="7">
        <f>E3623/L3623</f>
        <v>47.028571428571432</v>
      </c>
      <c r="Q3623" t="str">
        <f>REPLACE(N3623,FIND("/",N3623),LEN(N3623)-FIND("/",N3623)+1,"")</f>
        <v>theater</v>
      </c>
      <c r="R3623" t="str">
        <f>REPLACE(N3623,1,FIND("/",N3623),"")</f>
        <v>plays</v>
      </c>
      <c r="S3623" s="10">
        <f t="shared" si="112"/>
        <v>42619.602361111109</v>
      </c>
      <c r="T3623" s="10">
        <f t="shared" si="113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E3624/D3624*100</f>
        <v>100.099</v>
      </c>
      <c r="P3624" s="7">
        <f>E3624/L3624</f>
        <v>47.666190476190479</v>
      </c>
      <c r="Q3624" t="str">
        <f>REPLACE(N3624,FIND("/",N3624),LEN(N3624)-FIND("/",N3624)+1,"")</f>
        <v>theater</v>
      </c>
      <c r="R3624" t="str">
        <f>REPLACE(N3624,1,FIND("/",N3624),"")</f>
        <v>plays</v>
      </c>
      <c r="S3624" s="10">
        <f t="shared" si="112"/>
        <v>41876.888553240737</v>
      </c>
      <c r="T3624" s="10">
        <f t="shared" si="113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E3625/D3625*100</f>
        <v>120</v>
      </c>
      <c r="P3625" s="7">
        <f>E3625/L3625</f>
        <v>88.235294117647058</v>
      </c>
      <c r="Q3625" t="str">
        <f>REPLACE(N3625,FIND("/",N3625),LEN(N3625)-FIND("/",N3625)+1,"")</f>
        <v>theater</v>
      </c>
      <c r="R3625" t="str">
        <f>REPLACE(N3625,1,FIND("/",N3625),"")</f>
        <v>plays</v>
      </c>
      <c r="S3625" s="10">
        <f t="shared" si="112"/>
        <v>41828.403587962959</v>
      </c>
      <c r="T3625" s="10">
        <f t="shared" si="113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E3626/D3626*100</f>
        <v>104.93333333333332</v>
      </c>
      <c r="P3626" s="7">
        <f>E3626/L3626</f>
        <v>80.717948717948715</v>
      </c>
      <c r="Q3626" t="str">
        <f>REPLACE(N3626,FIND("/",N3626),LEN(N3626)-FIND("/",N3626)+1,"")</f>
        <v>theater</v>
      </c>
      <c r="R3626" t="str">
        <f>REPLACE(N3626,1,FIND("/",N3626),"")</f>
        <v>plays</v>
      </c>
      <c r="S3626" s="10">
        <f t="shared" si="112"/>
        <v>42545.44085648148</v>
      </c>
      <c r="T3626" s="10">
        <f t="shared" si="113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E3627/D3627*100</f>
        <v>102.66666666666666</v>
      </c>
      <c r="P3627" s="7">
        <f>E3627/L3627</f>
        <v>39.487179487179489</v>
      </c>
      <c r="Q3627" t="str">
        <f>REPLACE(N3627,FIND("/",N3627),LEN(N3627)-FIND("/",N3627)+1,"")</f>
        <v>theater</v>
      </c>
      <c r="R3627" t="str">
        <f>REPLACE(N3627,1,FIND("/",N3627),"")</f>
        <v>plays</v>
      </c>
      <c r="S3627" s="10">
        <f t="shared" si="112"/>
        <v>42157.319178240738</v>
      </c>
      <c r="T3627" s="10">
        <f t="shared" si="113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E3628/D3628*100</f>
        <v>101.82500000000002</v>
      </c>
      <c r="P3628" s="7">
        <f>E3628/L3628</f>
        <v>84.854166666666671</v>
      </c>
      <c r="Q3628" t="str">
        <f>REPLACE(N3628,FIND("/",N3628),LEN(N3628)-FIND("/",N3628)+1,"")</f>
        <v>theater</v>
      </c>
      <c r="R3628" t="str">
        <f>REPLACE(N3628,1,FIND("/",N3628),"")</f>
        <v>plays</v>
      </c>
      <c r="S3628" s="10">
        <f t="shared" si="112"/>
        <v>41846.333993055552</v>
      </c>
      <c r="T3628" s="10">
        <f t="shared" si="113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E3629/D3629*100</f>
        <v>100</v>
      </c>
      <c r="P3629" s="7">
        <f>E3629/L3629</f>
        <v>68.965517241379317</v>
      </c>
      <c r="Q3629" t="str">
        <f>REPLACE(N3629,FIND("/",N3629),LEN(N3629)-FIND("/",N3629)+1,"")</f>
        <v>theater</v>
      </c>
      <c r="R3629" t="str">
        <f>REPLACE(N3629,1,FIND("/",N3629),"")</f>
        <v>plays</v>
      </c>
      <c r="S3629" s="10">
        <f t="shared" si="112"/>
        <v>42460.408414351848</v>
      </c>
      <c r="T3629" s="10">
        <f t="shared" si="113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E3630/D3630*100</f>
        <v>0</v>
      </c>
      <c r="P3630" s="7" t="e">
        <f>E3630/L3630</f>
        <v>#DIV/0!</v>
      </c>
      <c r="Q3630" t="str">
        <f>REPLACE(N3630,FIND("/",N3630),LEN(N3630)-FIND("/",N3630)+1,"")</f>
        <v>theater</v>
      </c>
      <c r="R3630" t="str">
        <f>REPLACE(N3630,1,FIND("/",N3630),"")</f>
        <v>musical</v>
      </c>
      <c r="S3630" s="10">
        <f t="shared" si="112"/>
        <v>42291.4999537037</v>
      </c>
      <c r="T3630" s="10">
        <f t="shared" si="113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E3631/D3631*100</f>
        <v>1.9999999999999998E-4</v>
      </c>
      <c r="P3631" s="7">
        <f>E3631/L3631</f>
        <v>1</v>
      </c>
      <c r="Q3631" t="str">
        <f>REPLACE(N3631,FIND("/",N3631),LEN(N3631)-FIND("/",N3631)+1,"")</f>
        <v>theater</v>
      </c>
      <c r="R3631" t="str">
        <f>REPLACE(N3631,1,FIND("/",N3631),"")</f>
        <v>musical</v>
      </c>
      <c r="S3631" s="10">
        <f t="shared" si="112"/>
        <v>42436.761157407404</v>
      </c>
      <c r="T3631" s="10">
        <f t="shared" si="113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E3632/D3632*100</f>
        <v>3.3333333333333333E-2</v>
      </c>
      <c r="P3632" s="7">
        <f>E3632/L3632</f>
        <v>1</v>
      </c>
      <c r="Q3632" t="str">
        <f>REPLACE(N3632,FIND("/",N3632),LEN(N3632)-FIND("/",N3632)+1,"")</f>
        <v>theater</v>
      </c>
      <c r="R3632" t="str">
        <f>REPLACE(N3632,1,FIND("/",N3632),"")</f>
        <v>musical</v>
      </c>
      <c r="S3632" s="10">
        <f t="shared" si="112"/>
        <v>41942.513773148145</v>
      </c>
      <c r="T3632" s="10">
        <f t="shared" si="113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E3633/D3633*100</f>
        <v>51.023391812865491</v>
      </c>
      <c r="P3633" s="7">
        <f>E3633/L3633</f>
        <v>147.88135593220338</v>
      </c>
      <c r="Q3633" t="str">
        <f>REPLACE(N3633,FIND("/",N3633),LEN(N3633)-FIND("/",N3633)+1,"")</f>
        <v>theater</v>
      </c>
      <c r="R3633" t="str">
        <f>REPLACE(N3633,1,FIND("/",N3633),"")</f>
        <v>musical</v>
      </c>
      <c r="S3633" s="10">
        <f t="shared" si="112"/>
        <v>41880.42010416666</v>
      </c>
      <c r="T3633" s="10">
        <f t="shared" si="113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E3634/D3634*100</f>
        <v>20</v>
      </c>
      <c r="P3634" s="7">
        <f>E3634/L3634</f>
        <v>100</v>
      </c>
      <c r="Q3634" t="str">
        <f>REPLACE(N3634,FIND("/",N3634),LEN(N3634)-FIND("/",N3634)+1,"")</f>
        <v>theater</v>
      </c>
      <c r="R3634" t="str">
        <f>REPLACE(N3634,1,FIND("/",N3634),"")</f>
        <v>musical</v>
      </c>
      <c r="S3634" s="10">
        <f t="shared" si="112"/>
        <v>41946.603576388887</v>
      </c>
      <c r="T3634" s="10">
        <f t="shared" si="113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E3635/D3635*100</f>
        <v>35.24</v>
      </c>
      <c r="P3635" s="7">
        <f>E3635/L3635</f>
        <v>56.838709677419352</v>
      </c>
      <c r="Q3635" t="str">
        <f>REPLACE(N3635,FIND("/",N3635),LEN(N3635)-FIND("/",N3635)+1,"")</f>
        <v>theater</v>
      </c>
      <c r="R3635" t="str">
        <f>REPLACE(N3635,1,FIND("/",N3635),"")</f>
        <v>musical</v>
      </c>
      <c r="S3635" s="10">
        <f t="shared" si="112"/>
        <v>42649.290127314809</v>
      </c>
      <c r="T3635" s="10">
        <f t="shared" si="113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E3636/D3636*100</f>
        <v>4.246666666666667</v>
      </c>
      <c r="P3636" s="7">
        <f>E3636/L3636</f>
        <v>176.94444444444446</v>
      </c>
      <c r="Q3636" t="str">
        <f>REPLACE(N3636,FIND("/",N3636),LEN(N3636)-FIND("/",N3636)+1,"")</f>
        <v>theater</v>
      </c>
      <c r="R3636" t="str">
        <f>REPLACE(N3636,1,FIND("/",N3636),"")</f>
        <v>musical</v>
      </c>
      <c r="S3636" s="10">
        <f t="shared" si="112"/>
        <v>42700.833032407405</v>
      </c>
      <c r="T3636" s="10">
        <f t="shared" si="113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E3637/D3637*100</f>
        <v>36.457142857142856</v>
      </c>
      <c r="P3637" s="7">
        <f>E3637/L3637</f>
        <v>127.6</v>
      </c>
      <c r="Q3637" t="str">
        <f>REPLACE(N3637,FIND("/",N3637),LEN(N3637)-FIND("/",N3637)+1,"")</f>
        <v>theater</v>
      </c>
      <c r="R3637" t="str">
        <f>REPLACE(N3637,1,FIND("/",N3637),"")</f>
        <v>musical</v>
      </c>
      <c r="S3637" s="10">
        <f t="shared" si="112"/>
        <v>42450.549490740734</v>
      </c>
      <c r="T3637" s="10">
        <f t="shared" si="113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E3638/D3638*100</f>
        <v>0</v>
      </c>
      <c r="P3638" s="7" t="e">
        <f>E3638/L3638</f>
        <v>#DIV/0!</v>
      </c>
      <c r="Q3638" t="str">
        <f>REPLACE(N3638,FIND("/",N3638),LEN(N3638)-FIND("/",N3638)+1,"")</f>
        <v>theater</v>
      </c>
      <c r="R3638" t="str">
        <f>REPLACE(N3638,1,FIND("/",N3638),"")</f>
        <v>musical</v>
      </c>
      <c r="S3638" s="10">
        <f t="shared" si="112"/>
        <v>42226.361446759256</v>
      </c>
      <c r="T3638" s="10">
        <f t="shared" si="113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E3639/D3639*100</f>
        <v>30.866666666666664</v>
      </c>
      <c r="P3639" s="7">
        <f>E3639/L3639</f>
        <v>66.142857142857139</v>
      </c>
      <c r="Q3639" t="str">
        <f>REPLACE(N3639,FIND("/",N3639),LEN(N3639)-FIND("/",N3639)+1,"")</f>
        <v>theater</v>
      </c>
      <c r="R3639" t="str">
        <f>REPLACE(N3639,1,FIND("/",N3639),"")</f>
        <v>musical</v>
      </c>
      <c r="S3639" s="10">
        <f t="shared" si="112"/>
        <v>41975.367303240739</v>
      </c>
      <c r="T3639" s="10">
        <f t="shared" si="113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E3640/D3640*100</f>
        <v>6.5454545454545459</v>
      </c>
      <c r="P3640" s="7">
        <f>E3640/L3640</f>
        <v>108</v>
      </c>
      <c r="Q3640" t="str">
        <f>REPLACE(N3640,FIND("/",N3640),LEN(N3640)-FIND("/",N3640)+1,"")</f>
        <v>theater</v>
      </c>
      <c r="R3640" t="str">
        <f>REPLACE(N3640,1,FIND("/",N3640),"")</f>
        <v>musical</v>
      </c>
      <c r="S3640" s="10">
        <f t="shared" si="112"/>
        <v>42053.339490740742</v>
      </c>
      <c r="T3640" s="10">
        <f t="shared" si="113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E3641/D3641*100</f>
        <v>4.0000000000000001E-3</v>
      </c>
      <c r="P3641" s="7">
        <f>E3641/L3641</f>
        <v>1</v>
      </c>
      <c r="Q3641" t="str">
        <f>REPLACE(N3641,FIND("/",N3641),LEN(N3641)-FIND("/",N3641)+1,"")</f>
        <v>theater</v>
      </c>
      <c r="R3641" t="str">
        <f>REPLACE(N3641,1,FIND("/",N3641),"")</f>
        <v>musical</v>
      </c>
      <c r="S3641" s="10">
        <f t="shared" si="112"/>
        <v>42590.343819444439</v>
      </c>
      <c r="T3641" s="10">
        <f t="shared" si="113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E3642/D3642*100</f>
        <v>5.5</v>
      </c>
      <c r="P3642" s="7">
        <f>E3642/L3642</f>
        <v>18.333333333333332</v>
      </c>
      <c r="Q3642" t="str">
        <f>REPLACE(N3642,FIND("/",N3642),LEN(N3642)-FIND("/",N3642)+1,"")</f>
        <v>theater</v>
      </c>
      <c r="R3642" t="str">
        <f>REPLACE(N3642,1,FIND("/",N3642),"")</f>
        <v>musical</v>
      </c>
      <c r="S3642" s="10">
        <f t="shared" si="112"/>
        <v>42104.448263888888</v>
      </c>
      <c r="T3642" s="10">
        <f t="shared" si="113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E3643/D3643*100</f>
        <v>0</v>
      </c>
      <c r="P3643" s="7" t="e">
        <f>E3643/L3643</f>
        <v>#DIV/0!</v>
      </c>
      <c r="Q3643" t="str">
        <f>REPLACE(N3643,FIND("/",N3643),LEN(N3643)-FIND("/",N3643)+1,"")</f>
        <v>theater</v>
      </c>
      <c r="R3643" t="str">
        <f>REPLACE(N3643,1,FIND("/",N3643),"")</f>
        <v>musical</v>
      </c>
      <c r="S3643" s="10">
        <f t="shared" si="112"/>
        <v>41899.29373842592</v>
      </c>
      <c r="T3643" s="10">
        <f t="shared" si="113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E3644/D3644*100</f>
        <v>2.1428571428571428</v>
      </c>
      <c r="P3644" s="7">
        <f>E3644/L3644</f>
        <v>7.5</v>
      </c>
      <c r="Q3644" t="str">
        <f>REPLACE(N3644,FIND("/",N3644),LEN(N3644)-FIND("/",N3644)+1,"")</f>
        <v>theater</v>
      </c>
      <c r="R3644" t="str">
        <f>REPLACE(N3644,1,FIND("/",N3644),"")</f>
        <v>musical</v>
      </c>
      <c r="S3644" s="10">
        <f t="shared" si="112"/>
        <v>42297.482951388891</v>
      </c>
      <c r="T3644" s="10">
        <f t="shared" si="113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E3645/D3645*100</f>
        <v>0</v>
      </c>
      <c r="P3645" s="7" t="e">
        <f>E3645/L3645</f>
        <v>#DIV/0!</v>
      </c>
      <c r="Q3645" t="str">
        <f>REPLACE(N3645,FIND("/",N3645),LEN(N3645)-FIND("/",N3645)+1,"")</f>
        <v>theater</v>
      </c>
      <c r="R3645" t="str">
        <f>REPLACE(N3645,1,FIND("/",N3645),"")</f>
        <v>musical</v>
      </c>
      <c r="S3645" s="10">
        <f t="shared" si="112"/>
        <v>42284.810636574075</v>
      </c>
      <c r="T3645" s="10">
        <f t="shared" si="113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E3646/D3646*100</f>
        <v>16.420000000000002</v>
      </c>
      <c r="P3646" s="7">
        <f>E3646/L3646</f>
        <v>68.416666666666671</v>
      </c>
      <c r="Q3646" t="str">
        <f>REPLACE(N3646,FIND("/",N3646),LEN(N3646)-FIND("/",N3646)+1,"")</f>
        <v>theater</v>
      </c>
      <c r="R3646" t="str">
        <f>REPLACE(N3646,1,FIND("/",N3646),"")</f>
        <v>musical</v>
      </c>
      <c r="S3646" s="10">
        <f t="shared" si="112"/>
        <v>42408.908414351848</v>
      </c>
      <c r="T3646" s="10">
        <f t="shared" si="113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E3647/D3647*100</f>
        <v>0.1</v>
      </c>
      <c r="P3647" s="7">
        <f>E3647/L3647</f>
        <v>1</v>
      </c>
      <c r="Q3647" t="str">
        <f>REPLACE(N3647,FIND("/",N3647),LEN(N3647)-FIND("/",N3647)+1,"")</f>
        <v>theater</v>
      </c>
      <c r="R3647" t="str">
        <f>REPLACE(N3647,1,FIND("/",N3647),"")</f>
        <v>musical</v>
      </c>
      <c r="S3647" s="10">
        <f t="shared" si="112"/>
        <v>42665.637013888881</v>
      </c>
      <c r="T3647" s="10">
        <f t="shared" si="113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E3648/D3648*100</f>
        <v>4.8099999999999996</v>
      </c>
      <c r="P3648" s="7">
        <f>E3648/L3648</f>
        <v>60.125</v>
      </c>
      <c r="Q3648" t="str">
        <f>REPLACE(N3648,FIND("/",N3648),LEN(N3648)-FIND("/",N3648)+1,"")</f>
        <v>theater</v>
      </c>
      <c r="R3648" t="str">
        <f>REPLACE(N3648,1,FIND("/",N3648),"")</f>
        <v>musical</v>
      </c>
      <c r="S3648" s="10">
        <f t="shared" si="112"/>
        <v>42140.08798611111</v>
      </c>
      <c r="T3648" s="10">
        <f t="shared" si="113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E3649/D3649*100</f>
        <v>6</v>
      </c>
      <c r="P3649" s="7">
        <f>E3649/L3649</f>
        <v>15</v>
      </c>
      <c r="Q3649" t="str">
        <f>REPLACE(N3649,FIND("/",N3649),LEN(N3649)-FIND("/",N3649)+1,"")</f>
        <v>theater</v>
      </c>
      <c r="R3649" t="str">
        <f>REPLACE(N3649,1,FIND("/",N3649),"")</f>
        <v>musical</v>
      </c>
      <c r="S3649" s="10">
        <f t="shared" si="112"/>
        <v>42598.415821759256</v>
      </c>
      <c r="T3649" s="10">
        <f t="shared" si="113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E3650/D3650*100</f>
        <v>100.38249999999999</v>
      </c>
      <c r="P3650" s="7">
        <f>E3650/L3650</f>
        <v>550.04109589041093</v>
      </c>
      <c r="Q3650" t="str">
        <f>REPLACE(N3650,FIND("/",N3650),LEN(N3650)-FIND("/",N3650)+1,"")</f>
        <v>theater</v>
      </c>
      <c r="R3650" t="str">
        <f>REPLACE(N3650,1,FIND("/",N3650),"")</f>
        <v>plays</v>
      </c>
      <c r="S3650" s="10">
        <f t="shared" si="112"/>
        <v>41886.958854166667</v>
      </c>
      <c r="T3650" s="10">
        <f t="shared" si="113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E3651/D3651*100</f>
        <v>104</v>
      </c>
      <c r="P3651" s="7">
        <f>E3651/L3651</f>
        <v>97.5</v>
      </c>
      <c r="Q3651" t="str">
        <f>REPLACE(N3651,FIND("/",N3651),LEN(N3651)-FIND("/",N3651)+1,"")</f>
        <v>theater</v>
      </c>
      <c r="R3651" t="str">
        <f>REPLACE(N3651,1,FIND("/",N3651),"")</f>
        <v>plays</v>
      </c>
      <c r="S3651" s="10">
        <f t="shared" ref="S3651:S3714" si="114">(J3651/86400)+25569+(-8/24)</f>
        <v>41780.379560185182</v>
      </c>
      <c r="T3651" s="10">
        <f t="shared" ref="T3651:T3714" si="115">(I3651/86400)+25569+(-8/24)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E3652/D3652*100</f>
        <v>100</v>
      </c>
      <c r="P3652" s="7">
        <f>E3652/L3652</f>
        <v>29.411764705882351</v>
      </c>
      <c r="Q3652" t="str">
        <f>REPLACE(N3652,FIND("/",N3652),LEN(N3652)-FIND("/",N3652)+1,"")</f>
        <v>theater</v>
      </c>
      <c r="R3652" t="str">
        <f>REPLACE(N3652,1,FIND("/",N3652),"")</f>
        <v>plays</v>
      </c>
      <c r="S3652" s="10">
        <f t="shared" si="114"/>
        <v>42381.145648148151</v>
      </c>
      <c r="T3652" s="10">
        <f t="shared" si="115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E3653/D3653*100</f>
        <v>104</v>
      </c>
      <c r="P3653" s="7">
        <f>E3653/L3653</f>
        <v>57.777777777777779</v>
      </c>
      <c r="Q3653" t="str">
        <f>REPLACE(N3653,FIND("/",N3653),LEN(N3653)-FIND("/",N3653)+1,"")</f>
        <v>theater</v>
      </c>
      <c r="R3653" t="str">
        <f>REPLACE(N3653,1,FIND("/",N3653),"")</f>
        <v>plays</v>
      </c>
      <c r="S3653" s="10">
        <f t="shared" si="114"/>
        <v>41828.312986111108</v>
      </c>
      <c r="T3653" s="10">
        <f t="shared" si="115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E3654/D3654*100</f>
        <v>250.66666666666669</v>
      </c>
      <c r="P3654" s="7">
        <f>E3654/L3654</f>
        <v>44.235294117647058</v>
      </c>
      <c r="Q3654" t="str">
        <f>REPLACE(N3654,FIND("/",N3654),LEN(N3654)-FIND("/",N3654)+1,"")</f>
        <v>theater</v>
      </c>
      <c r="R3654" t="str">
        <f>REPLACE(N3654,1,FIND("/",N3654),"")</f>
        <v>plays</v>
      </c>
      <c r="S3654" s="10">
        <f t="shared" si="114"/>
        <v>42596.311365740738</v>
      </c>
      <c r="T3654" s="10">
        <f t="shared" si="115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E3655/D3655*100</f>
        <v>100.49999999999999</v>
      </c>
      <c r="P3655" s="7">
        <f>E3655/L3655</f>
        <v>60.909090909090907</v>
      </c>
      <c r="Q3655" t="str">
        <f>REPLACE(N3655,FIND("/",N3655),LEN(N3655)-FIND("/",N3655)+1,"")</f>
        <v>theater</v>
      </c>
      <c r="R3655" t="str">
        <f>REPLACE(N3655,1,FIND("/",N3655),"")</f>
        <v>plays</v>
      </c>
      <c r="S3655" s="10">
        <f t="shared" si="114"/>
        <v>42191.030173611107</v>
      </c>
      <c r="T3655" s="10">
        <f t="shared" si="115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E3656/D3656*100</f>
        <v>174.4</v>
      </c>
      <c r="P3656" s="7">
        <f>E3656/L3656</f>
        <v>68.84210526315789</v>
      </c>
      <c r="Q3656" t="str">
        <f>REPLACE(N3656,FIND("/",N3656),LEN(N3656)-FIND("/",N3656)+1,"")</f>
        <v>theater</v>
      </c>
      <c r="R3656" t="str">
        <f>REPLACE(N3656,1,FIND("/",N3656),"")</f>
        <v>plays</v>
      </c>
      <c r="S3656" s="10">
        <f t="shared" si="114"/>
        <v>42440.08317129629</v>
      </c>
      <c r="T3656" s="10">
        <f t="shared" si="115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E3657/D3657*100</f>
        <v>116.26</v>
      </c>
      <c r="P3657" s="7">
        <f>E3657/L3657</f>
        <v>73.582278481012665</v>
      </c>
      <c r="Q3657" t="str">
        <f>REPLACE(N3657,FIND("/",N3657),LEN(N3657)-FIND("/",N3657)+1,"")</f>
        <v>theater</v>
      </c>
      <c r="R3657" t="str">
        <f>REPLACE(N3657,1,FIND("/",N3657),"")</f>
        <v>plays</v>
      </c>
      <c r="S3657" s="10">
        <f t="shared" si="114"/>
        <v>42173.469884259255</v>
      </c>
      <c r="T3657" s="10">
        <f t="shared" si="115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E3658/D3658*100</f>
        <v>105.82000000000001</v>
      </c>
      <c r="P3658" s="7">
        <f>E3658/L3658</f>
        <v>115.02173913043478</v>
      </c>
      <c r="Q3658" t="str">
        <f>REPLACE(N3658,FIND("/",N3658),LEN(N3658)-FIND("/",N3658)+1,"")</f>
        <v>theater</v>
      </c>
      <c r="R3658" t="str">
        <f>REPLACE(N3658,1,FIND("/",N3658),"")</f>
        <v>plays</v>
      </c>
      <c r="S3658" s="10">
        <f t="shared" si="114"/>
        <v>42737.576805555553</v>
      </c>
      <c r="T3658" s="10">
        <f t="shared" si="115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E3659/D3659*100</f>
        <v>110.75</v>
      </c>
      <c r="P3659" s="7">
        <f>E3659/L3659</f>
        <v>110.75</v>
      </c>
      <c r="Q3659" t="str">
        <f>REPLACE(N3659,FIND("/",N3659),LEN(N3659)-FIND("/",N3659)+1,"")</f>
        <v>theater</v>
      </c>
      <c r="R3659" t="str">
        <f>REPLACE(N3659,1,FIND("/",N3659),"")</f>
        <v>plays</v>
      </c>
      <c r="S3659" s="10">
        <f t="shared" si="114"/>
        <v>42499.2965162037</v>
      </c>
      <c r="T3659" s="10">
        <f t="shared" si="115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E3660/D3660*100</f>
        <v>100.66666666666666</v>
      </c>
      <c r="P3660" s="7">
        <f>E3660/L3660</f>
        <v>75.5</v>
      </c>
      <c r="Q3660" t="str">
        <f>REPLACE(N3660,FIND("/",N3660),LEN(N3660)-FIND("/",N3660)+1,"")</f>
        <v>theater</v>
      </c>
      <c r="R3660" t="str">
        <f>REPLACE(N3660,1,FIND("/",N3660),"")</f>
        <v>plays</v>
      </c>
      <c r="S3660" s="10">
        <f t="shared" si="114"/>
        <v>41775.525231481479</v>
      </c>
      <c r="T3660" s="10">
        <f t="shared" si="115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E3661/D3661*100</f>
        <v>102.03333333333333</v>
      </c>
      <c r="P3661" s="7">
        <f>E3661/L3661</f>
        <v>235.46153846153845</v>
      </c>
      <c r="Q3661" t="str">
        <f>REPLACE(N3661,FIND("/",N3661),LEN(N3661)-FIND("/",N3661)+1,"")</f>
        <v>theater</v>
      </c>
      <c r="R3661" t="str">
        <f>REPLACE(N3661,1,FIND("/",N3661),"")</f>
        <v>plays</v>
      </c>
      <c r="S3661" s="10">
        <f t="shared" si="114"/>
        <v>42054.943865740737</v>
      </c>
      <c r="T3661" s="10">
        <f t="shared" si="115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E3662/D3662*100</f>
        <v>100</v>
      </c>
      <c r="P3662" s="7">
        <f>E3662/L3662</f>
        <v>11.363636363636363</v>
      </c>
      <c r="Q3662" t="str">
        <f>REPLACE(N3662,FIND("/",N3662),LEN(N3662)-FIND("/",N3662)+1,"")</f>
        <v>theater</v>
      </c>
      <c r="R3662" t="str">
        <f>REPLACE(N3662,1,FIND("/",N3662),"")</f>
        <v>plays</v>
      </c>
      <c r="S3662" s="10">
        <f t="shared" si="114"/>
        <v>41971.547743055555</v>
      </c>
      <c r="T3662" s="10">
        <f t="shared" si="115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E3663/D3663*100</f>
        <v>111.00000000000001</v>
      </c>
      <c r="P3663" s="7">
        <f>E3663/L3663</f>
        <v>92.5</v>
      </c>
      <c r="Q3663" t="str">
        <f>REPLACE(N3663,FIND("/",N3663),LEN(N3663)-FIND("/",N3663)+1,"")</f>
        <v>theater</v>
      </c>
      <c r="R3663" t="str">
        <f>REPLACE(N3663,1,FIND("/",N3663),"")</f>
        <v>plays</v>
      </c>
      <c r="S3663" s="10">
        <f t="shared" si="114"/>
        <v>42447.563333333332</v>
      </c>
      <c r="T3663" s="10">
        <f t="shared" si="115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E3664/D3664*100</f>
        <v>101.42500000000001</v>
      </c>
      <c r="P3664" s="7">
        <f>E3664/L3664</f>
        <v>202.85</v>
      </c>
      <c r="Q3664" t="str">
        <f>REPLACE(N3664,FIND("/",N3664),LEN(N3664)-FIND("/",N3664)+1,"")</f>
        <v>theater</v>
      </c>
      <c r="R3664" t="str">
        <f>REPLACE(N3664,1,FIND("/",N3664),"")</f>
        <v>plays</v>
      </c>
      <c r="S3664" s="10">
        <f t="shared" si="114"/>
        <v>42063.886736111112</v>
      </c>
      <c r="T3664" s="10">
        <f t="shared" si="115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E3665/D3665*100</f>
        <v>104</v>
      </c>
      <c r="P3665" s="7">
        <f>E3665/L3665</f>
        <v>26</v>
      </c>
      <c r="Q3665" t="str">
        <f>REPLACE(N3665,FIND("/",N3665),LEN(N3665)-FIND("/",N3665)+1,"")</f>
        <v>theater</v>
      </c>
      <c r="R3665" t="str">
        <f>REPLACE(N3665,1,FIND("/",N3665),"")</f>
        <v>plays</v>
      </c>
      <c r="S3665" s="10">
        <f t="shared" si="114"/>
        <v>42665.118402777771</v>
      </c>
      <c r="T3665" s="10">
        <f t="shared" si="115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E3666/D3666*100</f>
        <v>109.375</v>
      </c>
      <c r="P3666" s="7">
        <f>E3666/L3666</f>
        <v>46.05263157894737</v>
      </c>
      <c r="Q3666" t="str">
        <f>REPLACE(N3666,FIND("/",N3666),LEN(N3666)-FIND("/",N3666)+1,"")</f>
        <v>theater</v>
      </c>
      <c r="R3666" t="str">
        <f>REPLACE(N3666,1,FIND("/",N3666),"")</f>
        <v>plays</v>
      </c>
      <c r="S3666" s="10">
        <f t="shared" si="114"/>
        <v>42522.91538194444</v>
      </c>
      <c r="T3666" s="10">
        <f t="shared" si="115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E3667/D3667*100</f>
        <v>115.16129032258064</v>
      </c>
      <c r="P3667" s="7">
        <f>E3667/L3667</f>
        <v>51</v>
      </c>
      <c r="Q3667" t="str">
        <f>REPLACE(N3667,FIND("/",N3667),LEN(N3667)-FIND("/",N3667)+1,"")</f>
        <v>theater</v>
      </c>
      <c r="R3667" t="str">
        <f>REPLACE(N3667,1,FIND("/",N3667),"")</f>
        <v>plays</v>
      </c>
      <c r="S3667" s="10">
        <f t="shared" si="114"/>
        <v>42294.47479166666</v>
      </c>
      <c r="T3667" s="10">
        <f t="shared" si="115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E3668/D3668*100</f>
        <v>100</v>
      </c>
      <c r="P3668" s="7">
        <f>E3668/L3668</f>
        <v>31.578947368421051</v>
      </c>
      <c r="Q3668" t="str">
        <f>REPLACE(N3668,FIND("/",N3668),LEN(N3668)-FIND("/",N3668)+1,"")</f>
        <v>theater</v>
      </c>
      <c r="R3668" t="str">
        <f>REPLACE(N3668,1,FIND("/",N3668),"")</f>
        <v>plays</v>
      </c>
      <c r="S3668" s="10">
        <f t="shared" si="114"/>
        <v>41822.571550925924</v>
      </c>
      <c r="T3668" s="10">
        <f t="shared" si="115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E3669/D3669*100</f>
        <v>103.17033333333335</v>
      </c>
      <c r="P3669" s="7">
        <f>E3669/L3669</f>
        <v>53.363965517241382</v>
      </c>
      <c r="Q3669" t="str">
        <f>REPLACE(N3669,FIND("/",N3669),LEN(N3669)-FIND("/",N3669)+1,"")</f>
        <v>theater</v>
      </c>
      <c r="R3669" t="str">
        <f>REPLACE(N3669,1,FIND("/",N3669),"")</f>
        <v>plays</v>
      </c>
      <c r="S3669" s="10">
        <f t="shared" si="114"/>
        <v>42173.636793981474</v>
      </c>
      <c r="T3669" s="10">
        <f t="shared" si="115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E3670/D3670*100</f>
        <v>103.49999999999999</v>
      </c>
      <c r="P3670" s="7">
        <f>E3670/L3670</f>
        <v>36.964285714285715</v>
      </c>
      <c r="Q3670" t="str">
        <f>REPLACE(N3670,FIND("/",N3670),LEN(N3670)-FIND("/",N3670)+1,"")</f>
        <v>theater</v>
      </c>
      <c r="R3670" t="str">
        <f>REPLACE(N3670,1,FIND("/",N3670),"")</f>
        <v>plays</v>
      </c>
      <c r="S3670" s="10">
        <f t="shared" si="114"/>
        <v>42185.222824074073</v>
      </c>
      <c r="T3670" s="10">
        <f t="shared" si="115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E3671/D3671*100</f>
        <v>138.19999999999999</v>
      </c>
      <c r="P3671" s="7">
        <f>E3671/L3671</f>
        <v>81.294117647058826</v>
      </c>
      <c r="Q3671" t="str">
        <f>REPLACE(N3671,FIND("/",N3671),LEN(N3671)-FIND("/",N3671)+1,"")</f>
        <v>theater</v>
      </c>
      <c r="R3671" t="str">
        <f>REPLACE(N3671,1,FIND("/",N3671),"")</f>
        <v>plays</v>
      </c>
      <c r="S3671" s="10">
        <f t="shared" si="114"/>
        <v>42136.341863425921</v>
      </c>
      <c r="T3671" s="10">
        <f t="shared" si="115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E3672/D3672*100</f>
        <v>109.54545454545455</v>
      </c>
      <c r="P3672" s="7">
        <f>E3672/L3672</f>
        <v>20.083333333333332</v>
      </c>
      <c r="Q3672" t="str">
        <f>REPLACE(N3672,FIND("/",N3672),LEN(N3672)-FIND("/",N3672)+1,"")</f>
        <v>theater</v>
      </c>
      <c r="R3672" t="str">
        <f>REPLACE(N3672,1,FIND("/",N3672),"")</f>
        <v>plays</v>
      </c>
      <c r="S3672" s="10">
        <f t="shared" si="114"/>
        <v>42142.180682870363</v>
      </c>
      <c r="T3672" s="10">
        <f t="shared" si="115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E3673/D3673*100</f>
        <v>100.85714285714286</v>
      </c>
      <c r="P3673" s="7">
        <f>E3673/L3673</f>
        <v>88.25</v>
      </c>
      <c r="Q3673" t="str">
        <f>REPLACE(N3673,FIND("/",N3673),LEN(N3673)-FIND("/",N3673)+1,"")</f>
        <v>theater</v>
      </c>
      <c r="R3673" t="str">
        <f>REPLACE(N3673,1,FIND("/",N3673),"")</f>
        <v>plays</v>
      </c>
      <c r="S3673" s="10">
        <f t="shared" si="114"/>
        <v>41820.294756944444</v>
      </c>
      <c r="T3673" s="10">
        <f t="shared" si="115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E3674/D3674*100</f>
        <v>101.53333333333335</v>
      </c>
      <c r="P3674" s="7">
        <f>E3674/L3674</f>
        <v>53.438596491228068</v>
      </c>
      <c r="Q3674" t="str">
        <f>REPLACE(N3674,FIND("/",N3674),LEN(N3674)-FIND("/",N3674)+1,"")</f>
        <v>theater</v>
      </c>
      <c r="R3674" t="str">
        <f>REPLACE(N3674,1,FIND("/",N3674),"")</f>
        <v>plays</v>
      </c>
      <c r="S3674" s="10">
        <f t="shared" si="114"/>
        <v>41878.613240740735</v>
      </c>
      <c r="T3674" s="10">
        <f t="shared" si="115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E3675/D3675*100</f>
        <v>113.625</v>
      </c>
      <c r="P3675" s="7">
        <f>E3675/L3675</f>
        <v>39.868421052631582</v>
      </c>
      <c r="Q3675" t="str">
        <f>REPLACE(N3675,FIND("/",N3675),LEN(N3675)-FIND("/",N3675)+1,"")</f>
        <v>theater</v>
      </c>
      <c r="R3675" t="str">
        <f>REPLACE(N3675,1,FIND("/",N3675),"")</f>
        <v>plays</v>
      </c>
      <c r="S3675" s="10">
        <f t="shared" si="114"/>
        <v>41913.961770833332</v>
      </c>
      <c r="T3675" s="10">
        <f t="shared" si="115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E3676/D3676*100</f>
        <v>100</v>
      </c>
      <c r="P3676" s="7">
        <f>E3676/L3676</f>
        <v>145.16129032258064</v>
      </c>
      <c r="Q3676" t="str">
        <f>REPLACE(N3676,FIND("/",N3676),LEN(N3676)-FIND("/",N3676)+1,"")</f>
        <v>theater</v>
      </c>
      <c r="R3676" t="str">
        <f>REPLACE(N3676,1,FIND("/",N3676),"")</f>
        <v>plays</v>
      </c>
      <c r="S3676" s="10">
        <f t="shared" si="114"/>
        <v>42556.539687499993</v>
      </c>
      <c r="T3676" s="10">
        <f t="shared" si="115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E3677/D3677*100</f>
        <v>140</v>
      </c>
      <c r="P3677" s="7">
        <f>E3677/L3677</f>
        <v>23.333333333333332</v>
      </c>
      <c r="Q3677" t="str">
        <f>REPLACE(N3677,FIND("/",N3677),LEN(N3677)-FIND("/",N3677)+1,"")</f>
        <v>theater</v>
      </c>
      <c r="R3677" t="str">
        <f>REPLACE(N3677,1,FIND("/",N3677),"")</f>
        <v>plays</v>
      </c>
      <c r="S3677" s="10">
        <f t="shared" si="114"/>
        <v>42493.263680555552</v>
      </c>
      <c r="T3677" s="10">
        <f t="shared" si="115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E3678/D3678*100</f>
        <v>128.75</v>
      </c>
      <c r="P3678" s="7">
        <f>E3678/L3678</f>
        <v>64.375</v>
      </c>
      <c r="Q3678" t="str">
        <f>REPLACE(N3678,FIND("/",N3678),LEN(N3678)-FIND("/",N3678)+1,"")</f>
        <v>theater</v>
      </c>
      <c r="R3678" t="str">
        <f>REPLACE(N3678,1,FIND("/",N3678),"")</f>
        <v>plays</v>
      </c>
      <c r="S3678" s="10">
        <f t="shared" si="114"/>
        <v>41876.482453703698</v>
      </c>
      <c r="T3678" s="10">
        <f t="shared" si="115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E3679/D3679*100</f>
        <v>102.90416666666667</v>
      </c>
      <c r="P3679" s="7">
        <f>E3679/L3679</f>
        <v>62.052763819095475</v>
      </c>
      <c r="Q3679" t="str">
        <f>REPLACE(N3679,FIND("/",N3679),LEN(N3679)-FIND("/",N3679)+1,"")</f>
        <v>theater</v>
      </c>
      <c r="R3679" t="str">
        <f>REPLACE(N3679,1,FIND("/",N3679),"")</f>
        <v>plays</v>
      </c>
      <c r="S3679" s="10">
        <f t="shared" si="114"/>
        <v>41802.240949074076</v>
      </c>
      <c r="T3679" s="10">
        <f t="shared" si="115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E3680/D3680*100</f>
        <v>102.49999999999999</v>
      </c>
      <c r="P3680" s="7">
        <f>E3680/L3680</f>
        <v>66.129032258064512</v>
      </c>
      <c r="Q3680" t="str">
        <f>REPLACE(N3680,FIND("/",N3680),LEN(N3680)-FIND("/",N3680)+1,"")</f>
        <v>theater</v>
      </c>
      <c r="R3680" t="str">
        <f>REPLACE(N3680,1,FIND("/",N3680),"")</f>
        <v>plays</v>
      </c>
      <c r="S3680" s="10">
        <f t="shared" si="114"/>
        <v>42120.197893518511</v>
      </c>
      <c r="T3680" s="10">
        <f t="shared" si="115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E3681/D3681*100</f>
        <v>110.1</v>
      </c>
      <c r="P3681" s="7">
        <f>E3681/L3681</f>
        <v>73.400000000000006</v>
      </c>
      <c r="Q3681" t="str">
        <f>REPLACE(N3681,FIND("/",N3681),LEN(N3681)-FIND("/",N3681)+1,"")</f>
        <v>theater</v>
      </c>
      <c r="R3681" t="str">
        <f>REPLACE(N3681,1,FIND("/",N3681),"")</f>
        <v>plays</v>
      </c>
      <c r="S3681" s="10">
        <f t="shared" si="114"/>
        <v>41786.428020833329</v>
      </c>
      <c r="T3681" s="10">
        <f t="shared" si="115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E3682/D3682*100</f>
        <v>112.76666666666667</v>
      </c>
      <c r="P3682" s="7">
        <f>E3682/L3682</f>
        <v>99.5</v>
      </c>
      <c r="Q3682" t="str">
        <f>REPLACE(N3682,FIND("/",N3682),LEN(N3682)-FIND("/",N3682)+1,"")</f>
        <v>theater</v>
      </c>
      <c r="R3682" t="str">
        <f>REPLACE(N3682,1,FIND("/",N3682),"")</f>
        <v>plays</v>
      </c>
      <c r="S3682" s="10">
        <f t="shared" si="114"/>
        <v>42627.120763888888</v>
      </c>
      <c r="T3682" s="10">
        <f t="shared" si="115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E3683/D3683*100</f>
        <v>111.9</v>
      </c>
      <c r="P3683" s="7">
        <f>E3683/L3683</f>
        <v>62.166666666666664</v>
      </c>
      <c r="Q3683" t="str">
        <f>REPLACE(N3683,FIND("/",N3683),LEN(N3683)-FIND("/",N3683)+1,"")</f>
        <v>theater</v>
      </c>
      <c r="R3683" t="str">
        <f>REPLACE(N3683,1,FIND("/",N3683),"")</f>
        <v>plays</v>
      </c>
      <c r="S3683" s="10">
        <f t="shared" si="114"/>
        <v>42374.318171296291</v>
      </c>
      <c r="T3683" s="10">
        <f t="shared" si="115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E3684/D3684*100</f>
        <v>139.19999999999999</v>
      </c>
      <c r="P3684" s="7">
        <f>E3684/L3684</f>
        <v>62.328358208955223</v>
      </c>
      <c r="Q3684" t="str">
        <f>REPLACE(N3684,FIND("/",N3684),LEN(N3684)-FIND("/",N3684)+1,"")</f>
        <v>theater</v>
      </c>
      <c r="R3684" t="str">
        <f>REPLACE(N3684,1,FIND("/",N3684),"")</f>
        <v>plays</v>
      </c>
      <c r="S3684" s="10">
        <f t="shared" si="114"/>
        <v>41772.352060185185</v>
      </c>
      <c r="T3684" s="10">
        <f t="shared" si="115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E3685/D3685*100</f>
        <v>110.85714285714286</v>
      </c>
      <c r="P3685" s="7">
        <f>E3685/L3685</f>
        <v>58.787878787878789</v>
      </c>
      <c r="Q3685" t="str">
        <f>REPLACE(N3685,FIND("/",N3685),LEN(N3685)-FIND("/",N3685)+1,"")</f>
        <v>theater</v>
      </c>
      <c r="R3685" t="str">
        <f>REPLACE(N3685,1,FIND("/",N3685),"")</f>
        <v>plays</v>
      </c>
      <c r="S3685" s="10">
        <f t="shared" si="114"/>
        <v>42632.783518518518</v>
      </c>
      <c r="T3685" s="10">
        <f t="shared" si="115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E3686/D3686*100</f>
        <v>139.06666666666666</v>
      </c>
      <c r="P3686" s="7">
        <f>E3686/L3686</f>
        <v>45.347826086956523</v>
      </c>
      <c r="Q3686" t="str">
        <f>REPLACE(N3686,FIND("/",N3686),LEN(N3686)-FIND("/",N3686)+1,"")</f>
        <v>theater</v>
      </c>
      <c r="R3686" t="str">
        <f>REPLACE(N3686,1,FIND("/",N3686),"")</f>
        <v>plays</v>
      </c>
      <c r="S3686" s="10">
        <f t="shared" si="114"/>
        <v>42218.84706018518</v>
      </c>
      <c r="T3686" s="10">
        <f t="shared" si="115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E3687/D3687*100</f>
        <v>105.69999999999999</v>
      </c>
      <c r="P3687" s="7">
        <f>E3687/L3687</f>
        <v>41.944444444444443</v>
      </c>
      <c r="Q3687" t="str">
        <f>REPLACE(N3687,FIND("/",N3687),LEN(N3687)-FIND("/",N3687)+1,"")</f>
        <v>theater</v>
      </c>
      <c r="R3687" t="str">
        <f>REPLACE(N3687,1,FIND("/",N3687),"")</f>
        <v>plays</v>
      </c>
      <c r="S3687" s="10">
        <f t="shared" si="114"/>
        <v>41753.259942129625</v>
      </c>
      <c r="T3687" s="10">
        <f t="shared" si="115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E3688/D3688*100</f>
        <v>101.42857142857142</v>
      </c>
      <c r="P3688" s="7">
        <f>E3688/L3688</f>
        <v>59.166666666666664</v>
      </c>
      <c r="Q3688" t="str">
        <f>REPLACE(N3688,FIND("/",N3688),LEN(N3688)-FIND("/",N3688)+1,"")</f>
        <v>theater</v>
      </c>
      <c r="R3688" t="str">
        <f>REPLACE(N3688,1,FIND("/",N3688),"")</f>
        <v>plays</v>
      </c>
      <c r="S3688" s="10">
        <f t="shared" si="114"/>
        <v>42230.329398148147</v>
      </c>
      <c r="T3688" s="10">
        <f t="shared" si="115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E3689/D3689*100</f>
        <v>100.245</v>
      </c>
      <c r="P3689" s="7">
        <f>E3689/L3689</f>
        <v>200.49</v>
      </c>
      <c r="Q3689" t="str">
        <f>REPLACE(N3689,FIND("/",N3689),LEN(N3689)-FIND("/",N3689)+1,"")</f>
        <v>theater</v>
      </c>
      <c r="R3689" t="str">
        <f>REPLACE(N3689,1,FIND("/",N3689),"")</f>
        <v>plays</v>
      </c>
      <c r="S3689" s="10">
        <f t="shared" si="114"/>
        <v>41786.884895833333</v>
      </c>
      <c r="T3689" s="10">
        <f t="shared" si="115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E3690/D3690*100</f>
        <v>109.16666666666666</v>
      </c>
      <c r="P3690" s="7">
        <f>E3690/L3690</f>
        <v>83.974358974358978</v>
      </c>
      <c r="Q3690" t="str">
        <f>REPLACE(N3690,FIND("/",N3690),LEN(N3690)-FIND("/",N3690)+1,"")</f>
        <v>theater</v>
      </c>
      <c r="R3690" t="str">
        <f>REPLACE(N3690,1,FIND("/",N3690),"")</f>
        <v>plays</v>
      </c>
      <c r="S3690" s="10">
        <f t="shared" si="114"/>
        <v>41829.453749999993</v>
      </c>
      <c r="T3690" s="10">
        <f t="shared" si="115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E3691/D3691*100</f>
        <v>118.33333333333333</v>
      </c>
      <c r="P3691" s="7">
        <f>E3691/L3691</f>
        <v>57.258064516129032</v>
      </c>
      <c r="Q3691" t="str">
        <f>REPLACE(N3691,FIND("/",N3691),LEN(N3691)-FIND("/",N3691)+1,"")</f>
        <v>theater</v>
      </c>
      <c r="R3691" t="str">
        <f>REPLACE(N3691,1,FIND("/",N3691),"")</f>
        <v>plays</v>
      </c>
      <c r="S3691" s="10">
        <f t="shared" si="114"/>
        <v>42147.49350694444</v>
      </c>
      <c r="T3691" s="10">
        <f t="shared" si="115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E3692/D3692*100</f>
        <v>120</v>
      </c>
      <c r="P3692" s="7">
        <f>E3692/L3692</f>
        <v>58.064516129032256</v>
      </c>
      <c r="Q3692" t="str">
        <f>REPLACE(N3692,FIND("/",N3692),LEN(N3692)-FIND("/",N3692)+1,"")</f>
        <v>theater</v>
      </c>
      <c r="R3692" t="str">
        <f>REPLACE(N3692,1,FIND("/",N3692),"")</f>
        <v>plays</v>
      </c>
      <c r="S3692" s="10">
        <f t="shared" si="114"/>
        <v>41940.26484953703</v>
      </c>
      <c r="T3692" s="10">
        <f t="shared" si="115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E3693/D3693*100</f>
        <v>127.96000000000001</v>
      </c>
      <c r="P3693" s="7">
        <f>E3693/L3693</f>
        <v>186.80291970802921</v>
      </c>
      <c r="Q3693" t="str">
        <f>REPLACE(N3693,FIND("/",N3693),LEN(N3693)-FIND("/",N3693)+1,"")</f>
        <v>theater</v>
      </c>
      <c r="R3693" t="str">
        <f>REPLACE(N3693,1,FIND("/",N3693),"")</f>
        <v>plays</v>
      </c>
      <c r="S3693" s="10">
        <f t="shared" si="114"/>
        <v>42020.367233796293</v>
      </c>
      <c r="T3693" s="10">
        <f t="shared" si="115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E3694/D3694*100</f>
        <v>126</v>
      </c>
      <c r="P3694" s="7">
        <f>E3694/L3694</f>
        <v>74.117647058823536</v>
      </c>
      <c r="Q3694" t="str">
        <f>REPLACE(N3694,FIND("/",N3694),LEN(N3694)-FIND("/",N3694)+1,"")</f>
        <v>theater</v>
      </c>
      <c r="R3694" t="str">
        <f>REPLACE(N3694,1,FIND("/",N3694),"")</f>
        <v>plays</v>
      </c>
      <c r="S3694" s="10">
        <f t="shared" si="114"/>
        <v>41891.631701388884</v>
      </c>
      <c r="T3694" s="10">
        <f t="shared" si="115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E3695/D3695*100</f>
        <v>129.12912912912913</v>
      </c>
      <c r="P3695" s="7">
        <f>E3695/L3695</f>
        <v>30.714285714285715</v>
      </c>
      <c r="Q3695" t="str">
        <f>REPLACE(N3695,FIND("/",N3695),LEN(N3695)-FIND("/",N3695)+1,"")</f>
        <v>theater</v>
      </c>
      <c r="R3695" t="str">
        <f>REPLACE(N3695,1,FIND("/",N3695),"")</f>
        <v>plays</v>
      </c>
      <c r="S3695" s="10">
        <f t="shared" si="114"/>
        <v>42308.85797453703</v>
      </c>
      <c r="T3695" s="10">
        <f t="shared" si="115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E3696/D3696*100</f>
        <v>107.42857142857143</v>
      </c>
      <c r="P3696" s="7">
        <f>E3696/L3696</f>
        <v>62.666666666666664</v>
      </c>
      <c r="Q3696" t="str">
        <f>REPLACE(N3696,FIND("/",N3696),LEN(N3696)-FIND("/",N3696)+1,"")</f>
        <v>theater</v>
      </c>
      <c r="R3696" t="str">
        <f>REPLACE(N3696,1,FIND("/",N3696),"")</f>
        <v>plays</v>
      </c>
      <c r="S3696" s="10">
        <f t="shared" si="114"/>
        <v>42489.800543981481</v>
      </c>
      <c r="T3696" s="10">
        <f t="shared" si="115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E3697/D3697*100</f>
        <v>100.125</v>
      </c>
      <c r="P3697" s="7">
        <f>E3697/L3697</f>
        <v>121.36363636363636</v>
      </c>
      <c r="Q3697" t="str">
        <f>REPLACE(N3697,FIND("/",N3697),LEN(N3697)-FIND("/",N3697)+1,"")</f>
        <v>theater</v>
      </c>
      <c r="R3697" t="str">
        <f>REPLACE(N3697,1,FIND("/",N3697),"")</f>
        <v>plays</v>
      </c>
      <c r="S3697" s="10">
        <f t="shared" si="114"/>
        <v>41995.537152777775</v>
      </c>
      <c r="T3697" s="10">
        <f t="shared" si="115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E3698/D3698*100</f>
        <v>155</v>
      </c>
      <c r="P3698" s="7">
        <f>E3698/L3698</f>
        <v>39.743589743589745</v>
      </c>
      <c r="Q3698" t="str">
        <f>REPLACE(N3698,FIND("/",N3698),LEN(N3698)-FIND("/",N3698)+1,"")</f>
        <v>theater</v>
      </c>
      <c r="R3698" t="str">
        <f>REPLACE(N3698,1,FIND("/",N3698),"")</f>
        <v>plays</v>
      </c>
      <c r="S3698" s="10">
        <f t="shared" si="114"/>
        <v>41988.283749999995</v>
      </c>
      <c r="T3698" s="10">
        <f t="shared" si="115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E3699/D3699*100</f>
        <v>108</v>
      </c>
      <c r="P3699" s="7">
        <f>E3699/L3699</f>
        <v>72</v>
      </c>
      <c r="Q3699" t="str">
        <f>REPLACE(N3699,FIND("/",N3699),LEN(N3699)-FIND("/",N3699)+1,"")</f>
        <v>theater</v>
      </c>
      <c r="R3699" t="str">
        <f>REPLACE(N3699,1,FIND("/",N3699),"")</f>
        <v>plays</v>
      </c>
      <c r="S3699" s="10">
        <f t="shared" si="114"/>
        <v>42479.1325</v>
      </c>
      <c r="T3699" s="10">
        <f t="shared" si="115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E3700/D3700*100</f>
        <v>110.52</v>
      </c>
      <c r="P3700" s="7">
        <f>E3700/L3700</f>
        <v>40.632352941176471</v>
      </c>
      <c r="Q3700" t="str">
        <f>REPLACE(N3700,FIND("/",N3700),LEN(N3700)-FIND("/",N3700)+1,"")</f>
        <v>theater</v>
      </c>
      <c r="R3700" t="str">
        <f>REPLACE(N3700,1,FIND("/",N3700),"")</f>
        <v>plays</v>
      </c>
      <c r="S3700" s="10">
        <f t="shared" si="114"/>
        <v>42401.473229166666</v>
      </c>
      <c r="T3700" s="10">
        <f t="shared" si="115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E3701/D3701*100</f>
        <v>100.8</v>
      </c>
      <c r="P3701" s="7">
        <f>E3701/L3701</f>
        <v>63</v>
      </c>
      <c r="Q3701" t="str">
        <f>REPLACE(N3701,FIND("/",N3701),LEN(N3701)-FIND("/",N3701)+1,"")</f>
        <v>theater</v>
      </c>
      <c r="R3701" t="str">
        <f>REPLACE(N3701,1,FIND("/",N3701),"")</f>
        <v>plays</v>
      </c>
      <c r="S3701" s="10">
        <f t="shared" si="114"/>
        <v>41897.268703703703</v>
      </c>
      <c r="T3701" s="10">
        <f t="shared" si="115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E3702/D3702*100</f>
        <v>121.2</v>
      </c>
      <c r="P3702" s="7">
        <f>E3702/L3702</f>
        <v>33.666666666666664</v>
      </c>
      <c r="Q3702" t="str">
        <f>REPLACE(N3702,FIND("/",N3702),LEN(N3702)-FIND("/",N3702)+1,"")</f>
        <v>theater</v>
      </c>
      <c r="R3702" t="str">
        <f>REPLACE(N3702,1,FIND("/",N3702),"")</f>
        <v>plays</v>
      </c>
      <c r="S3702" s="10">
        <f t="shared" si="114"/>
        <v>41882.25231481481</v>
      </c>
      <c r="T3702" s="10">
        <f t="shared" si="115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E3703/D3703*100</f>
        <v>100.33333333333334</v>
      </c>
      <c r="P3703" s="7">
        <f>E3703/L3703</f>
        <v>38.589743589743591</v>
      </c>
      <c r="Q3703" t="str">
        <f>REPLACE(N3703,FIND("/",N3703),LEN(N3703)-FIND("/",N3703)+1,"")</f>
        <v>theater</v>
      </c>
      <c r="R3703" t="str">
        <f>REPLACE(N3703,1,FIND("/",N3703),"")</f>
        <v>plays</v>
      </c>
      <c r="S3703" s="10">
        <f t="shared" si="114"/>
        <v>42129.208252314813</v>
      </c>
      <c r="T3703" s="10">
        <f t="shared" si="115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E3704/D3704*100</f>
        <v>109.16666666666666</v>
      </c>
      <c r="P3704" s="7">
        <f>E3704/L3704</f>
        <v>155.95238095238096</v>
      </c>
      <c r="Q3704" t="str">
        <f>REPLACE(N3704,FIND("/",N3704),LEN(N3704)-FIND("/",N3704)+1,"")</f>
        <v>theater</v>
      </c>
      <c r="R3704" t="str">
        <f>REPLACE(N3704,1,FIND("/",N3704),"")</f>
        <v>plays</v>
      </c>
      <c r="S3704" s="10">
        <f t="shared" si="114"/>
        <v>42524.204675925925</v>
      </c>
      <c r="T3704" s="10">
        <f t="shared" si="115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E3705/D3705*100</f>
        <v>123.42857142857142</v>
      </c>
      <c r="P3705" s="7">
        <f>E3705/L3705</f>
        <v>43.2</v>
      </c>
      <c r="Q3705" t="str">
        <f>REPLACE(N3705,FIND("/",N3705),LEN(N3705)-FIND("/",N3705)+1,"")</f>
        <v>theater</v>
      </c>
      <c r="R3705" t="str">
        <f>REPLACE(N3705,1,FIND("/",N3705),"")</f>
        <v>plays</v>
      </c>
      <c r="S3705" s="10">
        <f t="shared" si="114"/>
        <v>42556.171157407407</v>
      </c>
      <c r="T3705" s="10">
        <f t="shared" si="115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E3706/D3706*100</f>
        <v>136.33666666666667</v>
      </c>
      <c r="P3706" s="7">
        <f>E3706/L3706</f>
        <v>15.148518518518518</v>
      </c>
      <c r="Q3706" t="str">
        <f>REPLACE(N3706,FIND("/",N3706),LEN(N3706)-FIND("/",N3706)+1,"")</f>
        <v>theater</v>
      </c>
      <c r="R3706" t="str">
        <f>REPLACE(N3706,1,FIND("/",N3706),"")</f>
        <v>plays</v>
      </c>
      <c r="S3706" s="10">
        <f t="shared" si="114"/>
        <v>42461.356412037036</v>
      </c>
      <c r="T3706" s="10">
        <f t="shared" si="115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E3707/D3707*100</f>
        <v>103.46657233816768</v>
      </c>
      <c r="P3707" s="7">
        <f>E3707/L3707</f>
        <v>83.571428571428569</v>
      </c>
      <c r="Q3707" t="str">
        <f>REPLACE(N3707,FIND("/",N3707),LEN(N3707)-FIND("/",N3707)+1,"")</f>
        <v>theater</v>
      </c>
      <c r="R3707" t="str">
        <f>REPLACE(N3707,1,FIND("/",N3707),"")</f>
        <v>plays</v>
      </c>
      <c r="S3707" s="10">
        <f t="shared" si="114"/>
        <v>41792.209652777776</v>
      </c>
      <c r="T3707" s="10">
        <f t="shared" si="115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E3708/D3708*100</f>
        <v>121.33333333333334</v>
      </c>
      <c r="P3708" s="7">
        <f>E3708/L3708</f>
        <v>140</v>
      </c>
      <c r="Q3708" t="str">
        <f>REPLACE(N3708,FIND("/",N3708),LEN(N3708)-FIND("/",N3708)+1,"")</f>
        <v>theater</v>
      </c>
      <c r="R3708" t="str">
        <f>REPLACE(N3708,1,FIND("/",N3708),"")</f>
        <v>plays</v>
      </c>
      <c r="S3708" s="10">
        <f t="shared" si="114"/>
        <v>41879.580428240741</v>
      </c>
      <c r="T3708" s="10">
        <f t="shared" si="115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E3709/D3709*100</f>
        <v>186</v>
      </c>
      <c r="P3709" s="7">
        <f>E3709/L3709</f>
        <v>80.869565217391298</v>
      </c>
      <c r="Q3709" t="str">
        <f>REPLACE(N3709,FIND("/",N3709),LEN(N3709)-FIND("/",N3709)+1,"")</f>
        <v>theater</v>
      </c>
      <c r="R3709" t="str">
        <f>REPLACE(N3709,1,FIND("/",N3709),"")</f>
        <v>plays</v>
      </c>
      <c r="S3709" s="10">
        <f t="shared" si="114"/>
        <v>42551.715023148143</v>
      </c>
      <c r="T3709" s="10">
        <f t="shared" si="115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E3710/D3710*100</f>
        <v>300</v>
      </c>
      <c r="P3710" s="7">
        <f>E3710/L3710</f>
        <v>53.846153846153847</v>
      </c>
      <c r="Q3710" t="str">
        <f>REPLACE(N3710,FIND("/",N3710),LEN(N3710)-FIND("/",N3710)+1,"")</f>
        <v>theater</v>
      </c>
      <c r="R3710" t="str">
        <f>REPLACE(N3710,1,FIND("/",N3710),"")</f>
        <v>plays</v>
      </c>
      <c r="S3710" s="10">
        <f t="shared" si="114"/>
        <v>41809.808865740742</v>
      </c>
      <c r="T3710" s="10">
        <f t="shared" si="115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E3711/D3711*100</f>
        <v>108.25</v>
      </c>
      <c r="P3711" s="7">
        <f>E3711/L3711</f>
        <v>30.928571428571427</v>
      </c>
      <c r="Q3711" t="str">
        <f>REPLACE(N3711,FIND("/",N3711),LEN(N3711)-FIND("/",N3711)+1,"")</f>
        <v>theater</v>
      </c>
      <c r="R3711" t="str">
        <f>REPLACE(N3711,1,FIND("/",N3711),"")</f>
        <v>plays</v>
      </c>
      <c r="S3711" s="10">
        <f t="shared" si="114"/>
        <v>41785.374374999999</v>
      </c>
      <c r="T3711" s="10">
        <f t="shared" si="115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E3712/D3712*100</f>
        <v>141.15384615384616</v>
      </c>
      <c r="P3712" s="7">
        <f>E3712/L3712</f>
        <v>67.962962962962962</v>
      </c>
      <c r="Q3712" t="str">
        <f>REPLACE(N3712,FIND("/",N3712),LEN(N3712)-FIND("/",N3712)+1,"")</f>
        <v>theater</v>
      </c>
      <c r="R3712" t="str">
        <f>REPLACE(N3712,1,FIND("/",N3712),"")</f>
        <v>plays</v>
      </c>
      <c r="S3712" s="10">
        <f t="shared" si="114"/>
        <v>42072.242916666662</v>
      </c>
      <c r="T3712" s="10">
        <f t="shared" si="115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E3713/D3713*100</f>
        <v>113.99999999999999</v>
      </c>
      <c r="P3713" s="7">
        <f>E3713/L3713</f>
        <v>27.142857142857142</v>
      </c>
      <c r="Q3713" t="str">
        <f>REPLACE(N3713,FIND("/",N3713),LEN(N3713)-FIND("/",N3713)+1,"")</f>
        <v>theater</v>
      </c>
      <c r="R3713" t="str">
        <f>REPLACE(N3713,1,FIND("/",N3713),"")</f>
        <v>plays</v>
      </c>
      <c r="S3713" s="10">
        <f t="shared" si="114"/>
        <v>41779.3908912037</v>
      </c>
      <c r="T3713" s="10">
        <f t="shared" si="115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E3714/D3714*100</f>
        <v>153.73333333333335</v>
      </c>
      <c r="P3714" s="7">
        <f>E3714/L3714</f>
        <v>110.86538461538461</v>
      </c>
      <c r="Q3714" t="str">
        <f>REPLACE(N3714,FIND("/",N3714),LEN(N3714)-FIND("/",N3714)+1,"")</f>
        <v>theater</v>
      </c>
      <c r="R3714" t="str">
        <f>REPLACE(N3714,1,FIND("/",N3714),"")</f>
        <v>plays</v>
      </c>
      <c r="S3714" s="10">
        <f t="shared" si="114"/>
        <v>42133.838738425919</v>
      </c>
      <c r="T3714" s="10">
        <f t="shared" si="115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E3715/D3715*100</f>
        <v>101.49999999999999</v>
      </c>
      <c r="P3715" s="7">
        <f>E3715/L3715</f>
        <v>106.84210526315789</v>
      </c>
      <c r="Q3715" t="str">
        <f>REPLACE(N3715,FIND("/",N3715),LEN(N3715)-FIND("/",N3715)+1,"")</f>
        <v>theater</v>
      </c>
      <c r="R3715" t="str">
        <f>REPLACE(N3715,1,FIND("/",N3715),"")</f>
        <v>plays</v>
      </c>
      <c r="S3715" s="10">
        <f t="shared" ref="S3715:S3778" si="116">(J3715/86400)+25569+(-8/24)</f>
        <v>42505.404699074068</v>
      </c>
      <c r="T3715" s="10">
        <f t="shared" ref="T3715:T3778" si="117">(I3715/86400)+25569+(-8/24)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E3716/D3716*100</f>
        <v>102.35000000000001</v>
      </c>
      <c r="P3716" s="7">
        <f>E3716/L3716</f>
        <v>105.51546391752578</v>
      </c>
      <c r="Q3716" t="str">
        <f>REPLACE(N3716,FIND("/",N3716),LEN(N3716)-FIND("/",N3716)+1,"")</f>
        <v>theater</v>
      </c>
      <c r="R3716" t="str">
        <f>REPLACE(N3716,1,FIND("/",N3716),"")</f>
        <v>plays</v>
      </c>
      <c r="S3716" s="10">
        <f t="shared" si="116"/>
        <v>42118.222997685181</v>
      </c>
      <c r="T3716" s="10">
        <f t="shared" si="117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E3717/D3717*100</f>
        <v>102.57142857142858</v>
      </c>
      <c r="P3717" s="7">
        <f>E3717/L3717</f>
        <v>132.96296296296296</v>
      </c>
      <c r="Q3717" t="str">
        <f>REPLACE(N3717,FIND("/",N3717),LEN(N3717)-FIND("/",N3717)+1,"")</f>
        <v>theater</v>
      </c>
      <c r="R3717" t="str">
        <f>REPLACE(N3717,1,FIND("/",N3717),"")</f>
        <v>plays</v>
      </c>
      <c r="S3717" s="10">
        <f t="shared" si="116"/>
        <v>42036.662256944437</v>
      </c>
      <c r="T3717" s="10">
        <f t="shared" si="117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E3718/D3718*100</f>
        <v>155.75</v>
      </c>
      <c r="P3718" s="7">
        <f>E3718/L3718</f>
        <v>51.916666666666664</v>
      </c>
      <c r="Q3718" t="str">
        <f>REPLACE(N3718,FIND("/",N3718),LEN(N3718)-FIND("/",N3718)+1,"")</f>
        <v>theater</v>
      </c>
      <c r="R3718" t="str">
        <f>REPLACE(N3718,1,FIND("/",N3718),"")</f>
        <v>plays</v>
      </c>
      <c r="S3718" s="10">
        <f t="shared" si="116"/>
        <v>42360.554502314808</v>
      </c>
      <c r="T3718" s="10">
        <f t="shared" si="117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E3719/D3719*100</f>
        <v>100.75</v>
      </c>
      <c r="P3719" s="7">
        <f>E3719/L3719</f>
        <v>310</v>
      </c>
      <c r="Q3719" t="str">
        <f>REPLACE(N3719,FIND("/",N3719),LEN(N3719)-FIND("/",N3719)+1,"")</f>
        <v>theater</v>
      </c>
      <c r="R3719" t="str">
        <f>REPLACE(N3719,1,FIND("/",N3719),"")</f>
        <v>plays</v>
      </c>
      <c r="S3719" s="10">
        <f t="shared" si="116"/>
        <v>42102.532974537033</v>
      </c>
      <c r="T3719" s="10">
        <f t="shared" si="117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E3720/D3720*100</f>
        <v>239.4</v>
      </c>
      <c r="P3720" s="7">
        <f>E3720/L3720</f>
        <v>26.021739130434781</v>
      </c>
      <c r="Q3720" t="str">
        <f>REPLACE(N3720,FIND("/",N3720),LEN(N3720)-FIND("/",N3720)+1,"")</f>
        <v>theater</v>
      </c>
      <c r="R3720" t="str">
        <f>REPLACE(N3720,1,FIND("/",N3720),"")</f>
        <v>plays</v>
      </c>
      <c r="S3720" s="10">
        <f t="shared" si="116"/>
        <v>42032.382812499993</v>
      </c>
      <c r="T3720" s="10">
        <f t="shared" si="117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E3721/D3721*100</f>
        <v>210</v>
      </c>
      <c r="P3721" s="7">
        <f>E3721/L3721</f>
        <v>105</v>
      </c>
      <c r="Q3721" t="str">
        <f>REPLACE(N3721,FIND("/",N3721),LEN(N3721)-FIND("/",N3721)+1,"")</f>
        <v>theater</v>
      </c>
      <c r="R3721" t="str">
        <f>REPLACE(N3721,1,FIND("/",N3721),"")</f>
        <v>plays</v>
      </c>
      <c r="S3721" s="10">
        <f t="shared" si="116"/>
        <v>42147.396597222221</v>
      </c>
      <c r="T3721" s="10">
        <f t="shared" si="117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E3722/D3722*100</f>
        <v>104.51515151515152</v>
      </c>
      <c r="P3722" s="7">
        <f>E3722/L3722</f>
        <v>86.224999999999994</v>
      </c>
      <c r="Q3722" t="str">
        <f>REPLACE(N3722,FIND("/",N3722),LEN(N3722)-FIND("/",N3722)+1,"")</f>
        <v>theater</v>
      </c>
      <c r="R3722" t="str">
        <f>REPLACE(N3722,1,FIND("/",N3722),"")</f>
        <v>plays</v>
      </c>
      <c r="S3722" s="10">
        <f t="shared" si="116"/>
        <v>42165.659791666665</v>
      </c>
      <c r="T3722" s="10">
        <f t="shared" si="117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E3723/D3723*100</f>
        <v>100.8</v>
      </c>
      <c r="P3723" s="7">
        <f>E3723/L3723</f>
        <v>114.54545454545455</v>
      </c>
      <c r="Q3723" t="str">
        <f>REPLACE(N3723,FIND("/",N3723),LEN(N3723)-FIND("/",N3723)+1,"")</f>
        <v>theater</v>
      </c>
      <c r="R3723" t="str">
        <f>REPLACE(N3723,1,FIND("/",N3723),"")</f>
        <v>plays</v>
      </c>
      <c r="S3723" s="10">
        <f t="shared" si="116"/>
        <v>41927.602824074071</v>
      </c>
      <c r="T3723" s="10">
        <f t="shared" si="117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E3724/D3724*100</f>
        <v>111.20000000000002</v>
      </c>
      <c r="P3724" s="7">
        <f>E3724/L3724</f>
        <v>47.657142857142858</v>
      </c>
      <c r="Q3724" t="str">
        <f>REPLACE(N3724,FIND("/",N3724),LEN(N3724)-FIND("/",N3724)+1,"")</f>
        <v>theater</v>
      </c>
      <c r="R3724" t="str">
        <f>REPLACE(N3724,1,FIND("/",N3724),"")</f>
        <v>plays</v>
      </c>
      <c r="S3724" s="10">
        <f t="shared" si="116"/>
        <v>42381.338506944441</v>
      </c>
      <c r="T3724" s="10">
        <f t="shared" si="117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E3725/D3725*100</f>
        <v>102.04444444444445</v>
      </c>
      <c r="P3725" s="7">
        <f>E3725/L3725</f>
        <v>72.888888888888886</v>
      </c>
      <c r="Q3725" t="str">
        <f>REPLACE(N3725,FIND("/",N3725),LEN(N3725)-FIND("/",N3725)+1,"")</f>
        <v>theater</v>
      </c>
      <c r="R3725" t="str">
        <f>REPLACE(N3725,1,FIND("/",N3725),"")</f>
        <v>plays</v>
      </c>
      <c r="S3725" s="10">
        <f t="shared" si="116"/>
        <v>41943.419699074067</v>
      </c>
      <c r="T3725" s="10">
        <f t="shared" si="117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E3726/D3726*100</f>
        <v>102.54767441860466</v>
      </c>
      <c r="P3726" s="7">
        <f>E3726/L3726</f>
        <v>49.545505617977533</v>
      </c>
      <c r="Q3726" t="str">
        <f>REPLACE(N3726,FIND("/",N3726),LEN(N3726)-FIND("/",N3726)+1,"")</f>
        <v>theater</v>
      </c>
      <c r="R3726" t="str">
        <f>REPLACE(N3726,1,FIND("/",N3726),"")</f>
        <v>plays</v>
      </c>
      <c r="S3726" s="10">
        <f t="shared" si="116"/>
        <v>42465.158101851848</v>
      </c>
      <c r="T3726" s="10">
        <f t="shared" si="117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E3727/D3727*100</f>
        <v>127</v>
      </c>
      <c r="P3727" s="7">
        <f>E3727/L3727</f>
        <v>25.4</v>
      </c>
      <c r="Q3727" t="str">
        <f>REPLACE(N3727,FIND("/",N3727),LEN(N3727)-FIND("/",N3727)+1,"")</f>
        <v>theater</v>
      </c>
      <c r="R3727" t="str">
        <f>REPLACE(N3727,1,FIND("/",N3727),"")</f>
        <v>plays</v>
      </c>
      <c r="S3727" s="10">
        <f t="shared" si="116"/>
        <v>42401.611886574072</v>
      </c>
      <c r="T3727" s="10">
        <f t="shared" si="117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E3728/D3728*100</f>
        <v>338.70588235294122</v>
      </c>
      <c r="P3728" s="7">
        <f>E3728/L3728</f>
        <v>62.586956521739133</v>
      </c>
      <c r="Q3728" t="str">
        <f>REPLACE(N3728,FIND("/",N3728),LEN(N3728)-FIND("/",N3728)+1,"")</f>
        <v>theater</v>
      </c>
      <c r="R3728" t="str">
        <f>REPLACE(N3728,1,FIND("/",N3728),"")</f>
        <v>plays</v>
      </c>
      <c r="S3728" s="10">
        <f t="shared" si="116"/>
        <v>42461.807534722218</v>
      </c>
      <c r="T3728" s="10">
        <f t="shared" si="117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E3729/D3729*100</f>
        <v>100.75</v>
      </c>
      <c r="P3729" s="7">
        <f>E3729/L3729</f>
        <v>61.060606060606062</v>
      </c>
      <c r="Q3729" t="str">
        <f>REPLACE(N3729,FIND("/",N3729),LEN(N3729)-FIND("/",N3729)+1,"")</f>
        <v>theater</v>
      </c>
      <c r="R3729" t="str">
        <f>REPLACE(N3729,1,FIND("/",N3729),"")</f>
        <v>plays</v>
      </c>
      <c r="S3729" s="10">
        <f t="shared" si="116"/>
        <v>42632.014976851853</v>
      </c>
      <c r="T3729" s="10">
        <f t="shared" si="117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E3730/D3730*100</f>
        <v>9.31</v>
      </c>
      <c r="P3730" s="7">
        <f>E3730/L3730</f>
        <v>60.064516129032256</v>
      </c>
      <c r="Q3730" t="str">
        <f>REPLACE(N3730,FIND("/",N3730),LEN(N3730)-FIND("/",N3730)+1,"")</f>
        <v>theater</v>
      </c>
      <c r="R3730" t="str">
        <f>REPLACE(N3730,1,FIND("/",N3730),"")</f>
        <v>plays</v>
      </c>
      <c r="S3730" s="10">
        <f t="shared" si="116"/>
        <v>42204.837685185186</v>
      </c>
      <c r="T3730" s="10">
        <f t="shared" si="117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E3731/D3731*100</f>
        <v>7.24</v>
      </c>
      <c r="P3731" s="7">
        <f>E3731/L3731</f>
        <v>72.400000000000006</v>
      </c>
      <c r="Q3731" t="str">
        <f>REPLACE(N3731,FIND("/",N3731),LEN(N3731)-FIND("/",N3731)+1,"")</f>
        <v>theater</v>
      </c>
      <c r="R3731" t="str">
        <f>REPLACE(N3731,1,FIND("/",N3731),"")</f>
        <v>plays</v>
      </c>
      <c r="S3731" s="10">
        <f t="shared" si="116"/>
        <v>42040.871666666666</v>
      </c>
      <c r="T3731" s="10">
        <f t="shared" si="117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E3732/D3732*100</f>
        <v>10</v>
      </c>
      <c r="P3732" s="7">
        <f>E3732/L3732</f>
        <v>100</v>
      </c>
      <c r="Q3732" t="str">
        <f>REPLACE(N3732,FIND("/",N3732),LEN(N3732)-FIND("/",N3732)+1,"")</f>
        <v>theater</v>
      </c>
      <c r="R3732" t="str">
        <f>REPLACE(N3732,1,FIND("/",N3732),"")</f>
        <v>plays</v>
      </c>
      <c r="S3732" s="10">
        <f t="shared" si="116"/>
        <v>42203.34443287037</v>
      </c>
      <c r="T3732" s="10">
        <f t="shared" si="117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E3733/D3733*100</f>
        <v>11.272727272727273</v>
      </c>
      <c r="P3733" s="7">
        <f>E3733/L3733</f>
        <v>51.666666666666664</v>
      </c>
      <c r="Q3733" t="str">
        <f>REPLACE(N3733,FIND("/",N3733),LEN(N3733)-FIND("/",N3733)+1,"")</f>
        <v>theater</v>
      </c>
      <c r="R3733" t="str">
        <f>REPLACE(N3733,1,FIND("/",N3733),"")</f>
        <v>plays</v>
      </c>
      <c r="S3733" s="10">
        <f t="shared" si="116"/>
        <v>41983.419513888883</v>
      </c>
      <c r="T3733" s="10">
        <f t="shared" si="117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E3734/D3734*100</f>
        <v>15.411764705882353</v>
      </c>
      <c r="P3734" s="7">
        <f>E3734/L3734</f>
        <v>32.75</v>
      </c>
      <c r="Q3734" t="str">
        <f>REPLACE(N3734,FIND("/",N3734),LEN(N3734)-FIND("/",N3734)+1,"")</f>
        <v>theater</v>
      </c>
      <c r="R3734" t="str">
        <f>REPLACE(N3734,1,FIND("/",N3734),"")</f>
        <v>plays</v>
      </c>
      <c r="S3734" s="10">
        <f t="shared" si="116"/>
        <v>41968.344131944446</v>
      </c>
      <c r="T3734" s="10">
        <f t="shared" si="117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E3735/D3735*100</f>
        <v>0</v>
      </c>
      <c r="P3735" s="7" t="e">
        <f>E3735/L3735</f>
        <v>#DIV/0!</v>
      </c>
      <c r="Q3735" t="str">
        <f>REPLACE(N3735,FIND("/",N3735),LEN(N3735)-FIND("/",N3735)+1,"")</f>
        <v>theater</v>
      </c>
      <c r="R3735" t="str">
        <f>REPLACE(N3735,1,FIND("/",N3735),"")</f>
        <v>plays</v>
      </c>
      <c r="S3735" s="10">
        <f t="shared" si="116"/>
        <v>42102.691064814811</v>
      </c>
      <c r="T3735" s="10">
        <f t="shared" si="117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E3736/D3736*100</f>
        <v>28.466666666666669</v>
      </c>
      <c r="P3736" s="7">
        <f>E3736/L3736</f>
        <v>61</v>
      </c>
      <c r="Q3736" t="str">
        <f>REPLACE(N3736,FIND("/",N3736),LEN(N3736)-FIND("/",N3736)+1,"")</f>
        <v>theater</v>
      </c>
      <c r="R3736" t="str">
        <f>REPLACE(N3736,1,FIND("/",N3736),"")</f>
        <v>plays</v>
      </c>
      <c r="S3736" s="10">
        <f t="shared" si="116"/>
        <v>42089.568240740737</v>
      </c>
      <c r="T3736" s="10">
        <f t="shared" si="117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E3737/D3737*100</f>
        <v>13.333333333333334</v>
      </c>
      <c r="P3737" s="7">
        <f>E3737/L3737</f>
        <v>10</v>
      </c>
      <c r="Q3737" t="str">
        <f>REPLACE(N3737,FIND("/",N3737),LEN(N3737)-FIND("/",N3737)+1,"")</f>
        <v>theater</v>
      </c>
      <c r="R3737" t="str">
        <f>REPLACE(N3737,1,FIND("/",N3737),"")</f>
        <v>plays</v>
      </c>
      <c r="S3737" s="10">
        <f t="shared" si="116"/>
        <v>42122.359826388885</v>
      </c>
      <c r="T3737" s="10">
        <f t="shared" si="117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E3738/D3738*100</f>
        <v>0.66666666666666674</v>
      </c>
      <c r="P3738" s="7">
        <f>E3738/L3738</f>
        <v>10</v>
      </c>
      <c r="Q3738" t="str">
        <f>REPLACE(N3738,FIND("/",N3738),LEN(N3738)-FIND("/",N3738)+1,"")</f>
        <v>theater</v>
      </c>
      <c r="R3738" t="str">
        <f>REPLACE(N3738,1,FIND("/",N3738),"")</f>
        <v>plays</v>
      </c>
      <c r="S3738" s="10">
        <f t="shared" si="116"/>
        <v>42048.378391203696</v>
      </c>
      <c r="T3738" s="10">
        <f t="shared" si="117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E3739/D3739*100</f>
        <v>21.428571428571427</v>
      </c>
      <c r="P3739" s="7">
        <f>E3739/L3739</f>
        <v>37.5</v>
      </c>
      <c r="Q3739" t="str">
        <f>REPLACE(N3739,FIND("/",N3739),LEN(N3739)-FIND("/",N3739)+1,"")</f>
        <v>theater</v>
      </c>
      <c r="R3739" t="str">
        <f>REPLACE(N3739,1,FIND("/",N3739),"")</f>
        <v>plays</v>
      </c>
      <c r="S3739" s="10">
        <f t="shared" si="116"/>
        <v>42297.357673611106</v>
      </c>
      <c r="T3739" s="10">
        <f t="shared" si="117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E3740/D3740*100</f>
        <v>18</v>
      </c>
      <c r="P3740" s="7">
        <f>E3740/L3740</f>
        <v>45</v>
      </c>
      <c r="Q3740" t="str">
        <f>REPLACE(N3740,FIND("/",N3740),LEN(N3740)-FIND("/",N3740)+1,"")</f>
        <v>theater</v>
      </c>
      <c r="R3740" t="str">
        <f>REPLACE(N3740,1,FIND("/",N3740),"")</f>
        <v>plays</v>
      </c>
      <c r="S3740" s="10">
        <f t="shared" si="116"/>
        <v>41813.605381944442</v>
      </c>
      <c r="T3740" s="10">
        <f t="shared" si="117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E3741/D3741*100</f>
        <v>20.125</v>
      </c>
      <c r="P3741" s="7">
        <f>E3741/L3741</f>
        <v>100.625</v>
      </c>
      <c r="Q3741" t="str">
        <f>REPLACE(N3741,FIND("/",N3741),LEN(N3741)-FIND("/",N3741)+1,"")</f>
        <v>theater</v>
      </c>
      <c r="R3741" t="str">
        <f>REPLACE(N3741,1,FIND("/",N3741),"")</f>
        <v>plays</v>
      </c>
      <c r="S3741" s="10">
        <f t="shared" si="116"/>
        <v>42548.116527777776</v>
      </c>
      <c r="T3741" s="10">
        <f t="shared" si="117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E3742/D3742*100</f>
        <v>17.899999999999999</v>
      </c>
      <c r="P3742" s="7">
        <f>E3742/L3742</f>
        <v>25.571428571428573</v>
      </c>
      <c r="Q3742" t="str">
        <f>REPLACE(N3742,FIND("/",N3742),LEN(N3742)-FIND("/",N3742)+1,"")</f>
        <v>theater</v>
      </c>
      <c r="R3742" t="str">
        <f>REPLACE(N3742,1,FIND("/",N3742),"")</f>
        <v>plays</v>
      </c>
      <c r="S3742" s="10">
        <f t="shared" si="116"/>
        <v>41832.756423611107</v>
      </c>
      <c r="T3742" s="10">
        <f t="shared" si="117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E3743/D3743*100</f>
        <v>0</v>
      </c>
      <c r="P3743" s="7" t="e">
        <f>E3743/L3743</f>
        <v>#DIV/0!</v>
      </c>
      <c r="Q3743" t="str">
        <f>REPLACE(N3743,FIND("/",N3743),LEN(N3743)-FIND("/",N3743)+1,"")</f>
        <v>theater</v>
      </c>
      <c r="R3743" t="str">
        <f>REPLACE(N3743,1,FIND("/",N3743),"")</f>
        <v>plays</v>
      </c>
      <c r="S3743" s="10">
        <f t="shared" si="116"/>
        <v>42325.587384259255</v>
      </c>
      <c r="T3743" s="10">
        <f t="shared" si="117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E3744/D3744*100</f>
        <v>2</v>
      </c>
      <c r="P3744" s="7">
        <f>E3744/L3744</f>
        <v>25</v>
      </c>
      <c r="Q3744" t="str">
        <f>REPLACE(N3744,FIND("/",N3744),LEN(N3744)-FIND("/",N3744)+1,"")</f>
        <v>theater</v>
      </c>
      <c r="R3744" t="str">
        <f>REPLACE(N3744,1,FIND("/",N3744),"")</f>
        <v>plays</v>
      </c>
      <c r="S3744" s="10">
        <f t="shared" si="116"/>
        <v>41857.881296296291</v>
      </c>
      <c r="T3744" s="10">
        <f t="shared" si="117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E3745/D3745*100</f>
        <v>0</v>
      </c>
      <c r="P3745" s="7" t="e">
        <f>E3745/L3745</f>
        <v>#DIV/0!</v>
      </c>
      <c r="Q3745" t="str">
        <f>REPLACE(N3745,FIND("/",N3745),LEN(N3745)-FIND("/",N3745)+1,"")</f>
        <v>theater</v>
      </c>
      <c r="R3745" t="str">
        <f>REPLACE(N3745,1,FIND("/",N3745),"")</f>
        <v>plays</v>
      </c>
      <c r="S3745" s="10">
        <f t="shared" si="116"/>
        <v>41793.376898148148</v>
      </c>
      <c r="T3745" s="10">
        <f t="shared" si="117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E3746/D3746*100</f>
        <v>0</v>
      </c>
      <c r="P3746" s="7" t="e">
        <f>E3746/L3746</f>
        <v>#DIV/0!</v>
      </c>
      <c r="Q3746" t="str">
        <f>REPLACE(N3746,FIND("/",N3746),LEN(N3746)-FIND("/",N3746)+1,"")</f>
        <v>theater</v>
      </c>
      <c r="R3746" t="str">
        <f>REPLACE(N3746,1,FIND("/",N3746),"")</f>
        <v>plays</v>
      </c>
      <c r="S3746" s="10">
        <f t="shared" si="116"/>
        <v>41793.480925925927</v>
      </c>
      <c r="T3746" s="10">
        <f t="shared" si="117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E3747/D3747*100</f>
        <v>10</v>
      </c>
      <c r="P3747" s="7">
        <f>E3747/L3747</f>
        <v>10</v>
      </c>
      <c r="Q3747" t="str">
        <f>REPLACE(N3747,FIND("/",N3747),LEN(N3747)-FIND("/",N3747)+1,"")</f>
        <v>theater</v>
      </c>
      <c r="R3747" t="str">
        <f>REPLACE(N3747,1,FIND("/",N3747),"")</f>
        <v>plays</v>
      </c>
      <c r="S3747" s="10">
        <f t="shared" si="116"/>
        <v>41831.364606481475</v>
      </c>
      <c r="T3747" s="10">
        <f t="shared" si="117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E3748/D3748*100</f>
        <v>2.3764705882352941</v>
      </c>
      <c r="P3748" s="7">
        <f>E3748/L3748</f>
        <v>202</v>
      </c>
      <c r="Q3748" t="str">
        <f>REPLACE(N3748,FIND("/",N3748),LEN(N3748)-FIND("/",N3748)+1,"")</f>
        <v>theater</v>
      </c>
      <c r="R3748" t="str">
        <f>REPLACE(N3748,1,FIND("/",N3748),"")</f>
        <v>plays</v>
      </c>
      <c r="S3748" s="10">
        <f t="shared" si="116"/>
        <v>42621.05600694444</v>
      </c>
      <c r="T3748" s="10">
        <f t="shared" si="117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E3749/D3749*100</f>
        <v>1</v>
      </c>
      <c r="P3749" s="7">
        <f>E3749/L3749</f>
        <v>25</v>
      </c>
      <c r="Q3749" t="str">
        <f>REPLACE(N3749,FIND("/",N3749),LEN(N3749)-FIND("/",N3749)+1,"")</f>
        <v>theater</v>
      </c>
      <c r="R3749" t="str">
        <f>REPLACE(N3749,1,FIND("/",N3749),"")</f>
        <v>plays</v>
      </c>
      <c r="S3749" s="10">
        <f t="shared" si="116"/>
        <v>42163.966388888883</v>
      </c>
      <c r="T3749" s="10">
        <f t="shared" si="117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E3750/D3750*100</f>
        <v>103.52</v>
      </c>
      <c r="P3750" s="7">
        <f>E3750/L3750</f>
        <v>99.538461538461533</v>
      </c>
      <c r="Q3750" t="str">
        <f>REPLACE(N3750,FIND("/",N3750),LEN(N3750)-FIND("/",N3750)+1,"")</f>
        <v>theater</v>
      </c>
      <c r="R3750" t="str">
        <f>REPLACE(N3750,1,FIND("/",N3750),"")</f>
        <v>musical</v>
      </c>
      <c r="S3750" s="10">
        <f t="shared" si="116"/>
        <v>42395.373101851852</v>
      </c>
      <c r="T3750" s="10">
        <f t="shared" si="117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E3751/D3751*100</f>
        <v>105</v>
      </c>
      <c r="P3751" s="7">
        <f>E3751/L3751</f>
        <v>75</v>
      </c>
      <c r="Q3751" t="str">
        <f>REPLACE(N3751,FIND("/",N3751),LEN(N3751)-FIND("/",N3751)+1,"")</f>
        <v>theater</v>
      </c>
      <c r="R3751" t="str">
        <f>REPLACE(N3751,1,FIND("/",N3751),"")</f>
        <v>musical</v>
      </c>
      <c r="S3751" s="10">
        <f t="shared" si="116"/>
        <v>42457.793842592589</v>
      </c>
      <c r="T3751" s="10">
        <f t="shared" si="117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E3752/D3752*100</f>
        <v>100.44999999999999</v>
      </c>
      <c r="P3752" s="7">
        <f>E3752/L3752</f>
        <v>215.25</v>
      </c>
      <c r="Q3752" t="str">
        <f>REPLACE(N3752,FIND("/",N3752),LEN(N3752)-FIND("/",N3752)+1,"")</f>
        <v>theater</v>
      </c>
      <c r="R3752" t="str">
        <f>REPLACE(N3752,1,FIND("/",N3752),"")</f>
        <v>musical</v>
      </c>
      <c r="S3752" s="10">
        <f t="shared" si="116"/>
        <v>42016.648240740738</v>
      </c>
      <c r="T3752" s="10">
        <f t="shared" si="117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E3753/D3753*100</f>
        <v>132.6</v>
      </c>
      <c r="P3753" s="7">
        <f>E3753/L3753</f>
        <v>120.54545454545455</v>
      </c>
      <c r="Q3753" t="str">
        <f>REPLACE(N3753,FIND("/",N3753),LEN(N3753)-FIND("/",N3753)+1,"")</f>
        <v>theater</v>
      </c>
      <c r="R3753" t="str">
        <f>REPLACE(N3753,1,FIND("/",N3753),"")</f>
        <v>musical</v>
      </c>
      <c r="S3753" s="10">
        <f t="shared" si="116"/>
        <v>42402.702233796292</v>
      </c>
      <c r="T3753" s="10">
        <f t="shared" si="117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E3754/D3754*100</f>
        <v>112.99999999999999</v>
      </c>
      <c r="P3754" s="7">
        <f>E3754/L3754</f>
        <v>37.666666666666664</v>
      </c>
      <c r="Q3754" t="str">
        <f>REPLACE(N3754,FIND("/",N3754),LEN(N3754)-FIND("/",N3754)+1,"")</f>
        <v>theater</v>
      </c>
      <c r="R3754" t="str">
        <f>REPLACE(N3754,1,FIND("/",N3754),"")</f>
        <v>musical</v>
      </c>
      <c r="S3754" s="10">
        <f t="shared" si="116"/>
        <v>42619.469155092585</v>
      </c>
      <c r="T3754" s="10">
        <f t="shared" si="117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E3755/D3755*100</f>
        <v>103.34</v>
      </c>
      <c r="P3755" s="7">
        <f>E3755/L3755</f>
        <v>172.23333333333332</v>
      </c>
      <c r="Q3755" t="str">
        <f>REPLACE(N3755,FIND("/",N3755),LEN(N3755)-FIND("/",N3755)+1,"")</f>
        <v>theater</v>
      </c>
      <c r="R3755" t="str">
        <f>REPLACE(N3755,1,FIND("/",N3755),"")</f>
        <v>musical</v>
      </c>
      <c r="S3755" s="10">
        <f t="shared" si="116"/>
        <v>42128.490740740737</v>
      </c>
      <c r="T3755" s="10">
        <f t="shared" si="117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E3756/D3756*100</f>
        <v>120</v>
      </c>
      <c r="P3756" s="7">
        <f>E3756/L3756</f>
        <v>111.11111111111111</v>
      </c>
      <c r="Q3756" t="str">
        <f>REPLACE(N3756,FIND("/",N3756),LEN(N3756)-FIND("/",N3756)+1,"")</f>
        <v>theater</v>
      </c>
      <c r="R3756" t="str">
        <f>REPLACE(N3756,1,FIND("/",N3756),"")</f>
        <v>musical</v>
      </c>
      <c r="S3756" s="10">
        <f t="shared" si="116"/>
        <v>41808.54788194444</v>
      </c>
      <c r="T3756" s="10">
        <f t="shared" si="117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E3757/D3757*100</f>
        <v>129.63636363636363</v>
      </c>
      <c r="P3757" s="7">
        <f>E3757/L3757</f>
        <v>25.464285714285715</v>
      </c>
      <c r="Q3757" t="str">
        <f>REPLACE(N3757,FIND("/",N3757),LEN(N3757)-FIND("/",N3757)+1,"")</f>
        <v>theater</v>
      </c>
      <c r="R3757" t="str">
        <f>REPLACE(N3757,1,FIND("/",N3757),"")</f>
        <v>musical</v>
      </c>
      <c r="S3757" s="10">
        <f t="shared" si="116"/>
        <v>42445.533645833326</v>
      </c>
      <c r="T3757" s="10">
        <f t="shared" si="117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E3758/D3758*100</f>
        <v>101.11111111111111</v>
      </c>
      <c r="P3758" s="7">
        <f>E3758/L3758</f>
        <v>267.64705882352939</v>
      </c>
      <c r="Q3758" t="str">
        <f>REPLACE(N3758,FIND("/",N3758),LEN(N3758)-FIND("/",N3758)+1,"")</f>
        <v>theater</v>
      </c>
      <c r="R3758" t="str">
        <f>REPLACE(N3758,1,FIND("/",N3758),"")</f>
        <v>musical</v>
      </c>
      <c r="S3758" s="10">
        <f t="shared" si="116"/>
        <v>41771.481458333328</v>
      </c>
      <c r="T3758" s="10">
        <f t="shared" si="117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E3759/D3759*100</f>
        <v>108.51428571428572</v>
      </c>
      <c r="P3759" s="7">
        <f>E3759/L3759</f>
        <v>75.959999999999994</v>
      </c>
      <c r="Q3759" t="str">
        <f>REPLACE(N3759,FIND("/",N3759),LEN(N3759)-FIND("/",N3759)+1,"")</f>
        <v>theater</v>
      </c>
      <c r="R3759" t="str">
        <f>REPLACE(N3759,1,FIND("/",N3759),"")</f>
        <v>musical</v>
      </c>
      <c r="S3759" s="10">
        <f t="shared" si="116"/>
        <v>41954.517534722218</v>
      </c>
      <c r="T3759" s="10">
        <f t="shared" si="117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E3760/D3760*100</f>
        <v>102.33333333333334</v>
      </c>
      <c r="P3760" s="7">
        <f>E3760/L3760</f>
        <v>59.03846153846154</v>
      </c>
      <c r="Q3760" t="str">
        <f>REPLACE(N3760,FIND("/",N3760),LEN(N3760)-FIND("/",N3760)+1,"")</f>
        <v>theater</v>
      </c>
      <c r="R3760" t="str">
        <f>REPLACE(N3760,1,FIND("/",N3760),"")</f>
        <v>musical</v>
      </c>
      <c r="S3760" s="10">
        <f t="shared" si="116"/>
        <v>41747.138171296298</v>
      </c>
      <c r="T3760" s="10">
        <f t="shared" si="117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E3761/D3761*100</f>
        <v>110.24425000000002</v>
      </c>
      <c r="P3761" s="7">
        <f>E3761/L3761</f>
        <v>50.111022727272733</v>
      </c>
      <c r="Q3761" t="str">
        <f>REPLACE(N3761,FIND("/",N3761),LEN(N3761)-FIND("/",N3761)+1,"")</f>
        <v>theater</v>
      </c>
      <c r="R3761" t="str">
        <f>REPLACE(N3761,1,FIND("/",N3761),"")</f>
        <v>musical</v>
      </c>
      <c r="S3761" s="10">
        <f t="shared" si="116"/>
        <v>42181.774918981479</v>
      </c>
      <c r="T3761" s="10">
        <f t="shared" si="117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E3762/D3762*100</f>
        <v>101.0154</v>
      </c>
      <c r="P3762" s="7">
        <f>E3762/L3762</f>
        <v>55.502967032967035</v>
      </c>
      <c r="Q3762" t="str">
        <f>REPLACE(N3762,FIND("/",N3762),LEN(N3762)-FIND("/",N3762)+1,"")</f>
        <v>theater</v>
      </c>
      <c r="R3762" t="str">
        <f>REPLACE(N3762,1,FIND("/",N3762),"")</f>
        <v>musical</v>
      </c>
      <c r="S3762" s="10">
        <f t="shared" si="116"/>
        <v>41739.191967592589</v>
      </c>
      <c r="T3762" s="10">
        <f t="shared" si="117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E3763/D3763*100</f>
        <v>100</v>
      </c>
      <c r="P3763" s="7">
        <f>E3763/L3763</f>
        <v>166.66666666666666</v>
      </c>
      <c r="Q3763" t="str">
        <f>REPLACE(N3763,FIND("/",N3763),LEN(N3763)-FIND("/",N3763)+1,"")</f>
        <v>theater</v>
      </c>
      <c r="R3763" t="str">
        <f>REPLACE(N3763,1,FIND("/",N3763),"")</f>
        <v>musical</v>
      </c>
      <c r="S3763" s="10">
        <f t="shared" si="116"/>
        <v>42173.133530092593</v>
      </c>
      <c r="T3763" s="10">
        <f t="shared" si="117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E3764/D3764*100</f>
        <v>106.24</v>
      </c>
      <c r="P3764" s="7">
        <f>E3764/L3764</f>
        <v>47.428571428571431</v>
      </c>
      <c r="Q3764" t="str">
        <f>REPLACE(N3764,FIND("/",N3764),LEN(N3764)-FIND("/",N3764)+1,"")</f>
        <v>theater</v>
      </c>
      <c r="R3764" t="str">
        <f>REPLACE(N3764,1,FIND("/",N3764),"")</f>
        <v>musical</v>
      </c>
      <c r="S3764" s="10">
        <f t="shared" si="116"/>
        <v>42193.480196759258</v>
      </c>
      <c r="T3764" s="10">
        <f t="shared" si="117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E3765/D3765*100</f>
        <v>100</v>
      </c>
      <c r="P3765" s="7">
        <f>E3765/L3765</f>
        <v>64.935064935064929</v>
      </c>
      <c r="Q3765" t="str">
        <f>REPLACE(N3765,FIND("/",N3765),LEN(N3765)-FIND("/",N3765)+1,"")</f>
        <v>theater</v>
      </c>
      <c r="R3765" t="str">
        <f>REPLACE(N3765,1,FIND("/",N3765),"")</f>
        <v>musical</v>
      </c>
      <c r="S3765" s="10">
        <f t="shared" si="116"/>
        <v>42065.416967592588</v>
      </c>
      <c r="T3765" s="10">
        <f t="shared" si="117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E3766/D3766*100</f>
        <v>100</v>
      </c>
      <c r="P3766" s="7">
        <f>E3766/L3766</f>
        <v>55.555555555555557</v>
      </c>
      <c r="Q3766" t="str">
        <f>REPLACE(N3766,FIND("/",N3766),LEN(N3766)-FIND("/",N3766)+1,"")</f>
        <v>theater</v>
      </c>
      <c r="R3766" t="str">
        <f>REPLACE(N3766,1,FIND("/",N3766),"")</f>
        <v>musical</v>
      </c>
      <c r="S3766" s="10">
        <f t="shared" si="116"/>
        <v>42499.509629629632</v>
      </c>
      <c r="T3766" s="10">
        <f t="shared" si="117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E3767/D3767*100</f>
        <v>113.45714285714286</v>
      </c>
      <c r="P3767" s="7">
        <f>E3767/L3767</f>
        <v>74.224299065420567</v>
      </c>
      <c r="Q3767" t="str">
        <f>REPLACE(N3767,FIND("/",N3767),LEN(N3767)-FIND("/",N3767)+1,"")</f>
        <v>theater</v>
      </c>
      <c r="R3767" t="str">
        <f>REPLACE(N3767,1,FIND("/",N3767),"")</f>
        <v>musical</v>
      </c>
      <c r="S3767" s="10">
        <f t="shared" si="116"/>
        <v>41820.443078703705</v>
      </c>
      <c r="T3767" s="10">
        <f t="shared" si="117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E3768/D3768*100</f>
        <v>102.65010000000001</v>
      </c>
      <c r="P3768" s="7">
        <f>E3768/L3768</f>
        <v>106.9271875</v>
      </c>
      <c r="Q3768" t="str">
        <f>REPLACE(N3768,FIND("/",N3768),LEN(N3768)-FIND("/",N3768)+1,"")</f>
        <v>theater</v>
      </c>
      <c r="R3768" t="str">
        <f>REPLACE(N3768,1,FIND("/",N3768),"")</f>
        <v>musical</v>
      </c>
      <c r="S3768" s="10">
        <f t="shared" si="116"/>
        <v>41787.833854166667</v>
      </c>
      <c r="T3768" s="10">
        <f t="shared" si="117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E3769/D3769*100</f>
        <v>116.75</v>
      </c>
      <c r="P3769" s="7">
        <f>E3769/L3769</f>
        <v>41.696428571428569</v>
      </c>
      <c r="Q3769" t="str">
        <f>REPLACE(N3769,FIND("/",N3769),LEN(N3769)-FIND("/",N3769)+1,"")</f>
        <v>theater</v>
      </c>
      <c r="R3769" t="str">
        <f>REPLACE(N3769,1,FIND("/",N3769),"")</f>
        <v>musical</v>
      </c>
      <c r="S3769" s="10">
        <f t="shared" si="116"/>
        <v>42049.686307870368</v>
      </c>
      <c r="T3769" s="10">
        <f t="shared" si="117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E3770/D3770*100</f>
        <v>107.65274999999998</v>
      </c>
      <c r="P3770" s="7">
        <f>E3770/L3770</f>
        <v>74.243275862068955</v>
      </c>
      <c r="Q3770" t="str">
        <f>REPLACE(N3770,FIND("/",N3770),LEN(N3770)-FIND("/",N3770)+1,"")</f>
        <v>theater</v>
      </c>
      <c r="R3770" t="str">
        <f>REPLACE(N3770,1,FIND("/",N3770),"")</f>
        <v>musical</v>
      </c>
      <c r="S3770" s="10">
        <f t="shared" si="116"/>
        <v>41772.394560185181</v>
      </c>
      <c r="T3770" s="10">
        <f t="shared" si="117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E3771/D3771*100</f>
        <v>100</v>
      </c>
      <c r="P3771" s="7">
        <f>E3771/L3771</f>
        <v>73.333333333333329</v>
      </c>
      <c r="Q3771" t="str">
        <f>REPLACE(N3771,FIND("/",N3771),LEN(N3771)-FIND("/",N3771)+1,"")</f>
        <v>theater</v>
      </c>
      <c r="R3771" t="str">
        <f>REPLACE(N3771,1,FIND("/",N3771),"")</f>
        <v>musical</v>
      </c>
      <c r="S3771" s="10">
        <f t="shared" si="116"/>
        <v>42445.264803240738</v>
      </c>
      <c r="T3771" s="10">
        <f t="shared" si="117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E3772/D3772*100</f>
        <v>100</v>
      </c>
      <c r="P3772" s="7">
        <f>E3772/L3772</f>
        <v>100</v>
      </c>
      <c r="Q3772" t="str">
        <f>REPLACE(N3772,FIND("/",N3772),LEN(N3772)-FIND("/",N3772)+1,"")</f>
        <v>theater</v>
      </c>
      <c r="R3772" t="str">
        <f>REPLACE(N3772,1,FIND("/",N3772),"")</f>
        <v>musical</v>
      </c>
      <c r="S3772" s="10">
        <f t="shared" si="116"/>
        <v>42138.597337962965</v>
      </c>
      <c r="T3772" s="10">
        <f t="shared" si="117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E3773/D3773*100</f>
        <v>146</v>
      </c>
      <c r="P3773" s="7">
        <f>E3773/L3773</f>
        <v>38.421052631578945</v>
      </c>
      <c r="Q3773" t="str">
        <f>REPLACE(N3773,FIND("/",N3773),LEN(N3773)-FIND("/",N3773)+1,"")</f>
        <v>theater</v>
      </c>
      <c r="R3773" t="str">
        <f>REPLACE(N3773,1,FIND("/",N3773),"")</f>
        <v>musical</v>
      </c>
      <c r="S3773" s="10">
        <f t="shared" si="116"/>
        <v>42493.52375</v>
      </c>
      <c r="T3773" s="10">
        <f t="shared" si="117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E3774/D3774*100</f>
        <v>110.2</v>
      </c>
      <c r="P3774" s="7">
        <f>E3774/L3774</f>
        <v>166.96969696969697</v>
      </c>
      <c r="Q3774" t="str">
        <f>REPLACE(N3774,FIND("/",N3774),LEN(N3774)-FIND("/",N3774)+1,"")</f>
        <v>theater</v>
      </c>
      <c r="R3774" t="str">
        <f>REPLACE(N3774,1,FIND("/",N3774),"")</f>
        <v>musical</v>
      </c>
      <c r="S3774" s="10">
        <f t="shared" si="116"/>
        <v>42682.283634259256</v>
      </c>
      <c r="T3774" s="10">
        <f t="shared" si="117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E3775/D3775*100</f>
        <v>108.2</v>
      </c>
      <c r="P3775" s="7">
        <f>E3775/L3775</f>
        <v>94.912280701754383</v>
      </c>
      <c r="Q3775" t="str">
        <f>REPLACE(N3775,FIND("/",N3775),LEN(N3775)-FIND("/",N3775)+1,"")</f>
        <v>theater</v>
      </c>
      <c r="R3775" t="str">
        <f>REPLACE(N3775,1,FIND("/",N3775),"")</f>
        <v>musical</v>
      </c>
      <c r="S3775" s="10">
        <f t="shared" si="116"/>
        <v>42655.671840277777</v>
      </c>
      <c r="T3775" s="10">
        <f t="shared" si="117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E3776/D3776*100</f>
        <v>100</v>
      </c>
      <c r="P3776" s="7">
        <f>E3776/L3776</f>
        <v>100</v>
      </c>
      <c r="Q3776" t="str">
        <f>REPLACE(N3776,FIND("/",N3776),LEN(N3776)-FIND("/",N3776)+1,"")</f>
        <v>theater</v>
      </c>
      <c r="R3776" t="str">
        <f>REPLACE(N3776,1,FIND("/",N3776),"")</f>
        <v>musical</v>
      </c>
      <c r="S3776" s="10">
        <f t="shared" si="116"/>
        <v>42087.458969907406</v>
      </c>
      <c r="T3776" s="10">
        <f t="shared" si="117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E3777/D3777*100</f>
        <v>100.25</v>
      </c>
      <c r="P3777" s="7">
        <f>E3777/L3777</f>
        <v>143.21428571428572</v>
      </c>
      <c r="Q3777" t="str">
        <f>REPLACE(N3777,FIND("/",N3777),LEN(N3777)-FIND("/",N3777)+1,"")</f>
        <v>theater</v>
      </c>
      <c r="R3777" t="str">
        <f>REPLACE(N3777,1,FIND("/",N3777),"")</f>
        <v>musical</v>
      </c>
      <c r="S3777" s="10">
        <f t="shared" si="116"/>
        <v>42075.609293981477</v>
      </c>
      <c r="T3777" s="10">
        <f t="shared" si="117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E3778/D3778*100</f>
        <v>106.71250000000001</v>
      </c>
      <c r="P3778" s="7">
        <f>E3778/L3778</f>
        <v>90.819148936170208</v>
      </c>
      <c r="Q3778" t="str">
        <f>REPLACE(N3778,FIND("/",N3778),LEN(N3778)-FIND("/",N3778)+1,"")</f>
        <v>theater</v>
      </c>
      <c r="R3778" t="str">
        <f>REPLACE(N3778,1,FIND("/",N3778),"")</f>
        <v>musical</v>
      </c>
      <c r="S3778" s="10">
        <f t="shared" si="116"/>
        <v>41814.034467592588</v>
      </c>
      <c r="T3778" s="10">
        <f t="shared" si="117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E3779/D3779*100</f>
        <v>143.19999999999999</v>
      </c>
      <c r="P3779" s="7">
        <f>E3779/L3779</f>
        <v>48.542372881355931</v>
      </c>
      <c r="Q3779" t="str">
        <f>REPLACE(N3779,FIND("/",N3779),LEN(N3779)-FIND("/",N3779)+1,"")</f>
        <v>theater</v>
      </c>
      <c r="R3779" t="str">
        <f>REPLACE(N3779,1,FIND("/",N3779),"")</f>
        <v>musical</v>
      </c>
      <c r="S3779" s="10">
        <f t="shared" ref="S3779:S3842" si="118">(J3779/86400)+25569+(-8/24)</f>
        <v>41886.778020833335</v>
      </c>
      <c r="T3779" s="10">
        <f t="shared" ref="T3779:T3842" si="119">(I3779/86400)+25569+(-8/24)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E3780/D3780*100</f>
        <v>105.04166666666667</v>
      </c>
      <c r="P3780" s="7">
        <f>E3780/L3780</f>
        <v>70.027777777777771</v>
      </c>
      <c r="Q3780" t="str">
        <f>REPLACE(N3780,FIND("/",N3780),LEN(N3780)-FIND("/",N3780)+1,"")</f>
        <v>theater</v>
      </c>
      <c r="R3780" t="str">
        <f>REPLACE(N3780,1,FIND("/",N3780),"")</f>
        <v>musical</v>
      </c>
      <c r="S3780" s="10">
        <f t="shared" si="118"/>
        <v>41989.485879629625</v>
      </c>
      <c r="T3780" s="10">
        <f t="shared" si="11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E3781/D3781*100</f>
        <v>103.98</v>
      </c>
      <c r="P3781" s="7">
        <f>E3781/L3781</f>
        <v>135.62608695652173</v>
      </c>
      <c r="Q3781" t="str">
        <f>REPLACE(N3781,FIND("/",N3781),LEN(N3781)-FIND("/",N3781)+1,"")</f>
        <v>theater</v>
      </c>
      <c r="R3781" t="str">
        <f>REPLACE(N3781,1,FIND("/",N3781),"")</f>
        <v>musical</v>
      </c>
      <c r="S3781" s="10">
        <f t="shared" si="118"/>
        <v>42425.402083333327</v>
      </c>
      <c r="T3781" s="10">
        <f t="shared" si="11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E3782/D3782*100</f>
        <v>120</v>
      </c>
      <c r="P3782" s="7">
        <f>E3782/L3782</f>
        <v>100</v>
      </c>
      <c r="Q3782" t="str">
        <f>REPLACE(N3782,FIND("/",N3782),LEN(N3782)-FIND("/",N3782)+1,"")</f>
        <v>theater</v>
      </c>
      <c r="R3782" t="str">
        <f>REPLACE(N3782,1,FIND("/",N3782),"")</f>
        <v>musical</v>
      </c>
      <c r="S3782" s="10">
        <f t="shared" si="118"/>
        <v>42165.886400462965</v>
      </c>
      <c r="T3782" s="10">
        <f t="shared" si="11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E3783/D3783*100</f>
        <v>109.66666666666667</v>
      </c>
      <c r="P3783" s="7">
        <f>E3783/L3783</f>
        <v>94.90384615384616</v>
      </c>
      <c r="Q3783" t="str">
        <f>REPLACE(N3783,FIND("/",N3783),LEN(N3783)-FIND("/",N3783)+1,"")</f>
        <v>theater</v>
      </c>
      <c r="R3783" t="str">
        <f>REPLACE(N3783,1,FIND("/",N3783),"")</f>
        <v>musical</v>
      </c>
      <c r="S3783" s="10">
        <f t="shared" si="118"/>
        <v>41865.549594907403</v>
      </c>
      <c r="T3783" s="10">
        <f t="shared" si="11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E3784/D3784*100</f>
        <v>101.75</v>
      </c>
      <c r="P3784" s="7">
        <f>E3784/L3784</f>
        <v>75.370370370370367</v>
      </c>
      <c r="Q3784" t="str">
        <f>REPLACE(N3784,FIND("/",N3784),LEN(N3784)-FIND("/",N3784)+1,"")</f>
        <v>theater</v>
      </c>
      <c r="R3784" t="str">
        <f>REPLACE(N3784,1,FIND("/",N3784),"")</f>
        <v>musical</v>
      </c>
      <c r="S3784" s="10">
        <f t="shared" si="118"/>
        <v>42546.528900462959</v>
      </c>
      <c r="T3784" s="10">
        <f t="shared" si="11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E3785/D3785*100</f>
        <v>128.91666666666666</v>
      </c>
      <c r="P3785" s="7">
        <f>E3785/L3785</f>
        <v>64.458333333333329</v>
      </c>
      <c r="Q3785" t="str">
        <f>REPLACE(N3785,FIND("/",N3785),LEN(N3785)-FIND("/",N3785)+1,"")</f>
        <v>theater</v>
      </c>
      <c r="R3785" t="str">
        <f>REPLACE(N3785,1,FIND("/",N3785),"")</f>
        <v>musical</v>
      </c>
      <c r="S3785" s="10">
        <f t="shared" si="118"/>
        <v>42419.806944444441</v>
      </c>
      <c r="T3785" s="10">
        <f t="shared" si="11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E3786/D3786*100</f>
        <v>114.99999999999999</v>
      </c>
      <c r="P3786" s="7">
        <f>E3786/L3786</f>
        <v>115</v>
      </c>
      <c r="Q3786" t="str">
        <f>REPLACE(N3786,FIND("/",N3786),LEN(N3786)-FIND("/",N3786)+1,"")</f>
        <v>theater</v>
      </c>
      <c r="R3786" t="str">
        <f>REPLACE(N3786,1,FIND("/",N3786),"")</f>
        <v>musical</v>
      </c>
      <c r="S3786" s="10">
        <f t="shared" si="118"/>
        <v>42531.647361111107</v>
      </c>
      <c r="T3786" s="10">
        <f t="shared" si="11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E3787/D3787*100</f>
        <v>150.75</v>
      </c>
      <c r="P3787" s="7">
        <f>E3787/L3787</f>
        <v>100.5</v>
      </c>
      <c r="Q3787" t="str">
        <f>REPLACE(N3787,FIND("/",N3787),LEN(N3787)-FIND("/",N3787)+1,"")</f>
        <v>theater</v>
      </c>
      <c r="R3787" t="str">
        <f>REPLACE(N3787,1,FIND("/",N3787),"")</f>
        <v>musical</v>
      </c>
      <c r="S3787" s="10">
        <f t="shared" si="118"/>
        <v>42548.305196759255</v>
      </c>
      <c r="T3787" s="10">
        <f t="shared" si="11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E3788/D3788*100</f>
        <v>110.96666666666665</v>
      </c>
      <c r="P3788" s="7">
        <f>E3788/L3788</f>
        <v>93.774647887323937</v>
      </c>
      <c r="Q3788" t="str">
        <f>REPLACE(N3788,FIND("/",N3788),LEN(N3788)-FIND("/",N3788)+1,"")</f>
        <v>theater</v>
      </c>
      <c r="R3788" t="str">
        <f>REPLACE(N3788,1,FIND("/",N3788),"")</f>
        <v>musical</v>
      </c>
      <c r="S3788" s="10">
        <f t="shared" si="118"/>
        <v>42486.704571759255</v>
      </c>
      <c r="T3788" s="10">
        <f t="shared" si="11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E3789/D3789*100</f>
        <v>100.28571428571429</v>
      </c>
      <c r="P3789" s="7">
        <f>E3789/L3789</f>
        <v>35.1</v>
      </c>
      <c r="Q3789" t="str">
        <f>REPLACE(N3789,FIND("/",N3789),LEN(N3789)-FIND("/",N3789)+1,"")</f>
        <v>theater</v>
      </c>
      <c r="R3789" t="str">
        <f>REPLACE(N3789,1,FIND("/",N3789),"")</f>
        <v>musical</v>
      </c>
      <c r="S3789" s="10">
        <f t="shared" si="118"/>
        <v>42167.201458333329</v>
      </c>
      <c r="T3789" s="10">
        <f t="shared" si="11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E3790/D3790*100</f>
        <v>0.66666666666666674</v>
      </c>
      <c r="P3790" s="7">
        <f>E3790/L3790</f>
        <v>500</v>
      </c>
      <c r="Q3790" t="str">
        <f>REPLACE(N3790,FIND("/",N3790),LEN(N3790)-FIND("/",N3790)+1,"")</f>
        <v>theater</v>
      </c>
      <c r="R3790" t="str">
        <f>REPLACE(N3790,1,FIND("/",N3790),"")</f>
        <v>musical</v>
      </c>
      <c r="S3790" s="10">
        <f t="shared" si="118"/>
        <v>42333.362488425926</v>
      </c>
      <c r="T3790" s="10">
        <f t="shared" si="11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E3791/D3791*100</f>
        <v>3.267605633802817</v>
      </c>
      <c r="P3791" s="7">
        <f>E3791/L3791</f>
        <v>29</v>
      </c>
      <c r="Q3791" t="str">
        <f>REPLACE(N3791,FIND("/",N3791),LEN(N3791)-FIND("/",N3791)+1,"")</f>
        <v>theater</v>
      </c>
      <c r="R3791" t="str">
        <f>REPLACE(N3791,1,FIND("/",N3791),"")</f>
        <v>musical</v>
      </c>
      <c r="S3791" s="10">
        <f t="shared" si="118"/>
        <v>42138.465486111112</v>
      </c>
      <c r="T3791" s="10">
        <f t="shared" si="11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E3792/D3792*100</f>
        <v>0</v>
      </c>
      <c r="P3792" s="7" t="e">
        <f>E3792/L3792</f>
        <v>#DIV/0!</v>
      </c>
      <c r="Q3792" t="str">
        <f>REPLACE(N3792,FIND("/",N3792),LEN(N3792)-FIND("/",N3792)+1,"")</f>
        <v>theater</v>
      </c>
      <c r="R3792" t="str">
        <f>REPLACE(N3792,1,FIND("/",N3792),"")</f>
        <v>musical</v>
      </c>
      <c r="S3792" s="10">
        <f t="shared" si="118"/>
        <v>42666.333599537036</v>
      </c>
      <c r="T3792" s="10">
        <f t="shared" si="11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E3793/D3793*100</f>
        <v>0</v>
      </c>
      <c r="P3793" s="7" t="e">
        <f>E3793/L3793</f>
        <v>#DIV/0!</v>
      </c>
      <c r="Q3793" t="str">
        <f>REPLACE(N3793,FIND("/",N3793),LEN(N3793)-FIND("/",N3793)+1,"")</f>
        <v>theater</v>
      </c>
      <c r="R3793" t="str">
        <f>REPLACE(N3793,1,FIND("/",N3793),"")</f>
        <v>musical</v>
      </c>
      <c r="S3793" s="10">
        <f t="shared" si="118"/>
        <v>41766.3587037037</v>
      </c>
      <c r="T3793" s="10">
        <f t="shared" si="11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E3794/D3794*100</f>
        <v>0.27999999999999997</v>
      </c>
      <c r="P3794" s="7">
        <f>E3794/L3794</f>
        <v>17.5</v>
      </c>
      <c r="Q3794" t="str">
        <f>REPLACE(N3794,FIND("/",N3794),LEN(N3794)-FIND("/",N3794)+1,"")</f>
        <v>theater</v>
      </c>
      <c r="R3794" t="str">
        <f>REPLACE(N3794,1,FIND("/",N3794),"")</f>
        <v>musical</v>
      </c>
      <c r="S3794" s="10">
        <f t="shared" si="118"/>
        <v>42170.113680555551</v>
      </c>
      <c r="T3794" s="10">
        <f t="shared" si="11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E3795/D3795*100</f>
        <v>59.657142857142851</v>
      </c>
      <c r="P3795" s="7">
        <f>E3795/L3795</f>
        <v>174</v>
      </c>
      <c r="Q3795" t="str">
        <f>REPLACE(N3795,FIND("/",N3795),LEN(N3795)-FIND("/",N3795)+1,"")</f>
        <v>theater</v>
      </c>
      <c r="R3795" t="str">
        <f>REPLACE(N3795,1,FIND("/",N3795),"")</f>
        <v>musical</v>
      </c>
      <c r="S3795" s="10">
        <f t="shared" si="118"/>
        <v>41968.60565972222</v>
      </c>
      <c r="T3795" s="10">
        <f t="shared" si="11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E3796/D3796*100</f>
        <v>1</v>
      </c>
      <c r="P3796" s="7">
        <f>E3796/L3796</f>
        <v>50</v>
      </c>
      <c r="Q3796" t="str">
        <f>REPLACE(N3796,FIND("/",N3796),LEN(N3796)-FIND("/",N3796)+1,"")</f>
        <v>theater</v>
      </c>
      <c r="R3796" t="str">
        <f>REPLACE(N3796,1,FIND("/",N3796),"")</f>
        <v>musical</v>
      </c>
      <c r="S3796" s="10">
        <f t="shared" si="118"/>
        <v>42132.247152777774</v>
      </c>
      <c r="T3796" s="10">
        <f t="shared" si="11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E3797/D3797*100</f>
        <v>1.6666666666666667</v>
      </c>
      <c r="P3797" s="7">
        <f>E3797/L3797</f>
        <v>5</v>
      </c>
      <c r="Q3797" t="str">
        <f>REPLACE(N3797,FIND("/",N3797),LEN(N3797)-FIND("/",N3797)+1,"")</f>
        <v>theater</v>
      </c>
      <c r="R3797" t="str">
        <f>REPLACE(N3797,1,FIND("/",N3797),"")</f>
        <v>musical</v>
      </c>
      <c r="S3797" s="10">
        <f t="shared" si="118"/>
        <v>42201.102893518517</v>
      </c>
      <c r="T3797" s="10">
        <f t="shared" si="11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E3798/D3798*100</f>
        <v>4.4444444444444444E-3</v>
      </c>
      <c r="P3798" s="7">
        <f>E3798/L3798</f>
        <v>1</v>
      </c>
      <c r="Q3798" t="str">
        <f>REPLACE(N3798,FIND("/",N3798),LEN(N3798)-FIND("/",N3798)+1,"")</f>
        <v>theater</v>
      </c>
      <c r="R3798" t="str">
        <f>REPLACE(N3798,1,FIND("/",N3798),"")</f>
        <v>musical</v>
      </c>
      <c r="S3798" s="10">
        <f t="shared" si="118"/>
        <v>42688.696250000001</v>
      </c>
      <c r="T3798" s="10">
        <f t="shared" si="11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E3799/D3799*100</f>
        <v>89.666666666666657</v>
      </c>
      <c r="P3799" s="7">
        <f>E3799/L3799</f>
        <v>145.40540540540542</v>
      </c>
      <c r="Q3799" t="str">
        <f>REPLACE(N3799,FIND("/",N3799),LEN(N3799)-FIND("/",N3799)+1,"")</f>
        <v>theater</v>
      </c>
      <c r="R3799" t="str">
        <f>REPLACE(N3799,1,FIND("/",N3799),"")</f>
        <v>musical</v>
      </c>
      <c r="S3799" s="10">
        <f t="shared" si="118"/>
        <v>42084.548206018517</v>
      </c>
      <c r="T3799" s="10">
        <f t="shared" si="11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E3800/D3800*100</f>
        <v>1.4642857142857144</v>
      </c>
      <c r="P3800" s="7">
        <f>E3800/L3800</f>
        <v>205</v>
      </c>
      <c r="Q3800" t="str">
        <f>REPLACE(N3800,FIND("/",N3800),LEN(N3800)-FIND("/",N3800)+1,"")</f>
        <v>theater</v>
      </c>
      <c r="R3800" t="str">
        <f>REPLACE(N3800,1,FIND("/",N3800),"")</f>
        <v>musical</v>
      </c>
      <c r="S3800" s="10">
        <f t="shared" si="118"/>
        <v>41831.389444444438</v>
      </c>
      <c r="T3800" s="10">
        <f t="shared" si="11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E3801/D3801*100</f>
        <v>4.0199999999999996</v>
      </c>
      <c r="P3801" s="7">
        <f>E3801/L3801</f>
        <v>100.5</v>
      </c>
      <c r="Q3801" t="str">
        <f>REPLACE(N3801,FIND("/",N3801),LEN(N3801)-FIND("/",N3801)+1,"")</f>
        <v>theater</v>
      </c>
      <c r="R3801" t="str">
        <f>REPLACE(N3801,1,FIND("/",N3801),"")</f>
        <v>musical</v>
      </c>
      <c r="S3801" s="10">
        <f t="shared" si="118"/>
        <v>42410.597719907404</v>
      </c>
      <c r="T3801" s="10">
        <f t="shared" si="11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E3802/D3802*100</f>
        <v>4.004545454545454</v>
      </c>
      <c r="P3802" s="7">
        <f>E3802/L3802</f>
        <v>55.0625</v>
      </c>
      <c r="Q3802" t="str">
        <f>REPLACE(N3802,FIND("/",N3802),LEN(N3802)-FIND("/",N3802)+1,"")</f>
        <v>theater</v>
      </c>
      <c r="R3802" t="str">
        <f>REPLACE(N3802,1,FIND("/",N3802),"")</f>
        <v>musical</v>
      </c>
      <c r="S3802" s="10">
        <f t="shared" si="118"/>
        <v>41982.403738425921</v>
      </c>
      <c r="T3802" s="10">
        <f t="shared" si="11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E3803/D3803*100</f>
        <v>8.52</v>
      </c>
      <c r="P3803" s="7">
        <f>E3803/L3803</f>
        <v>47.333333333333336</v>
      </c>
      <c r="Q3803" t="str">
        <f>REPLACE(N3803,FIND("/",N3803),LEN(N3803)-FIND("/",N3803)+1,"")</f>
        <v>theater</v>
      </c>
      <c r="R3803" t="str">
        <f>REPLACE(N3803,1,FIND("/",N3803),"")</f>
        <v>musical</v>
      </c>
      <c r="S3803" s="10">
        <f t="shared" si="118"/>
        <v>41975.342777777776</v>
      </c>
      <c r="T3803" s="10">
        <f t="shared" si="11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E3804/D3804*100</f>
        <v>0</v>
      </c>
      <c r="P3804" s="7" t="e">
        <f>E3804/L3804</f>
        <v>#DIV/0!</v>
      </c>
      <c r="Q3804" t="str">
        <f>REPLACE(N3804,FIND("/",N3804),LEN(N3804)-FIND("/",N3804)+1,"")</f>
        <v>theater</v>
      </c>
      <c r="R3804" t="str">
        <f>REPLACE(N3804,1,FIND("/",N3804),"")</f>
        <v>musical</v>
      </c>
      <c r="S3804" s="10">
        <f t="shared" si="118"/>
        <v>42268.792893518512</v>
      </c>
      <c r="T3804" s="10">
        <f t="shared" si="11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E3805/D3805*100</f>
        <v>19.650000000000002</v>
      </c>
      <c r="P3805" s="7">
        <f>E3805/L3805</f>
        <v>58.95</v>
      </c>
      <c r="Q3805" t="str">
        <f>REPLACE(N3805,FIND("/",N3805),LEN(N3805)-FIND("/",N3805)+1,"")</f>
        <v>theater</v>
      </c>
      <c r="R3805" t="str">
        <f>REPLACE(N3805,1,FIND("/",N3805),"")</f>
        <v>musical</v>
      </c>
      <c r="S3805" s="10">
        <f t="shared" si="118"/>
        <v>42403.638518518514</v>
      </c>
      <c r="T3805" s="10">
        <f t="shared" si="11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E3806/D3806*100</f>
        <v>0</v>
      </c>
      <c r="P3806" s="7" t="e">
        <f>E3806/L3806</f>
        <v>#DIV/0!</v>
      </c>
      <c r="Q3806" t="str">
        <f>REPLACE(N3806,FIND("/",N3806),LEN(N3806)-FIND("/",N3806)+1,"")</f>
        <v>theater</v>
      </c>
      <c r="R3806" t="str">
        <f>REPLACE(N3806,1,FIND("/",N3806),"")</f>
        <v>musical</v>
      </c>
      <c r="S3806" s="10">
        <f t="shared" si="118"/>
        <v>42526.676203703704</v>
      </c>
      <c r="T3806" s="10">
        <f t="shared" si="11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E3807/D3807*100</f>
        <v>2E-3</v>
      </c>
      <c r="P3807" s="7">
        <f>E3807/L3807</f>
        <v>1.5</v>
      </c>
      <c r="Q3807" t="str">
        <f>REPLACE(N3807,FIND("/",N3807),LEN(N3807)-FIND("/",N3807)+1,"")</f>
        <v>theater</v>
      </c>
      <c r="R3807" t="str">
        <f>REPLACE(N3807,1,FIND("/",N3807),"")</f>
        <v>musical</v>
      </c>
      <c r="S3807" s="10">
        <f t="shared" si="118"/>
        <v>41849.553703703699</v>
      </c>
      <c r="T3807" s="10">
        <f t="shared" si="11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E3808/D3808*100</f>
        <v>6.6666666666666666E-2</v>
      </c>
      <c r="P3808" s="7">
        <f>E3808/L3808</f>
        <v>5</v>
      </c>
      <c r="Q3808" t="str">
        <f>REPLACE(N3808,FIND("/",N3808),LEN(N3808)-FIND("/",N3808)+1,"")</f>
        <v>theater</v>
      </c>
      <c r="R3808" t="str">
        <f>REPLACE(N3808,1,FIND("/",N3808),"")</f>
        <v>musical</v>
      </c>
      <c r="S3808" s="10">
        <f t="shared" si="118"/>
        <v>41798.925706018512</v>
      </c>
      <c r="T3808" s="10">
        <f t="shared" si="11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E3809/D3809*100</f>
        <v>30.333333333333336</v>
      </c>
      <c r="P3809" s="7">
        <f>E3809/L3809</f>
        <v>50.555555555555557</v>
      </c>
      <c r="Q3809" t="str">
        <f>REPLACE(N3809,FIND("/",N3809),LEN(N3809)-FIND("/",N3809)+1,"")</f>
        <v>theater</v>
      </c>
      <c r="R3809" t="str">
        <f>REPLACE(N3809,1,FIND("/",N3809),"")</f>
        <v>musical</v>
      </c>
      <c r="S3809" s="10">
        <f t="shared" si="118"/>
        <v>42090.575682870367</v>
      </c>
      <c r="T3809" s="10">
        <f t="shared" si="11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E3810/D3810*100</f>
        <v>100</v>
      </c>
      <c r="P3810" s="7">
        <f>E3810/L3810</f>
        <v>41.666666666666664</v>
      </c>
      <c r="Q3810" t="str">
        <f>REPLACE(N3810,FIND("/",N3810),LEN(N3810)-FIND("/",N3810)+1,"")</f>
        <v>theater</v>
      </c>
      <c r="R3810" t="str">
        <f>REPLACE(N3810,1,FIND("/",N3810),"")</f>
        <v>plays</v>
      </c>
      <c r="S3810" s="10">
        <f t="shared" si="118"/>
        <v>42059.12059027778</v>
      </c>
      <c r="T3810" s="10">
        <f t="shared" si="11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E3811/D3811*100</f>
        <v>101.25</v>
      </c>
      <c r="P3811" s="7">
        <f>E3811/L3811</f>
        <v>53.289473684210527</v>
      </c>
      <c r="Q3811" t="str">
        <f>REPLACE(N3811,FIND("/",N3811),LEN(N3811)-FIND("/",N3811)+1,"")</f>
        <v>theater</v>
      </c>
      <c r="R3811" t="str">
        <f>REPLACE(N3811,1,FIND("/",N3811),"")</f>
        <v>plays</v>
      </c>
      <c r="S3811" s="10">
        <f t="shared" si="118"/>
        <v>41800.193368055552</v>
      </c>
      <c r="T3811" s="10">
        <f t="shared" si="11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E3812/D3812*100</f>
        <v>121.73333333333333</v>
      </c>
      <c r="P3812" s="7">
        <f>E3812/L3812</f>
        <v>70.230769230769226</v>
      </c>
      <c r="Q3812" t="str">
        <f>REPLACE(N3812,FIND("/",N3812),LEN(N3812)-FIND("/",N3812)+1,"")</f>
        <v>theater</v>
      </c>
      <c r="R3812" t="str">
        <f>REPLACE(N3812,1,FIND("/",N3812),"")</f>
        <v>plays</v>
      </c>
      <c r="S3812" s="10">
        <f t="shared" si="118"/>
        <v>42054.515717592592</v>
      </c>
      <c r="T3812" s="10">
        <f t="shared" si="11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E3813/D3813*100</f>
        <v>330</v>
      </c>
      <c r="P3813" s="7">
        <f>E3813/L3813</f>
        <v>43.421052631578945</v>
      </c>
      <c r="Q3813" t="str">
        <f>REPLACE(N3813,FIND("/",N3813),LEN(N3813)-FIND("/",N3813)+1,"")</f>
        <v>theater</v>
      </c>
      <c r="R3813" t="str">
        <f>REPLACE(N3813,1,FIND("/",N3813),"")</f>
        <v>plays</v>
      </c>
      <c r="S3813" s="10">
        <f t="shared" si="118"/>
        <v>42487.293668981474</v>
      </c>
      <c r="T3813" s="10">
        <f t="shared" si="11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E3814/D3814*100</f>
        <v>109.55</v>
      </c>
      <c r="P3814" s="7">
        <f>E3814/L3814</f>
        <v>199.18181818181819</v>
      </c>
      <c r="Q3814" t="str">
        <f>REPLACE(N3814,FIND("/",N3814),LEN(N3814)-FIND("/",N3814)+1,"")</f>
        <v>theater</v>
      </c>
      <c r="R3814" t="str">
        <f>REPLACE(N3814,1,FIND("/",N3814),"")</f>
        <v>plays</v>
      </c>
      <c r="S3814" s="10">
        <f t="shared" si="118"/>
        <v>42109.417916666665</v>
      </c>
      <c r="T3814" s="10">
        <f t="shared" si="11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E3815/D3815*100</f>
        <v>100.95190476190474</v>
      </c>
      <c r="P3815" s="7">
        <f>E3815/L3815</f>
        <v>78.518148148148143</v>
      </c>
      <c r="Q3815" t="str">
        <f>REPLACE(N3815,FIND("/",N3815),LEN(N3815)-FIND("/",N3815)+1,"")</f>
        <v>theater</v>
      </c>
      <c r="R3815" t="str">
        <f>REPLACE(N3815,1,FIND("/",N3815),"")</f>
        <v>plays</v>
      </c>
      <c r="S3815" s="10">
        <f t="shared" si="118"/>
        <v>42496.942372685182</v>
      </c>
      <c r="T3815" s="10">
        <f t="shared" si="11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E3816/D3816*100</f>
        <v>140.13333333333333</v>
      </c>
      <c r="P3816" s="7">
        <f>E3816/L3816</f>
        <v>61.823529411764703</v>
      </c>
      <c r="Q3816" t="str">
        <f>REPLACE(N3816,FIND("/",N3816),LEN(N3816)-FIND("/",N3816)+1,"")</f>
        <v>theater</v>
      </c>
      <c r="R3816" t="str">
        <f>REPLACE(N3816,1,FIND("/",N3816),"")</f>
        <v>plays</v>
      </c>
      <c r="S3816" s="10">
        <f t="shared" si="118"/>
        <v>42058.570740740739</v>
      </c>
      <c r="T3816" s="10">
        <f t="shared" si="11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E3817/D3817*100</f>
        <v>100.001</v>
      </c>
      <c r="P3817" s="7">
        <f>E3817/L3817</f>
        <v>50.000500000000002</v>
      </c>
      <c r="Q3817" t="str">
        <f>REPLACE(N3817,FIND("/",N3817),LEN(N3817)-FIND("/",N3817)+1,"")</f>
        <v>theater</v>
      </c>
      <c r="R3817" t="str">
        <f>REPLACE(N3817,1,FIND("/",N3817),"")</f>
        <v>plays</v>
      </c>
      <c r="S3817" s="10">
        <f t="shared" si="118"/>
        <v>42206.926585648143</v>
      </c>
      <c r="T3817" s="10">
        <f t="shared" si="11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E3818/D3818*100</f>
        <v>119.238</v>
      </c>
      <c r="P3818" s="7">
        <f>E3818/L3818</f>
        <v>48.339729729729726</v>
      </c>
      <c r="Q3818" t="str">
        <f>REPLACE(N3818,FIND("/",N3818),LEN(N3818)-FIND("/",N3818)+1,"")</f>
        <v>theater</v>
      </c>
      <c r="R3818" t="str">
        <f>REPLACE(N3818,1,FIND("/",N3818),"")</f>
        <v>plays</v>
      </c>
      <c r="S3818" s="10">
        <f t="shared" si="118"/>
        <v>41807.356747685182</v>
      </c>
      <c r="T3818" s="10">
        <f t="shared" si="11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E3819/D3819*100</f>
        <v>107.25</v>
      </c>
      <c r="P3819" s="7">
        <f>E3819/L3819</f>
        <v>107.25</v>
      </c>
      <c r="Q3819" t="str">
        <f>REPLACE(N3819,FIND("/",N3819),LEN(N3819)-FIND("/",N3819)+1,"")</f>
        <v>theater</v>
      </c>
      <c r="R3819" t="str">
        <f>REPLACE(N3819,1,FIND("/",N3819),"")</f>
        <v>plays</v>
      </c>
      <c r="S3819" s="10">
        <f t="shared" si="118"/>
        <v>42284.363611111105</v>
      </c>
      <c r="T3819" s="10">
        <f t="shared" si="11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E3820/D3820*100</f>
        <v>227.99999999999997</v>
      </c>
      <c r="P3820" s="7">
        <f>E3820/L3820</f>
        <v>57</v>
      </c>
      <c r="Q3820" t="str">
        <f>REPLACE(N3820,FIND("/",N3820),LEN(N3820)-FIND("/",N3820)+1,"")</f>
        <v>theater</v>
      </c>
      <c r="R3820" t="str">
        <f>REPLACE(N3820,1,FIND("/",N3820),"")</f>
        <v>plays</v>
      </c>
      <c r="S3820" s="10">
        <f t="shared" si="118"/>
        <v>42045.509050925924</v>
      </c>
      <c r="T3820" s="10">
        <f t="shared" si="11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E3821/D3821*100</f>
        <v>106.4</v>
      </c>
      <c r="P3821" s="7">
        <f>E3821/L3821</f>
        <v>40.92307692307692</v>
      </c>
      <c r="Q3821" t="str">
        <f>REPLACE(N3821,FIND("/",N3821),LEN(N3821)-FIND("/",N3821)+1,"")</f>
        <v>theater</v>
      </c>
      <c r="R3821" t="str">
        <f>REPLACE(N3821,1,FIND("/",N3821),"")</f>
        <v>plays</v>
      </c>
      <c r="S3821" s="10">
        <f t="shared" si="118"/>
        <v>42183.876203703701</v>
      </c>
      <c r="T3821" s="10">
        <f t="shared" si="11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E3822/D3822*100</f>
        <v>143.33333333333334</v>
      </c>
      <c r="P3822" s="7">
        <f>E3822/L3822</f>
        <v>21.5</v>
      </c>
      <c r="Q3822" t="str">
        <f>REPLACE(N3822,FIND("/",N3822),LEN(N3822)-FIND("/",N3822)+1,"")</f>
        <v>theater</v>
      </c>
      <c r="R3822" t="str">
        <f>REPLACE(N3822,1,FIND("/",N3822),"")</f>
        <v>plays</v>
      </c>
      <c r="S3822" s="10">
        <f t="shared" si="118"/>
        <v>42160.318483796298</v>
      </c>
      <c r="T3822" s="10">
        <f t="shared" si="11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E3823/D3823*100</f>
        <v>104.54285714285714</v>
      </c>
      <c r="P3823" s="7">
        <f>E3823/L3823</f>
        <v>79.543478260869563</v>
      </c>
      <c r="Q3823" t="str">
        <f>REPLACE(N3823,FIND("/",N3823),LEN(N3823)-FIND("/",N3823)+1,"")</f>
        <v>theater</v>
      </c>
      <c r="R3823" t="str">
        <f>REPLACE(N3823,1,FIND("/",N3823),"")</f>
        <v>plays</v>
      </c>
      <c r="S3823" s="10">
        <f t="shared" si="118"/>
        <v>42340.847303240742</v>
      </c>
      <c r="T3823" s="10">
        <f t="shared" si="11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E3824/D3824*100</f>
        <v>110.02000000000001</v>
      </c>
      <c r="P3824" s="7">
        <f>E3824/L3824</f>
        <v>72.381578947368425</v>
      </c>
      <c r="Q3824" t="str">
        <f>REPLACE(N3824,FIND("/",N3824),LEN(N3824)-FIND("/",N3824)+1,"")</f>
        <v>theater</v>
      </c>
      <c r="R3824" t="str">
        <f>REPLACE(N3824,1,FIND("/",N3824),"")</f>
        <v>plays</v>
      </c>
      <c r="S3824" s="10">
        <f t="shared" si="118"/>
        <v>42329.504826388882</v>
      </c>
      <c r="T3824" s="10">
        <f t="shared" si="11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E3825/D3825*100</f>
        <v>106</v>
      </c>
      <c r="P3825" s="7">
        <f>E3825/L3825</f>
        <v>64.634146341463421</v>
      </c>
      <c r="Q3825" t="str">
        <f>REPLACE(N3825,FIND("/",N3825),LEN(N3825)-FIND("/",N3825)+1,"")</f>
        <v>theater</v>
      </c>
      <c r="R3825" t="str">
        <f>REPLACE(N3825,1,FIND("/",N3825),"")</f>
        <v>plays</v>
      </c>
      <c r="S3825" s="10">
        <f t="shared" si="118"/>
        <v>42170.576898148145</v>
      </c>
      <c r="T3825" s="10">
        <f t="shared" si="11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E3826/D3826*100</f>
        <v>108</v>
      </c>
      <c r="P3826" s="7">
        <f>E3826/L3826</f>
        <v>38.571428571428569</v>
      </c>
      <c r="Q3826" t="str">
        <f>REPLACE(N3826,FIND("/",N3826),LEN(N3826)-FIND("/",N3826)+1,"")</f>
        <v>theater</v>
      </c>
      <c r="R3826" t="str">
        <f>REPLACE(N3826,1,FIND("/",N3826),"")</f>
        <v>plays</v>
      </c>
      <c r="S3826" s="10">
        <f t="shared" si="118"/>
        <v>42571.292858796289</v>
      </c>
      <c r="T3826" s="10">
        <f t="shared" si="11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E3827/D3827*100</f>
        <v>105.42</v>
      </c>
      <c r="P3827" s="7">
        <f>E3827/L3827</f>
        <v>107.57142857142857</v>
      </c>
      <c r="Q3827" t="str">
        <f>REPLACE(N3827,FIND("/",N3827),LEN(N3827)-FIND("/",N3827)+1,"")</f>
        <v>theater</v>
      </c>
      <c r="R3827" t="str">
        <f>REPLACE(N3827,1,FIND("/",N3827),"")</f>
        <v>plays</v>
      </c>
      <c r="S3827" s="10">
        <f t="shared" si="118"/>
        <v>42150.736273148148</v>
      </c>
      <c r="T3827" s="10">
        <f t="shared" si="11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E3828/D3828*100</f>
        <v>119.16666666666667</v>
      </c>
      <c r="P3828" s="7">
        <f>E3828/L3828</f>
        <v>27.5</v>
      </c>
      <c r="Q3828" t="str">
        <f>REPLACE(N3828,FIND("/",N3828),LEN(N3828)-FIND("/",N3828)+1,"")</f>
        <v>theater</v>
      </c>
      <c r="R3828" t="str">
        <f>REPLACE(N3828,1,FIND("/",N3828),"")</f>
        <v>plays</v>
      </c>
      <c r="S3828" s="10">
        <f t="shared" si="118"/>
        <v>42101.090208333328</v>
      </c>
      <c r="T3828" s="10">
        <f t="shared" si="11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E3829/D3829*100</f>
        <v>152.66666666666666</v>
      </c>
      <c r="P3829" s="7">
        <f>E3829/L3829</f>
        <v>70.461538461538467</v>
      </c>
      <c r="Q3829" t="str">
        <f>REPLACE(N3829,FIND("/",N3829),LEN(N3829)-FIND("/",N3829)+1,"")</f>
        <v>theater</v>
      </c>
      <c r="R3829" t="str">
        <f>REPLACE(N3829,1,FIND("/",N3829),"")</f>
        <v>plays</v>
      </c>
      <c r="S3829" s="10">
        <f t="shared" si="118"/>
        <v>42034.594918981478</v>
      </c>
      <c r="T3829" s="10">
        <f t="shared" si="11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E3830/D3830*100</f>
        <v>100</v>
      </c>
      <c r="P3830" s="7">
        <f>E3830/L3830</f>
        <v>178.57142857142858</v>
      </c>
      <c r="Q3830" t="str">
        <f>REPLACE(N3830,FIND("/",N3830),LEN(N3830)-FIND("/",N3830)+1,"")</f>
        <v>theater</v>
      </c>
      <c r="R3830" t="str">
        <f>REPLACE(N3830,1,FIND("/",N3830),"")</f>
        <v>plays</v>
      </c>
      <c r="S3830" s="10">
        <f t="shared" si="118"/>
        <v>41944.194293981483</v>
      </c>
      <c r="T3830" s="10">
        <f t="shared" si="11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E3831/D3831*100</f>
        <v>100.2</v>
      </c>
      <c r="P3831" s="7">
        <f>E3831/L3831</f>
        <v>62.625</v>
      </c>
      <c r="Q3831" t="str">
        <f>REPLACE(N3831,FIND("/",N3831),LEN(N3831)-FIND("/",N3831)+1,"")</f>
        <v>theater</v>
      </c>
      <c r="R3831" t="str">
        <f>REPLACE(N3831,1,FIND("/",N3831),"")</f>
        <v>plays</v>
      </c>
      <c r="S3831" s="10">
        <f t="shared" si="118"/>
        <v>42593.532071759262</v>
      </c>
      <c r="T3831" s="10">
        <f t="shared" si="11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E3832/D3832*100</f>
        <v>225</v>
      </c>
      <c r="P3832" s="7">
        <f>E3832/L3832</f>
        <v>75</v>
      </c>
      <c r="Q3832" t="str">
        <f>REPLACE(N3832,FIND("/",N3832),LEN(N3832)-FIND("/",N3832)+1,"")</f>
        <v>theater</v>
      </c>
      <c r="R3832" t="str">
        <f>REPLACE(N3832,1,FIND("/",N3832),"")</f>
        <v>plays</v>
      </c>
      <c r="S3832" s="10">
        <f t="shared" si="118"/>
        <v>42503.407534722217</v>
      </c>
      <c r="T3832" s="10">
        <f t="shared" si="11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E3833/D3833*100</f>
        <v>106.02199999999999</v>
      </c>
      <c r="P3833" s="7">
        <f>E3833/L3833</f>
        <v>58.901111111111113</v>
      </c>
      <c r="Q3833" t="str">
        <f>REPLACE(N3833,FIND("/",N3833),LEN(N3833)-FIND("/",N3833)+1,"")</f>
        <v>theater</v>
      </c>
      <c r="R3833" t="str">
        <f>REPLACE(N3833,1,FIND("/",N3833),"")</f>
        <v>plays</v>
      </c>
      <c r="S3833" s="10">
        <f t="shared" si="118"/>
        <v>41927.515567129631</v>
      </c>
      <c r="T3833" s="10">
        <f t="shared" si="11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E3834/D3834*100</f>
        <v>104.66666666666666</v>
      </c>
      <c r="P3834" s="7">
        <f>E3834/L3834</f>
        <v>139.55555555555554</v>
      </c>
      <c r="Q3834" t="str">
        <f>REPLACE(N3834,FIND("/",N3834),LEN(N3834)-FIND("/",N3834)+1,"")</f>
        <v>theater</v>
      </c>
      <c r="R3834" t="str">
        <f>REPLACE(N3834,1,FIND("/",N3834),"")</f>
        <v>plays</v>
      </c>
      <c r="S3834" s="10">
        <f t="shared" si="118"/>
        <v>42374.781655092585</v>
      </c>
      <c r="T3834" s="10">
        <f t="shared" si="11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E3835/D3835*100</f>
        <v>116.66666666666667</v>
      </c>
      <c r="P3835" s="7">
        <f>E3835/L3835</f>
        <v>70</v>
      </c>
      <c r="Q3835" t="str">
        <f>REPLACE(N3835,FIND("/",N3835),LEN(N3835)-FIND("/",N3835)+1,"")</f>
        <v>theater</v>
      </c>
      <c r="R3835" t="str">
        <f>REPLACE(N3835,1,FIND("/",N3835),"")</f>
        <v>plays</v>
      </c>
      <c r="S3835" s="10">
        <f t="shared" si="118"/>
        <v>41963.539027777777</v>
      </c>
      <c r="T3835" s="10">
        <f t="shared" si="11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E3836/D3836*100</f>
        <v>109.03333333333333</v>
      </c>
      <c r="P3836" s="7">
        <f>E3836/L3836</f>
        <v>57.385964912280699</v>
      </c>
      <c r="Q3836" t="str">
        <f>REPLACE(N3836,FIND("/",N3836),LEN(N3836)-FIND("/",N3836)+1,"")</f>
        <v>theater</v>
      </c>
      <c r="R3836" t="str">
        <f>REPLACE(N3836,1,FIND("/",N3836),"")</f>
        <v>plays</v>
      </c>
      <c r="S3836" s="10">
        <f t="shared" si="118"/>
        <v>42143.111886574072</v>
      </c>
      <c r="T3836" s="10">
        <f t="shared" si="11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E3837/D3837*100</f>
        <v>160</v>
      </c>
      <c r="P3837" s="7">
        <f>E3837/L3837</f>
        <v>40</v>
      </c>
      <c r="Q3837" t="str">
        <f>REPLACE(N3837,FIND("/",N3837),LEN(N3837)-FIND("/",N3837)+1,"")</f>
        <v>theater</v>
      </c>
      <c r="R3837" t="str">
        <f>REPLACE(N3837,1,FIND("/",N3837),"")</f>
        <v>plays</v>
      </c>
      <c r="S3837" s="10">
        <f t="shared" si="118"/>
        <v>42460.608888888884</v>
      </c>
      <c r="T3837" s="10">
        <f t="shared" si="11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E3838/D3838*100</f>
        <v>112.5</v>
      </c>
      <c r="P3838" s="7">
        <f>E3838/L3838</f>
        <v>64.285714285714292</v>
      </c>
      <c r="Q3838" t="str">
        <f>REPLACE(N3838,FIND("/",N3838),LEN(N3838)-FIND("/",N3838)+1,"")</f>
        <v>theater</v>
      </c>
      <c r="R3838" t="str">
        <f>REPLACE(N3838,1,FIND("/",N3838),"")</f>
        <v>plays</v>
      </c>
      <c r="S3838" s="10">
        <f t="shared" si="118"/>
        <v>42553.593194444438</v>
      </c>
      <c r="T3838" s="10">
        <f t="shared" si="11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E3839/D3839*100</f>
        <v>102.1</v>
      </c>
      <c r="P3839" s="7">
        <f>E3839/L3839</f>
        <v>120.11764705882354</v>
      </c>
      <c r="Q3839" t="str">
        <f>REPLACE(N3839,FIND("/",N3839),LEN(N3839)-FIND("/",N3839)+1,"")</f>
        <v>theater</v>
      </c>
      <c r="R3839" t="str">
        <f>REPLACE(N3839,1,FIND("/",N3839),"")</f>
        <v>plays</v>
      </c>
      <c r="S3839" s="10">
        <f t="shared" si="118"/>
        <v>42152.432384259257</v>
      </c>
      <c r="T3839" s="10">
        <f t="shared" si="11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E3840/D3840*100</f>
        <v>100.824</v>
      </c>
      <c r="P3840" s="7">
        <f>E3840/L3840</f>
        <v>1008.24</v>
      </c>
      <c r="Q3840" t="str">
        <f>REPLACE(N3840,FIND("/",N3840),LEN(N3840)-FIND("/",N3840)+1,"")</f>
        <v>theater</v>
      </c>
      <c r="R3840" t="str">
        <f>REPLACE(N3840,1,FIND("/",N3840),"")</f>
        <v>plays</v>
      </c>
      <c r="S3840" s="10">
        <f t="shared" si="118"/>
        <v>42116.377418981479</v>
      </c>
      <c r="T3840" s="10">
        <f t="shared" si="11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E3841/D3841*100</f>
        <v>101.25</v>
      </c>
      <c r="P3841" s="7">
        <f>E3841/L3841</f>
        <v>63.28125</v>
      </c>
      <c r="Q3841" t="str">
        <f>REPLACE(N3841,FIND("/",N3841),LEN(N3841)-FIND("/",N3841)+1,"")</f>
        <v>theater</v>
      </c>
      <c r="R3841" t="str">
        <f>REPLACE(N3841,1,FIND("/",N3841),"")</f>
        <v>plays</v>
      </c>
      <c r="S3841" s="10">
        <f t="shared" si="118"/>
        <v>42154.809305555558</v>
      </c>
      <c r="T3841" s="10">
        <f t="shared" si="11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E3842/D3842*100</f>
        <v>6500</v>
      </c>
      <c r="P3842" s="7">
        <f>E3842/L3842</f>
        <v>21.666666666666668</v>
      </c>
      <c r="Q3842" t="str">
        <f>REPLACE(N3842,FIND("/",N3842),LEN(N3842)-FIND("/",N3842)+1,"")</f>
        <v>theater</v>
      </c>
      <c r="R3842" t="str">
        <f>REPLACE(N3842,1,FIND("/",N3842),"")</f>
        <v>plays</v>
      </c>
      <c r="S3842" s="10">
        <f t="shared" si="118"/>
        <v>42432.368391203701</v>
      </c>
      <c r="T3842" s="10">
        <f t="shared" si="11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E3843/D3843*100</f>
        <v>8.7200000000000006</v>
      </c>
      <c r="P3843" s="7">
        <f>E3843/L3843</f>
        <v>25.647058823529413</v>
      </c>
      <c r="Q3843" t="str">
        <f>REPLACE(N3843,FIND("/",N3843),LEN(N3843)-FIND("/",N3843)+1,"")</f>
        <v>theater</v>
      </c>
      <c r="R3843" t="str">
        <f>REPLACE(N3843,1,FIND("/",N3843),"")</f>
        <v>plays</v>
      </c>
      <c r="S3843" s="10">
        <f t="shared" ref="S3843:S3906" si="120">(J3843/86400)+25569+(-8/24)</f>
        <v>41780.45239583333</v>
      </c>
      <c r="T3843" s="10">
        <f t="shared" ref="T3843:T3906" si="121">(I3843/86400)+25569+(-8/24)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E3844/D3844*100</f>
        <v>21.94</v>
      </c>
      <c r="P3844" s="7">
        <f>E3844/L3844</f>
        <v>47.695652173913047</v>
      </c>
      <c r="Q3844" t="str">
        <f>REPLACE(N3844,FIND("/",N3844),LEN(N3844)-FIND("/",N3844)+1,"")</f>
        <v>theater</v>
      </c>
      <c r="R3844" t="str">
        <f>REPLACE(N3844,1,FIND("/",N3844),"")</f>
        <v>plays</v>
      </c>
      <c r="S3844" s="10">
        <f t="shared" si="120"/>
        <v>41740.160324074073</v>
      </c>
      <c r="T3844" s="10">
        <f t="shared" si="121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E3845/D3845*100</f>
        <v>21.3</v>
      </c>
      <c r="P3845" s="7">
        <f>E3845/L3845</f>
        <v>56.05263157894737</v>
      </c>
      <c r="Q3845" t="str">
        <f>REPLACE(N3845,FIND("/",N3845),LEN(N3845)-FIND("/",N3845)+1,"")</f>
        <v>theater</v>
      </c>
      <c r="R3845" t="str">
        <f>REPLACE(N3845,1,FIND("/",N3845),"")</f>
        <v>plays</v>
      </c>
      <c r="S3845" s="10">
        <f t="shared" si="120"/>
        <v>41765.739166666666</v>
      </c>
      <c r="T3845" s="10">
        <f t="shared" si="121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E3846/D3846*100</f>
        <v>41.489795918367342</v>
      </c>
      <c r="P3846" s="7">
        <f>E3846/L3846</f>
        <v>81.319999999999993</v>
      </c>
      <c r="Q3846" t="str">
        <f>REPLACE(N3846,FIND("/",N3846),LEN(N3846)-FIND("/",N3846)+1,"")</f>
        <v>theater</v>
      </c>
      <c r="R3846" t="str">
        <f>REPLACE(N3846,1,FIND("/",N3846),"")</f>
        <v>plays</v>
      </c>
      <c r="S3846" s="10">
        <f t="shared" si="120"/>
        <v>41766.283958333333</v>
      </c>
      <c r="T3846" s="10">
        <f t="shared" si="121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E3847/D3847*100</f>
        <v>2.105</v>
      </c>
      <c r="P3847" s="7">
        <f>E3847/L3847</f>
        <v>70.166666666666671</v>
      </c>
      <c r="Q3847" t="str">
        <f>REPLACE(N3847,FIND("/",N3847),LEN(N3847)-FIND("/",N3847)+1,"")</f>
        <v>theater</v>
      </c>
      <c r="R3847" t="str">
        <f>REPLACE(N3847,1,FIND("/",N3847),"")</f>
        <v>plays</v>
      </c>
      <c r="S3847" s="10">
        <f t="shared" si="120"/>
        <v>42248.293680555558</v>
      </c>
      <c r="T3847" s="10">
        <f t="shared" si="121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E3848/D3848*100</f>
        <v>2.7</v>
      </c>
      <c r="P3848" s="7">
        <f>E3848/L3848</f>
        <v>23.625</v>
      </c>
      <c r="Q3848" t="str">
        <f>REPLACE(N3848,FIND("/",N3848),LEN(N3848)-FIND("/",N3848)+1,"")</f>
        <v>theater</v>
      </c>
      <c r="R3848" t="str">
        <f>REPLACE(N3848,1,FIND("/",N3848),"")</f>
        <v>plays</v>
      </c>
      <c r="S3848" s="10">
        <f t="shared" si="120"/>
        <v>41884.88821759259</v>
      </c>
      <c r="T3848" s="10">
        <f t="shared" si="121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E3849/D3849*100</f>
        <v>16.161904761904761</v>
      </c>
      <c r="P3849" s="7">
        <f>E3849/L3849</f>
        <v>188.55555555555554</v>
      </c>
      <c r="Q3849" t="str">
        <f>REPLACE(N3849,FIND("/",N3849),LEN(N3849)-FIND("/",N3849)+1,"")</f>
        <v>theater</v>
      </c>
      <c r="R3849" t="str">
        <f>REPLACE(N3849,1,FIND("/",N3849),"")</f>
        <v>plays</v>
      </c>
      <c r="S3849" s="10">
        <f t="shared" si="120"/>
        <v>42158.891099537032</v>
      </c>
      <c r="T3849" s="10">
        <f t="shared" si="121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E3850/D3850*100</f>
        <v>16.376923076923077</v>
      </c>
      <c r="P3850" s="7">
        <f>E3850/L3850</f>
        <v>49.511627906976742</v>
      </c>
      <c r="Q3850" t="str">
        <f>REPLACE(N3850,FIND("/",N3850),LEN(N3850)-FIND("/",N3850)+1,"")</f>
        <v>theater</v>
      </c>
      <c r="R3850" t="str">
        <f>REPLACE(N3850,1,FIND("/",N3850),"")</f>
        <v>plays</v>
      </c>
      <c r="S3850" s="10">
        <f t="shared" si="120"/>
        <v>42265.483668981477</v>
      </c>
      <c r="T3850" s="10">
        <f t="shared" si="121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E3851/D3851*100</f>
        <v>7.043333333333333</v>
      </c>
      <c r="P3851" s="7">
        <f>E3851/L3851</f>
        <v>75.464285714285708</v>
      </c>
      <c r="Q3851" t="str">
        <f>REPLACE(N3851,FIND("/",N3851),LEN(N3851)-FIND("/",N3851)+1,"")</f>
        <v>theater</v>
      </c>
      <c r="R3851" t="str">
        <f>REPLACE(N3851,1,FIND("/",N3851),"")</f>
        <v>plays</v>
      </c>
      <c r="S3851" s="10">
        <f t="shared" si="120"/>
        <v>42136.433842592589</v>
      </c>
      <c r="T3851" s="10">
        <f t="shared" si="121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E3852/D3852*100</f>
        <v>3.8</v>
      </c>
      <c r="P3852" s="7">
        <f>E3852/L3852</f>
        <v>9.5</v>
      </c>
      <c r="Q3852" t="str">
        <f>REPLACE(N3852,FIND("/",N3852),LEN(N3852)-FIND("/",N3852)+1,"")</f>
        <v>theater</v>
      </c>
      <c r="R3852" t="str">
        <f>REPLACE(N3852,1,FIND("/",N3852),"")</f>
        <v>plays</v>
      </c>
      <c r="S3852" s="10">
        <f t="shared" si="120"/>
        <v>41974.791006944441</v>
      </c>
      <c r="T3852" s="10">
        <f t="shared" si="121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E3853/D3853*100</f>
        <v>34.08</v>
      </c>
      <c r="P3853" s="7">
        <f>E3853/L3853</f>
        <v>35.5</v>
      </c>
      <c r="Q3853" t="str">
        <f>REPLACE(N3853,FIND("/",N3853),LEN(N3853)-FIND("/",N3853)+1,"")</f>
        <v>theater</v>
      </c>
      <c r="R3853" t="str">
        <f>REPLACE(N3853,1,FIND("/",N3853),"")</f>
        <v>plays</v>
      </c>
      <c r="S3853" s="10">
        <f t="shared" si="120"/>
        <v>42172.10623842592</v>
      </c>
      <c r="T3853" s="10">
        <f t="shared" si="121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E3854/D3854*100</f>
        <v>0.2</v>
      </c>
      <c r="P3854" s="7">
        <f>E3854/L3854</f>
        <v>10</v>
      </c>
      <c r="Q3854" t="str">
        <f>REPLACE(N3854,FIND("/",N3854),LEN(N3854)-FIND("/",N3854)+1,"")</f>
        <v>theater</v>
      </c>
      <c r="R3854" t="str">
        <f>REPLACE(N3854,1,FIND("/",N3854),"")</f>
        <v>plays</v>
      </c>
      <c r="S3854" s="10">
        <f t="shared" si="120"/>
        <v>42064.857361111113</v>
      </c>
      <c r="T3854" s="10">
        <f t="shared" si="121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E3855/D3855*100</f>
        <v>2.5999999999999999E-2</v>
      </c>
      <c r="P3855" s="7">
        <f>E3855/L3855</f>
        <v>13</v>
      </c>
      <c r="Q3855" t="str">
        <f>REPLACE(N3855,FIND("/",N3855),LEN(N3855)-FIND("/",N3855)+1,"")</f>
        <v>theater</v>
      </c>
      <c r="R3855" t="str">
        <f>REPLACE(N3855,1,FIND("/",N3855),"")</f>
        <v>plays</v>
      </c>
      <c r="S3855" s="10">
        <f t="shared" si="120"/>
        <v>41848.506689814814</v>
      </c>
      <c r="T3855" s="10">
        <f t="shared" si="121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E3856/D3856*100</f>
        <v>16.254545454545454</v>
      </c>
      <c r="P3856" s="7">
        <f>E3856/L3856</f>
        <v>89.4</v>
      </c>
      <c r="Q3856" t="str">
        <f>REPLACE(N3856,FIND("/",N3856),LEN(N3856)-FIND("/",N3856)+1,"")</f>
        <v>theater</v>
      </c>
      <c r="R3856" t="str">
        <f>REPLACE(N3856,1,FIND("/",N3856),"")</f>
        <v>plays</v>
      </c>
      <c r="S3856" s="10">
        <f t="shared" si="120"/>
        <v>42103.55159722222</v>
      </c>
      <c r="T3856" s="10">
        <f t="shared" si="121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E3857/D3857*100</f>
        <v>2.5</v>
      </c>
      <c r="P3857" s="7">
        <f>E3857/L3857</f>
        <v>25</v>
      </c>
      <c r="Q3857" t="str">
        <f>REPLACE(N3857,FIND("/",N3857),LEN(N3857)-FIND("/",N3857)+1,"")</f>
        <v>theater</v>
      </c>
      <c r="R3857" t="str">
        <f>REPLACE(N3857,1,FIND("/",N3857),"")</f>
        <v>plays</v>
      </c>
      <c r="S3857" s="10">
        <f t="shared" si="120"/>
        <v>42059.637395833335</v>
      </c>
      <c r="T3857" s="10">
        <f t="shared" si="121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E3858/D3858*100</f>
        <v>0.02</v>
      </c>
      <c r="P3858" s="7">
        <f>E3858/L3858</f>
        <v>1</v>
      </c>
      <c r="Q3858" t="str">
        <f>REPLACE(N3858,FIND("/",N3858),LEN(N3858)-FIND("/",N3858)+1,"")</f>
        <v>theater</v>
      </c>
      <c r="R3858" t="str">
        <f>REPLACE(N3858,1,FIND("/",N3858),"")</f>
        <v>plays</v>
      </c>
      <c r="S3858" s="10">
        <f t="shared" si="120"/>
        <v>42041.409756944442</v>
      </c>
      <c r="T3858" s="10">
        <f t="shared" si="121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E3859/D3859*100</f>
        <v>5.2</v>
      </c>
      <c r="P3859" s="7">
        <f>E3859/L3859</f>
        <v>65</v>
      </c>
      <c r="Q3859" t="str">
        <f>REPLACE(N3859,FIND("/",N3859),LEN(N3859)-FIND("/",N3859)+1,"")</f>
        <v>theater</v>
      </c>
      <c r="R3859" t="str">
        <f>REPLACE(N3859,1,FIND("/",N3859),"")</f>
        <v>plays</v>
      </c>
      <c r="S3859" s="10">
        <f t="shared" si="120"/>
        <v>41829.403819444444</v>
      </c>
      <c r="T3859" s="10">
        <f t="shared" si="121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E3860/D3860*100</f>
        <v>2</v>
      </c>
      <c r="P3860" s="7">
        <f>E3860/L3860</f>
        <v>10</v>
      </c>
      <c r="Q3860" t="str">
        <f>REPLACE(N3860,FIND("/",N3860),LEN(N3860)-FIND("/",N3860)+1,"")</f>
        <v>theater</v>
      </c>
      <c r="R3860" t="str">
        <f>REPLACE(N3860,1,FIND("/",N3860),"")</f>
        <v>plays</v>
      </c>
      <c r="S3860" s="10">
        <f t="shared" si="120"/>
        <v>42128.097731481474</v>
      </c>
      <c r="T3860" s="10">
        <f t="shared" si="121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E3861/D3861*100</f>
        <v>0.04</v>
      </c>
      <c r="P3861" s="7">
        <f>E3861/L3861</f>
        <v>1</v>
      </c>
      <c r="Q3861" t="str">
        <f>REPLACE(N3861,FIND("/",N3861),LEN(N3861)-FIND("/",N3861)+1,"")</f>
        <v>theater</v>
      </c>
      <c r="R3861" t="str">
        <f>REPLACE(N3861,1,FIND("/",N3861),"")</f>
        <v>plays</v>
      </c>
      <c r="S3861" s="10">
        <f t="shared" si="120"/>
        <v>41789.560266203705</v>
      </c>
      <c r="T3861" s="10">
        <f t="shared" si="121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E3862/D3862*100</f>
        <v>17.666666666666668</v>
      </c>
      <c r="P3862" s="7">
        <f>E3862/L3862</f>
        <v>81.538461538461533</v>
      </c>
      <c r="Q3862" t="str">
        <f>REPLACE(N3862,FIND("/",N3862),LEN(N3862)-FIND("/",N3862)+1,"")</f>
        <v>theater</v>
      </c>
      <c r="R3862" t="str">
        <f>REPLACE(N3862,1,FIND("/",N3862),"")</f>
        <v>plays</v>
      </c>
      <c r="S3862" s="10">
        <f t="shared" si="120"/>
        <v>41833.327662037038</v>
      </c>
      <c r="T3862" s="10">
        <f t="shared" si="121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E3863/D3863*100</f>
        <v>5</v>
      </c>
      <c r="P3863" s="7">
        <f>E3863/L3863</f>
        <v>100</v>
      </c>
      <c r="Q3863" t="str">
        <f>REPLACE(N3863,FIND("/",N3863),LEN(N3863)-FIND("/",N3863)+1,"")</f>
        <v>theater</v>
      </c>
      <c r="R3863" t="str">
        <f>REPLACE(N3863,1,FIND("/",N3863),"")</f>
        <v>plays</v>
      </c>
      <c r="S3863" s="10">
        <f t="shared" si="120"/>
        <v>41914.256678240738</v>
      </c>
      <c r="T3863" s="10">
        <f t="shared" si="121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E3864/D3864*100</f>
        <v>1.3333333333333334E-2</v>
      </c>
      <c r="P3864" s="7">
        <f>E3864/L3864</f>
        <v>1</v>
      </c>
      <c r="Q3864" t="str">
        <f>REPLACE(N3864,FIND("/",N3864),LEN(N3864)-FIND("/",N3864)+1,"")</f>
        <v>theater</v>
      </c>
      <c r="R3864" t="str">
        <f>REPLACE(N3864,1,FIND("/",N3864),"")</f>
        <v>plays</v>
      </c>
      <c r="S3864" s="10">
        <f t="shared" si="120"/>
        <v>42610.927731481475</v>
      </c>
      <c r="T3864" s="10">
        <f t="shared" si="121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E3865/D3865*100</f>
        <v>0</v>
      </c>
      <c r="P3865" s="7" t="e">
        <f>E3865/L3865</f>
        <v>#DIV/0!</v>
      </c>
      <c r="Q3865" t="str">
        <f>REPLACE(N3865,FIND("/",N3865),LEN(N3865)-FIND("/",N3865)+1,"")</f>
        <v>theater</v>
      </c>
      <c r="R3865" t="str">
        <f>REPLACE(N3865,1,FIND("/",N3865),"")</f>
        <v>plays</v>
      </c>
      <c r="S3865" s="10">
        <f t="shared" si="120"/>
        <v>42253.299826388888</v>
      </c>
      <c r="T3865" s="10">
        <f t="shared" si="121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E3866/D3866*100</f>
        <v>1.2</v>
      </c>
      <c r="P3866" s="7">
        <f>E3866/L3866</f>
        <v>20</v>
      </c>
      <c r="Q3866" t="str">
        <f>REPLACE(N3866,FIND("/",N3866),LEN(N3866)-FIND("/",N3866)+1,"")</f>
        <v>theater</v>
      </c>
      <c r="R3866" t="str">
        <f>REPLACE(N3866,1,FIND("/",N3866),"")</f>
        <v>plays</v>
      </c>
      <c r="S3866" s="10">
        <f t="shared" si="120"/>
        <v>42295.558495370373</v>
      </c>
      <c r="T3866" s="10">
        <f t="shared" si="121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E3867/D3867*100</f>
        <v>26.937422295897225</v>
      </c>
      <c r="P3867" s="7">
        <f>E3867/L3867</f>
        <v>46.428571428571431</v>
      </c>
      <c r="Q3867" t="str">
        <f>REPLACE(N3867,FIND("/",N3867),LEN(N3867)-FIND("/",N3867)+1,"")</f>
        <v>theater</v>
      </c>
      <c r="R3867" t="str">
        <f>REPLACE(N3867,1,FIND("/",N3867),"")</f>
        <v>plays</v>
      </c>
      <c r="S3867" s="10">
        <f t="shared" si="120"/>
        <v>41841.31826388889</v>
      </c>
      <c r="T3867" s="10">
        <f t="shared" si="121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E3868/D3868*100</f>
        <v>0.54999999999999993</v>
      </c>
      <c r="P3868" s="7">
        <f>E3868/L3868</f>
        <v>5.5</v>
      </c>
      <c r="Q3868" t="str">
        <f>REPLACE(N3868,FIND("/",N3868),LEN(N3868)-FIND("/",N3868)+1,"")</f>
        <v>theater</v>
      </c>
      <c r="R3868" t="str">
        <f>REPLACE(N3868,1,FIND("/",N3868),"")</f>
        <v>plays</v>
      </c>
      <c r="S3868" s="10">
        <f t="shared" si="120"/>
        <v>42402.613668981481</v>
      </c>
      <c r="T3868" s="10">
        <f t="shared" si="121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E3869/D3869*100</f>
        <v>12.55</v>
      </c>
      <c r="P3869" s="7">
        <f>E3869/L3869</f>
        <v>50.2</v>
      </c>
      <c r="Q3869" t="str">
        <f>REPLACE(N3869,FIND("/",N3869),LEN(N3869)-FIND("/",N3869)+1,"")</f>
        <v>theater</v>
      </c>
      <c r="R3869" t="str">
        <f>REPLACE(N3869,1,FIND("/",N3869),"")</f>
        <v>plays</v>
      </c>
      <c r="S3869" s="10">
        <f t="shared" si="120"/>
        <v>42509.480775462966</v>
      </c>
      <c r="T3869" s="10">
        <f t="shared" si="121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E3870/D3870*100</f>
        <v>0.2</v>
      </c>
      <c r="P3870" s="7">
        <f>E3870/L3870</f>
        <v>10</v>
      </c>
      <c r="Q3870" t="str">
        <f>REPLACE(N3870,FIND("/",N3870),LEN(N3870)-FIND("/",N3870)+1,"")</f>
        <v>theater</v>
      </c>
      <c r="R3870" t="str">
        <f>REPLACE(N3870,1,FIND("/",N3870),"")</f>
        <v>musical</v>
      </c>
      <c r="S3870" s="10">
        <f t="shared" si="120"/>
        <v>41865.32644675926</v>
      </c>
      <c r="T3870" s="10">
        <f t="shared" si="121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E3871/D3871*100</f>
        <v>3.4474868431088401</v>
      </c>
      <c r="P3871" s="7">
        <f>E3871/L3871</f>
        <v>30.133333333333333</v>
      </c>
      <c r="Q3871" t="str">
        <f>REPLACE(N3871,FIND("/",N3871),LEN(N3871)-FIND("/",N3871)+1,"")</f>
        <v>theater</v>
      </c>
      <c r="R3871" t="str">
        <f>REPLACE(N3871,1,FIND("/",N3871),"")</f>
        <v>musical</v>
      </c>
      <c r="S3871" s="10">
        <f t="shared" si="120"/>
        <v>42047.391111111108</v>
      </c>
      <c r="T3871" s="10">
        <f t="shared" si="121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E3872/D3872*100</f>
        <v>15</v>
      </c>
      <c r="P3872" s="7">
        <f>E3872/L3872</f>
        <v>150</v>
      </c>
      <c r="Q3872" t="str">
        <f>REPLACE(N3872,FIND("/",N3872),LEN(N3872)-FIND("/",N3872)+1,"")</f>
        <v>theater</v>
      </c>
      <c r="R3872" t="str">
        <f>REPLACE(N3872,1,FIND("/",N3872),"")</f>
        <v>musical</v>
      </c>
      <c r="S3872" s="10">
        <f t="shared" si="120"/>
        <v>41792.838865740741</v>
      </c>
      <c r="T3872" s="10">
        <f t="shared" si="121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E3873/D3873*100</f>
        <v>2.666666666666667</v>
      </c>
      <c r="P3873" s="7">
        <f>E3873/L3873</f>
        <v>13.333333333333334</v>
      </c>
      <c r="Q3873" t="str">
        <f>REPLACE(N3873,FIND("/",N3873),LEN(N3873)-FIND("/",N3873)+1,"")</f>
        <v>theater</v>
      </c>
      <c r="R3873" t="str">
        <f>REPLACE(N3873,1,FIND("/",N3873),"")</f>
        <v>musical</v>
      </c>
      <c r="S3873" s="10">
        <f t="shared" si="120"/>
        <v>42763.447337962956</v>
      </c>
      <c r="T3873" s="10">
        <f t="shared" si="121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E3874/D3874*100</f>
        <v>0</v>
      </c>
      <c r="P3874" s="7" t="e">
        <f>E3874/L3874</f>
        <v>#DIV/0!</v>
      </c>
      <c r="Q3874" t="str">
        <f>REPLACE(N3874,FIND("/",N3874),LEN(N3874)-FIND("/",N3874)+1,"")</f>
        <v>theater</v>
      </c>
      <c r="R3874" t="str">
        <f>REPLACE(N3874,1,FIND("/",N3874),"")</f>
        <v>musical</v>
      </c>
      <c r="S3874" s="10">
        <f t="shared" si="120"/>
        <v>42179.8124537037</v>
      </c>
      <c r="T3874" s="10">
        <f t="shared" si="121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E3875/D3875*100</f>
        <v>0</v>
      </c>
      <c r="P3875" s="7" t="e">
        <f>E3875/L3875</f>
        <v>#DIV/0!</v>
      </c>
      <c r="Q3875" t="str">
        <f>REPLACE(N3875,FIND("/",N3875),LEN(N3875)-FIND("/",N3875)+1,"")</f>
        <v>theater</v>
      </c>
      <c r="R3875" t="str">
        <f>REPLACE(N3875,1,FIND("/",N3875),"")</f>
        <v>musical</v>
      </c>
      <c r="S3875" s="10">
        <f t="shared" si="120"/>
        <v>42255.362673611111</v>
      </c>
      <c r="T3875" s="10">
        <f t="shared" si="121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E3876/D3876*100</f>
        <v>0</v>
      </c>
      <c r="P3876" s="7" t="e">
        <f>E3876/L3876</f>
        <v>#DIV/0!</v>
      </c>
      <c r="Q3876" t="str">
        <f>REPLACE(N3876,FIND("/",N3876),LEN(N3876)-FIND("/",N3876)+1,"")</f>
        <v>theater</v>
      </c>
      <c r="R3876" t="str">
        <f>REPLACE(N3876,1,FIND("/",N3876),"")</f>
        <v>musical</v>
      </c>
      <c r="S3876" s="10">
        <f t="shared" si="120"/>
        <v>42006.683124999996</v>
      </c>
      <c r="T3876" s="10">
        <f t="shared" si="121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E3877/D3877*100</f>
        <v>0</v>
      </c>
      <c r="P3877" s="7" t="e">
        <f>E3877/L3877</f>
        <v>#DIV/0!</v>
      </c>
      <c r="Q3877" t="str">
        <f>REPLACE(N3877,FIND("/",N3877),LEN(N3877)-FIND("/",N3877)+1,"")</f>
        <v>theater</v>
      </c>
      <c r="R3877" t="str">
        <f>REPLACE(N3877,1,FIND("/",N3877),"")</f>
        <v>musical</v>
      </c>
      <c r="S3877" s="10">
        <f t="shared" si="120"/>
        <v>42615.013483796291</v>
      </c>
      <c r="T3877" s="10">
        <f t="shared" si="121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E3878/D3878*100</f>
        <v>52.794871794871788</v>
      </c>
      <c r="P3878" s="7">
        <f>E3878/L3878</f>
        <v>44.760869565217391</v>
      </c>
      <c r="Q3878" t="str">
        <f>REPLACE(N3878,FIND("/",N3878),LEN(N3878)-FIND("/",N3878)+1,"")</f>
        <v>theater</v>
      </c>
      <c r="R3878" t="str">
        <f>REPLACE(N3878,1,FIND("/",N3878),"")</f>
        <v>musical</v>
      </c>
      <c r="S3878" s="10">
        <f t="shared" si="120"/>
        <v>42372.290833333333</v>
      </c>
      <c r="T3878" s="10">
        <f t="shared" si="121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E3879/D3879*100</f>
        <v>4.9639999999999995</v>
      </c>
      <c r="P3879" s="7">
        <f>E3879/L3879</f>
        <v>88.642857142857139</v>
      </c>
      <c r="Q3879" t="str">
        <f>REPLACE(N3879,FIND("/",N3879),LEN(N3879)-FIND("/",N3879)+1,"")</f>
        <v>theater</v>
      </c>
      <c r="R3879" t="str">
        <f>REPLACE(N3879,1,FIND("/",N3879),"")</f>
        <v>musical</v>
      </c>
      <c r="S3879" s="10">
        <f t="shared" si="120"/>
        <v>42682.344351851854</v>
      </c>
      <c r="T3879" s="10">
        <f t="shared" si="121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E3880/D3880*100</f>
        <v>5.5555555555555552E-2</v>
      </c>
      <c r="P3880" s="7">
        <f>E3880/L3880</f>
        <v>10</v>
      </c>
      <c r="Q3880" t="str">
        <f>REPLACE(N3880,FIND("/",N3880),LEN(N3880)-FIND("/",N3880)+1,"")</f>
        <v>theater</v>
      </c>
      <c r="R3880" t="str">
        <f>REPLACE(N3880,1,FIND("/",N3880),"")</f>
        <v>musical</v>
      </c>
      <c r="S3880" s="10">
        <f t="shared" si="120"/>
        <v>42154.485486111109</v>
      </c>
      <c r="T3880" s="10">
        <f t="shared" si="121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E3881/D3881*100</f>
        <v>0</v>
      </c>
      <c r="P3881" s="7" t="e">
        <f>E3881/L3881</f>
        <v>#DIV/0!</v>
      </c>
      <c r="Q3881" t="str">
        <f>REPLACE(N3881,FIND("/",N3881),LEN(N3881)-FIND("/",N3881)+1,"")</f>
        <v>theater</v>
      </c>
      <c r="R3881" t="str">
        <f>REPLACE(N3881,1,FIND("/",N3881),"")</f>
        <v>musical</v>
      </c>
      <c r="S3881" s="10">
        <f t="shared" si="120"/>
        <v>41999.527731481481</v>
      </c>
      <c r="T3881" s="10">
        <f t="shared" si="121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E3882/D3882*100</f>
        <v>13.066666666666665</v>
      </c>
      <c r="P3882" s="7">
        <f>E3882/L3882</f>
        <v>57.647058823529413</v>
      </c>
      <c r="Q3882" t="str">
        <f>REPLACE(N3882,FIND("/",N3882),LEN(N3882)-FIND("/",N3882)+1,"")</f>
        <v>theater</v>
      </c>
      <c r="R3882" t="str">
        <f>REPLACE(N3882,1,FIND("/",N3882),"")</f>
        <v>musical</v>
      </c>
      <c r="S3882" s="10">
        <f t="shared" si="120"/>
        <v>41815.481712962959</v>
      </c>
      <c r="T3882" s="10">
        <f t="shared" si="121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E3883/D3883*100</f>
        <v>5</v>
      </c>
      <c r="P3883" s="7">
        <f>E3883/L3883</f>
        <v>25</v>
      </c>
      <c r="Q3883" t="str">
        <f>REPLACE(N3883,FIND("/",N3883),LEN(N3883)-FIND("/",N3883)+1,"")</f>
        <v>theater</v>
      </c>
      <c r="R3883" t="str">
        <f>REPLACE(N3883,1,FIND("/",N3883),"")</f>
        <v>musical</v>
      </c>
      <c r="S3883" s="10">
        <f t="shared" si="120"/>
        <v>42755.685173611106</v>
      </c>
      <c r="T3883" s="10">
        <f t="shared" si="121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E3884/D3884*100</f>
        <v>0</v>
      </c>
      <c r="P3884" s="7" t="e">
        <f>E3884/L3884</f>
        <v>#DIV/0!</v>
      </c>
      <c r="Q3884" t="str">
        <f>REPLACE(N3884,FIND("/",N3884),LEN(N3884)-FIND("/",N3884)+1,"")</f>
        <v>theater</v>
      </c>
      <c r="R3884" t="str">
        <f>REPLACE(N3884,1,FIND("/",N3884),"")</f>
        <v>musical</v>
      </c>
      <c r="S3884" s="10">
        <f t="shared" si="120"/>
        <v>42373.65011574074</v>
      </c>
      <c r="T3884" s="10">
        <f t="shared" si="121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E3885/D3885*100</f>
        <v>0</v>
      </c>
      <c r="P3885" s="7" t="e">
        <f>E3885/L3885</f>
        <v>#DIV/0!</v>
      </c>
      <c r="Q3885" t="str">
        <f>REPLACE(N3885,FIND("/",N3885),LEN(N3885)-FIND("/",N3885)+1,"")</f>
        <v>theater</v>
      </c>
      <c r="R3885" t="str">
        <f>REPLACE(N3885,1,FIND("/",N3885),"")</f>
        <v>musical</v>
      </c>
      <c r="S3885" s="10">
        <f t="shared" si="120"/>
        <v>41854.269317129627</v>
      </c>
      <c r="T3885" s="10">
        <f t="shared" si="121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E3886/D3886*100</f>
        <v>0</v>
      </c>
      <c r="P3886" s="7" t="e">
        <f>E3886/L3886</f>
        <v>#DIV/0!</v>
      </c>
      <c r="Q3886" t="str">
        <f>REPLACE(N3886,FIND("/",N3886),LEN(N3886)-FIND("/",N3886)+1,"")</f>
        <v>theater</v>
      </c>
      <c r="R3886" t="str">
        <f>REPLACE(N3886,1,FIND("/",N3886),"")</f>
        <v>musical</v>
      </c>
      <c r="S3886" s="10">
        <f t="shared" si="120"/>
        <v>42065.458240740736</v>
      </c>
      <c r="T3886" s="10">
        <f t="shared" si="121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E3887/D3887*100</f>
        <v>0</v>
      </c>
      <c r="P3887" s="7" t="e">
        <f>E3887/L3887</f>
        <v>#DIV/0!</v>
      </c>
      <c r="Q3887" t="str">
        <f>REPLACE(N3887,FIND("/",N3887),LEN(N3887)-FIND("/",N3887)+1,"")</f>
        <v>theater</v>
      </c>
      <c r="R3887" t="str">
        <f>REPLACE(N3887,1,FIND("/",N3887),"")</f>
        <v>musical</v>
      </c>
      <c r="S3887" s="10">
        <f t="shared" si="120"/>
        <v>42469.617951388886</v>
      </c>
      <c r="T3887" s="10">
        <f t="shared" si="121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E3888/D3888*100</f>
        <v>0</v>
      </c>
      <c r="P3888" s="7" t="e">
        <f>E3888/L3888</f>
        <v>#DIV/0!</v>
      </c>
      <c r="Q3888" t="str">
        <f>REPLACE(N3888,FIND("/",N3888),LEN(N3888)-FIND("/",N3888)+1,"")</f>
        <v>theater</v>
      </c>
      <c r="R3888" t="str">
        <f>REPLACE(N3888,1,FIND("/",N3888),"")</f>
        <v>musical</v>
      </c>
      <c r="S3888" s="10">
        <f t="shared" si="120"/>
        <v>41953.894699074073</v>
      </c>
      <c r="T3888" s="10">
        <f t="shared" si="121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E3889/D3889*100</f>
        <v>1.7500000000000002</v>
      </c>
      <c r="P3889" s="7">
        <f>E3889/L3889</f>
        <v>17.5</v>
      </c>
      <c r="Q3889" t="str">
        <f>REPLACE(N3889,FIND("/",N3889),LEN(N3889)-FIND("/",N3889)+1,"")</f>
        <v>theater</v>
      </c>
      <c r="R3889" t="str">
        <f>REPLACE(N3889,1,FIND("/",N3889),"")</f>
        <v>musical</v>
      </c>
      <c r="S3889" s="10">
        <f t="shared" si="120"/>
        <v>42079.524641203701</v>
      </c>
      <c r="T3889" s="10">
        <f t="shared" si="121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E3890/D3890*100</f>
        <v>27.1</v>
      </c>
      <c r="P3890" s="7">
        <f>E3890/L3890</f>
        <v>38.714285714285715</v>
      </c>
      <c r="Q3890" t="str">
        <f>REPLACE(N3890,FIND("/",N3890),LEN(N3890)-FIND("/",N3890)+1,"")</f>
        <v>theater</v>
      </c>
      <c r="R3890" t="str">
        <f>REPLACE(N3890,1,FIND("/",N3890),"")</f>
        <v>plays</v>
      </c>
      <c r="S3890" s="10">
        <f t="shared" si="120"/>
        <v>42762.212476851848</v>
      </c>
      <c r="T3890" s="10">
        <f t="shared" si="121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E3891/D3891*100</f>
        <v>1.4749999999999999</v>
      </c>
      <c r="P3891" s="7">
        <f>E3891/L3891</f>
        <v>13.111111111111111</v>
      </c>
      <c r="Q3891" t="str">
        <f>REPLACE(N3891,FIND("/",N3891),LEN(N3891)-FIND("/",N3891)+1,"")</f>
        <v>theater</v>
      </c>
      <c r="R3891" t="str">
        <f>REPLACE(N3891,1,FIND("/",N3891),"")</f>
        <v>plays</v>
      </c>
      <c r="S3891" s="10">
        <f t="shared" si="120"/>
        <v>41976.671643518515</v>
      </c>
      <c r="T3891" s="10">
        <f t="shared" si="121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E3892/D3892*100</f>
        <v>16.826666666666668</v>
      </c>
      <c r="P3892" s="7">
        <f>E3892/L3892</f>
        <v>315.5</v>
      </c>
      <c r="Q3892" t="str">
        <f>REPLACE(N3892,FIND("/",N3892),LEN(N3892)-FIND("/",N3892)+1,"")</f>
        <v>theater</v>
      </c>
      <c r="R3892" t="str">
        <f>REPLACE(N3892,1,FIND("/",N3892),"")</f>
        <v>plays</v>
      </c>
      <c r="S3892" s="10">
        <f t="shared" si="120"/>
        <v>42171.42527777778</v>
      </c>
      <c r="T3892" s="10">
        <f t="shared" si="121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E3893/D3893*100</f>
        <v>32.5</v>
      </c>
      <c r="P3893" s="7">
        <f>E3893/L3893</f>
        <v>37.142857142857146</v>
      </c>
      <c r="Q3893" t="str">
        <f>REPLACE(N3893,FIND("/",N3893),LEN(N3893)-FIND("/",N3893)+1,"")</f>
        <v>theater</v>
      </c>
      <c r="R3893" t="str">
        <f>REPLACE(N3893,1,FIND("/",N3893),"")</f>
        <v>plays</v>
      </c>
      <c r="S3893" s="10">
        <f t="shared" si="120"/>
        <v>42055.799120370364</v>
      </c>
      <c r="T3893" s="10">
        <f t="shared" si="121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E3894/D3894*100</f>
        <v>0</v>
      </c>
      <c r="P3894" s="7" t="e">
        <f>E3894/L3894</f>
        <v>#DIV/0!</v>
      </c>
      <c r="Q3894" t="str">
        <f>REPLACE(N3894,FIND("/",N3894),LEN(N3894)-FIND("/",N3894)+1,"")</f>
        <v>theater</v>
      </c>
      <c r="R3894" t="str">
        <f>REPLACE(N3894,1,FIND("/",N3894),"")</f>
        <v>plays</v>
      </c>
      <c r="S3894" s="10">
        <f t="shared" si="120"/>
        <v>41867.318946759253</v>
      </c>
      <c r="T3894" s="10">
        <f t="shared" si="121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E3895/D3895*100</f>
        <v>21.55</v>
      </c>
      <c r="P3895" s="7">
        <f>E3895/L3895</f>
        <v>128.27380952380952</v>
      </c>
      <c r="Q3895" t="str">
        <f>REPLACE(N3895,FIND("/",N3895),LEN(N3895)-FIND("/",N3895)+1,"")</f>
        <v>theater</v>
      </c>
      <c r="R3895" t="str">
        <f>REPLACE(N3895,1,FIND("/",N3895),"")</f>
        <v>plays</v>
      </c>
      <c r="S3895" s="10">
        <f t="shared" si="120"/>
        <v>41779.324537037035</v>
      </c>
      <c r="T3895" s="10">
        <f t="shared" si="121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E3896/D3896*100</f>
        <v>3.4666666666666663</v>
      </c>
      <c r="P3896" s="7">
        <f>E3896/L3896</f>
        <v>47.272727272727273</v>
      </c>
      <c r="Q3896" t="str">
        <f>REPLACE(N3896,FIND("/",N3896),LEN(N3896)-FIND("/",N3896)+1,"")</f>
        <v>theater</v>
      </c>
      <c r="R3896" t="str">
        <f>REPLACE(N3896,1,FIND("/",N3896),"")</f>
        <v>plays</v>
      </c>
      <c r="S3896" s="10">
        <f t="shared" si="120"/>
        <v>42679.625138888885</v>
      </c>
      <c r="T3896" s="10">
        <f t="shared" si="121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E3897/D3897*100</f>
        <v>5</v>
      </c>
      <c r="P3897" s="7">
        <f>E3897/L3897</f>
        <v>50</v>
      </c>
      <c r="Q3897" t="str">
        <f>REPLACE(N3897,FIND("/",N3897),LEN(N3897)-FIND("/",N3897)+1,"")</f>
        <v>theater</v>
      </c>
      <c r="R3897" t="str">
        <f>REPLACE(N3897,1,FIND("/",N3897),"")</f>
        <v>plays</v>
      </c>
      <c r="S3897" s="10">
        <f t="shared" si="120"/>
        <v>42031.916875000003</v>
      </c>
      <c r="T3897" s="10">
        <f t="shared" si="121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E3898/D3898*100</f>
        <v>10.625</v>
      </c>
      <c r="P3898" s="7">
        <f>E3898/L3898</f>
        <v>42.5</v>
      </c>
      <c r="Q3898" t="str">
        <f>REPLACE(N3898,FIND("/",N3898),LEN(N3898)-FIND("/",N3898)+1,"")</f>
        <v>theater</v>
      </c>
      <c r="R3898" t="str">
        <f>REPLACE(N3898,1,FIND("/",N3898),"")</f>
        <v>plays</v>
      </c>
      <c r="S3898" s="10">
        <f t="shared" si="120"/>
        <v>41792.858541666668</v>
      </c>
      <c r="T3898" s="10">
        <f t="shared" si="121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E3899/D3899*100</f>
        <v>17.599999999999998</v>
      </c>
      <c r="P3899" s="7">
        <f>E3899/L3899</f>
        <v>44</v>
      </c>
      <c r="Q3899" t="str">
        <f>REPLACE(N3899,FIND("/",N3899),LEN(N3899)-FIND("/",N3899)+1,"")</f>
        <v>theater</v>
      </c>
      <c r="R3899" t="str">
        <f>REPLACE(N3899,1,FIND("/",N3899),"")</f>
        <v>plays</v>
      </c>
      <c r="S3899" s="10">
        <f t="shared" si="120"/>
        <v>41982.540312499994</v>
      </c>
      <c r="T3899" s="10">
        <f t="shared" si="121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E3900/D3900*100</f>
        <v>32.56</v>
      </c>
      <c r="P3900" s="7">
        <f>E3900/L3900</f>
        <v>50.875</v>
      </c>
      <c r="Q3900" t="str">
        <f>REPLACE(N3900,FIND("/",N3900),LEN(N3900)-FIND("/",N3900)+1,"")</f>
        <v>theater</v>
      </c>
      <c r="R3900" t="str">
        <f>REPLACE(N3900,1,FIND("/",N3900),"")</f>
        <v>plays</v>
      </c>
      <c r="S3900" s="10">
        <f t="shared" si="120"/>
        <v>42193.148958333331</v>
      </c>
      <c r="T3900" s="10">
        <f t="shared" si="121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E3901/D3901*100</f>
        <v>1.25</v>
      </c>
      <c r="P3901" s="7">
        <f>E3901/L3901</f>
        <v>62.5</v>
      </c>
      <c r="Q3901" t="str">
        <f>REPLACE(N3901,FIND("/",N3901),LEN(N3901)-FIND("/",N3901)+1,"")</f>
        <v>theater</v>
      </c>
      <c r="R3901" t="str">
        <f>REPLACE(N3901,1,FIND("/",N3901),"")</f>
        <v>plays</v>
      </c>
      <c r="S3901" s="10">
        <f t="shared" si="120"/>
        <v>41843.441678240742</v>
      </c>
      <c r="T3901" s="10">
        <f t="shared" si="121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E3902/D3902*100</f>
        <v>5.4</v>
      </c>
      <c r="P3902" s="7">
        <f>E3902/L3902</f>
        <v>27</v>
      </c>
      <c r="Q3902" t="str">
        <f>REPLACE(N3902,FIND("/",N3902),LEN(N3902)-FIND("/",N3902)+1,"")</f>
        <v>theater</v>
      </c>
      <c r="R3902" t="str">
        <f>REPLACE(N3902,1,FIND("/",N3902),"")</f>
        <v>plays</v>
      </c>
      <c r="S3902" s="10">
        <f t="shared" si="120"/>
        <v>42135.759155092594</v>
      </c>
      <c r="T3902" s="10">
        <f t="shared" si="121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E3903/D3903*100</f>
        <v>0.83333333333333337</v>
      </c>
      <c r="P3903" s="7">
        <f>E3903/L3903</f>
        <v>25</v>
      </c>
      <c r="Q3903" t="str">
        <f>REPLACE(N3903,FIND("/",N3903),LEN(N3903)-FIND("/",N3903)+1,"")</f>
        <v>theater</v>
      </c>
      <c r="R3903" t="str">
        <f>REPLACE(N3903,1,FIND("/",N3903),"")</f>
        <v>plays</v>
      </c>
      <c r="S3903" s="10">
        <f t="shared" si="120"/>
        <v>42317.493043981478</v>
      </c>
      <c r="T3903" s="10">
        <f t="shared" si="121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E3904/D3904*100</f>
        <v>48.833333333333336</v>
      </c>
      <c r="P3904" s="7">
        <f>E3904/L3904</f>
        <v>47.258064516129032</v>
      </c>
      <c r="Q3904" t="str">
        <f>REPLACE(N3904,FIND("/",N3904),LEN(N3904)-FIND("/",N3904)+1,"")</f>
        <v>theater</v>
      </c>
      <c r="R3904" t="str">
        <f>REPLACE(N3904,1,FIND("/",N3904),"")</f>
        <v>plays</v>
      </c>
      <c r="S3904" s="10">
        <f t="shared" si="120"/>
        <v>42663.134745370371</v>
      </c>
      <c r="T3904" s="10">
        <f t="shared" si="121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E3905/D3905*100</f>
        <v>0</v>
      </c>
      <c r="P3905" s="7" t="e">
        <f>E3905/L3905</f>
        <v>#DIV/0!</v>
      </c>
      <c r="Q3905" t="str">
        <f>REPLACE(N3905,FIND("/",N3905),LEN(N3905)-FIND("/",N3905)+1,"")</f>
        <v>theater</v>
      </c>
      <c r="R3905" t="str">
        <f>REPLACE(N3905,1,FIND("/",N3905),"")</f>
        <v>plays</v>
      </c>
      <c r="S3905" s="10">
        <f t="shared" si="120"/>
        <v>42185.677835648145</v>
      </c>
      <c r="T3905" s="10">
        <f t="shared" si="121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E3906/D3906*100</f>
        <v>0.03</v>
      </c>
      <c r="P3906" s="7">
        <f>E3906/L3906</f>
        <v>1.5</v>
      </c>
      <c r="Q3906" t="str">
        <f>REPLACE(N3906,FIND("/",N3906),LEN(N3906)-FIND("/",N3906)+1,"")</f>
        <v>theater</v>
      </c>
      <c r="R3906" t="str">
        <f>REPLACE(N3906,1,FIND("/",N3906),"")</f>
        <v>plays</v>
      </c>
      <c r="S3906" s="10">
        <f t="shared" si="120"/>
        <v>42094.895833333336</v>
      </c>
      <c r="T3906" s="10">
        <f t="shared" si="121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E3907/D3907*100</f>
        <v>11.533333333333333</v>
      </c>
      <c r="P3907" s="7">
        <f>E3907/L3907</f>
        <v>24.714285714285715</v>
      </c>
      <c r="Q3907" t="str">
        <f>REPLACE(N3907,FIND("/",N3907),LEN(N3907)-FIND("/",N3907)+1,"")</f>
        <v>theater</v>
      </c>
      <c r="R3907" t="str">
        <f>REPLACE(N3907,1,FIND("/",N3907),"")</f>
        <v>plays</v>
      </c>
      <c r="S3907" s="10">
        <f t="shared" ref="S3907:S3970" si="122">(J3907/86400)+25569+(-8/24)</f>
        <v>42124.290543981479</v>
      </c>
      <c r="T3907" s="10">
        <f t="shared" ref="T3907:T3970" si="123">(I3907/86400)+25569+(-8/24)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E3908/D3908*100</f>
        <v>67.333333333333329</v>
      </c>
      <c r="P3908" s="7">
        <f>E3908/L3908</f>
        <v>63.125</v>
      </c>
      <c r="Q3908" t="str">
        <f>REPLACE(N3908,FIND("/",N3908),LEN(N3908)-FIND("/",N3908)+1,"")</f>
        <v>theater</v>
      </c>
      <c r="R3908" t="str">
        <f>REPLACE(N3908,1,FIND("/",N3908),"")</f>
        <v>plays</v>
      </c>
      <c r="S3908" s="10">
        <f t="shared" si="122"/>
        <v>42143.584409722222</v>
      </c>
      <c r="T3908" s="10">
        <f t="shared" si="123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E3909/D3909*100</f>
        <v>15.299999999999999</v>
      </c>
      <c r="P3909" s="7">
        <f>E3909/L3909</f>
        <v>38.25</v>
      </c>
      <c r="Q3909" t="str">
        <f>REPLACE(N3909,FIND("/",N3909),LEN(N3909)-FIND("/",N3909)+1,"")</f>
        <v>theater</v>
      </c>
      <c r="R3909" t="str">
        <f>REPLACE(N3909,1,FIND("/",N3909),"")</f>
        <v>plays</v>
      </c>
      <c r="S3909" s="10">
        <f t="shared" si="122"/>
        <v>41906.486180555556</v>
      </c>
      <c r="T3909" s="10">
        <f t="shared" si="123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E3910/D3910*100</f>
        <v>8.6666666666666679</v>
      </c>
      <c r="P3910" s="7">
        <f>E3910/L3910</f>
        <v>16.25</v>
      </c>
      <c r="Q3910" t="str">
        <f>REPLACE(N3910,FIND("/",N3910),LEN(N3910)-FIND("/",N3910)+1,"")</f>
        <v>theater</v>
      </c>
      <c r="R3910" t="str">
        <f>REPLACE(N3910,1,FIND("/",N3910),"")</f>
        <v>plays</v>
      </c>
      <c r="S3910" s="10">
        <f t="shared" si="122"/>
        <v>41833.802037037036</v>
      </c>
      <c r="T3910" s="10">
        <f t="shared" si="123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E3911/D3911*100</f>
        <v>0.22499999999999998</v>
      </c>
      <c r="P3911" s="7">
        <f>E3911/L3911</f>
        <v>33.75</v>
      </c>
      <c r="Q3911" t="str">
        <f>REPLACE(N3911,FIND("/",N3911),LEN(N3911)-FIND("/",N3911)+1,"")</f>
        <v>theater</v>
      </c>
      <c r="R3911" t="str">
        <f>REPLACE(N3911,1,FIND("/",N3911),"")</f>
        <v>plays</v>
      </c>
      <c r="S3911" s="10">
        <f t="shared" si="122"/>
        <v>41863.025949074072</v>
      </c>
      <c r="T3911" s="10">
        <f t="shared" si="123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E3912/D3912*100</f>
        <v>3.0833333333333335</v>
      </c>
      <c r="P3912" s="7">
        <f>E3912/L3912</f>
        <v>61.666666666666664</v>
      </c>
      <c r="Q3912" t="str">
        <f>REPLACE(N3912,FIND("/",N3912),LEN(N3912)-FIND("/",N3912)+1,"")</f>
        <v>theater</v>
      </c>
      <c r="R3912" t="str">
        <f>REPLACE(N3912,1,FIND("/",N3912),"")</f>
        <v>plays</v>
      </c>
      <c r="S3912" s="10">
        <f t="shared" si="122"/>
        <v>42224.423576388886</v>
      </c>
      <c r="T3912" s="10">
        <f t="shared" si="123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E3913/D3913*100</f>
        <v>37.412500000000001</v>
      </c>
      <c r="P3913" s="7">
        <f>E3913/L3913</f>
        <v>83.138888888888886</v>
      </c>
      <c r="Q3913" t="str">
        <f>REPLACE(N3913,FIND("/",N3913),LEN(N3913)-FIND("/",N3913)+1,"")</f>
        <v>theater</v>
      </c>
      <c r="R3913" t="str">
        <f>REPLACE(N3913,1,FIND("/",N3913),"")</f>
        <v>plays</v>
      </c>
      <c r="S3913" s="10">
        <f t="shared" si="122"/>
        <v>41939.478900462964</v>
      </c>
      <c r="T3913" s="10">
        <f t="shared" si="123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E3914/D3914*100</f>
        <v>6.6666666666666671E-3</v>
      </c>
      <c r="P3914" s="7">
        <f>E3914/L3914</f>
        <v>1</v>
      </c>
      <c r="Q3914" t="str">
        <f>REPLACE(N3914,FIND("/",N3914),LEN(N3914)-FIND("/",N3914)+1,"")</f>
        <v>theater</v>
      </c>
      <c r="R3914" t="str">
        <f>REPLACE(N3914,1,FIND("/",N3914),"")</f>
        <v>plays</v>
      </c>
      <c r="S3914" s="10">
        <f t="shared" si="122"/>
        <v>42058.936689814807</v>
      </c>
      <c r="T3914" s="10">
        <f t="shared" si="123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E3915/D3915*100</f>
        <v>10</v>
      </c>
      <c r="P3915" s="7">
        <f>E3915/L3915</f>
        <v>142.85714285714286</v>
      </c>
      <c r="Q3915" t="str">
        <f>REPLACE(N3915,FIND("/",N3915),LEN(N3915)-FIND("/",N3915)+1,"")</f>
        <v>theater</v>
      </c>
      <c r="R3915" t="str">
        <f>REPLACE(N3915,1,FIND("/",N3915),"")</f>
        <v>plays</v>
      </c>
      <c r="S3915" s="10">
        <f t="shared" si="122"/>
        <v>42307.877881944441</v>
      </c>
      <c r="T3915" s="10">
        <f t="shared" si="123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E3916/D3916*100</f>
        <v>36.36</v>
      </c>
      <c r="P3916" s="7">
        <f>E3916/L3916</f>
        <v>33.666666666666664</v>
      </c>
      <c r="Q3916" t="str">
        <f>REPLACE(N3916,FIND("/",N3916),LEN(N3916)-FIND("/",N3916)+1,"")</f>
        <v>theater</v>
      </c>
      <c r="R3916" t="str">
        <f>REPLACE(N3916,1,FIND("/",N3916),"")</f>
        <v>plays</v>
      </c>
      <c r="S3916" s="10">
        <f t="shared" si="122"/>
        <v>42114.485601851855</v>
      </c>
      <c r="T3916" s="10">
        <f t="shared" si="123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E3917/D3917*100</f>
        <v>0.33333333333333337</v>
      </c>
      <c r="P3917" s="7">
        <f>E3917/L3917</f>
        <v>5</v>
      </c>
      <c r="Q3917" t="str">
        <f>REPLACE(N3917,FIND("/",N3917),LEN(N3917)-FIND("/",N3917)+1,"")</f>
        <v>theater</v>
      </c>
      <c r="R3917" t="str">
        <f>REPLACE(N3917,1,FIND("/",N3917),"")</f>
        <v>plays</v>
      </c>
      <c r="S3917" s="10">
        <f t="shared" si="122"/>
        <v>42492.651724537034</v>
      </c>
      <c r="T3917" s="10">
        <f t="shared" si="123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E3918/D3918*100</f>
        <v>0</v>
      </c>
      <c r="P3918" s="7" t="e">
        <f>E3918/L3918</f>
        <v>#DIV/0!</v>
      </c>
      <c r="Q3918" t="str">
        <f>REPLACE(N3918,FIND("/",N3918),LEN(N3918)-FIND("/",N3918)+1,"")</f>
        <v>theater</v>
      </c>
      <c r="R3918" t="str">
        <f>REPLACE(N3918,1,FIND("/",N3918),"")</f>
        <v>plays</v>
      </c>
      <c r="S3918" s="10">
        <f t="shared" si="122"/>
        <v>42494.138333333329</v>
      </c>
      <c r="T3918" s="10">
        <f t="shared" si="123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E3919/D3919*100</f>
        <v>0.2857142857142857</v>
      </c>
      <c r="P3919" s="7">
        <f>E3919/L3919</f>
        <v>10</v>
      </c>
      <c r="Q3919" t="str">
        <f>REPLACE(N3919,FIND("/",N3919),LEN(N3919)-FIND("/",N3919)+1,"")</f>
        <v>theater</v>
      </c>
      <c r="R3919" t="str">
        <f>REPLACE(N3919,1,FIND("/",N3919),"")</f>
        <v>plays</v>
      </c>
      <c r="S3919" s="10">
        <f t="shared" si="122"/>
        <v>41863.193993055553</v>
      </c>
      <c r="T3919" s="10">
        <f t="shared" si="123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E3920/D3920*100</f>
        <v>0.2</v>
      </c>
      <c r="P3920" s="7">
        <f>E3920/L3920</f>
        <v>40</v>
      </c>
      <c r="Q3920" t="str">
        <f>REPLACE(N3920,FIND("/",N3920),LEN(N3920)-FIND("/",N3920)+1,"")</f>
        <v>theater</v>
      </c>
      <c r="R3920" t="str">
        <f>REPLACE(N3920,1,FIND("/",N3920),"")</f>
        <v>plays</v>
      </c>
      <c r="S3920" s="10">
        <f t="shared" si="122"/>
        <v>41843.331284722219</v>
      </c>
      <c r="T3920" s="10">
        <f t="shared" si="123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E3921/D3921*100</f>
        <v>1.7999999999999998</v>
      </c>
      <c r="P3921" s="7">
        <f>E3921/L3921</f>
        <v>30</v>
      </c>
      <c r="Q3921" t="str">
        <f>REPLACE(N3921,FIND("/",N3921),LEN(N3921)-FIND("/",N3921)+1,"")</f>
        <v>theater</v>
      </c>
      <c r="R3921" t="str">
        <f>REPLACE(N3921,1,FIND("/",N3921),"")</f>
        <v>plays</v>
      </c>
      <c r="S3921" s="10">
        <f t="shared" si="122"/>
        <v>42358.351539351854</v>
      </c>
      <c r="T3921" s="10">
        <f t="shared" si="123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E3922/D3922*100</f>
        <v>5.4</v>
      </c>
      <c r="P3922" s="7">
        <f>E3922/L3922</f>
        <v>45</v>
      </c>
      <c r="Q3922" t="str">
        <f>REPLACE(N3922,FIND("/",N3922),LEN(N3922)-FIND("/",N3922)+1,"")</f>
        <v>theater</v>
      </c>
      <c r="R3922" t="str">
        <f>REPLACE(N3922,1,FIND("/",N3922),"")</f>
        <v>plays</v>
      </c>
      <c r="S3922" s="10">
        <f t="shared" si="122"/>
        <v>42657.053935185184</v>
      </c>
      <c r="T3922" s="10">
        <f t="shared" si="123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E3923/D3923*100</f>
        <v>0</v>
      </c>
      <c r="P3923" s="7" t="e">
        <f>E3923/L3923</f>
        <v>#DIV/0!</v>
      </c>
      <c r="Q3923" t="str">
        <f>REPLACE(N3923,FIND("/",N3923),LEN(N3923)-FIND("/",N3923)+1,"")</f>
        <v>theater</v>
      </c>
      <c r="R3923" t="str">
        <f>REPLACE(N3923,1,FIND("/",N3923),"")</f>
        <v>plays</v>
      </c>
      <c r="S3923" s="10">
        <f t="shared" si="122"/>
        <v>41926.208969907406</v>
      </c>
      <c r="T3923" s="10">
        <f t="shared" si="123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E3924/D3924*100</f>
        <v>8.1333333333333329</v>
      </c>
      <c r="P3924" s="7">
        <f>E3924/L3924</f>
        <v>10.166666666666666</v>
      </c>
      <c r="Q3924" t="str">
        <f>REPLACE(N3924,FIND("/",N3924),LEN(N3924)-FIND("/",N3924)+1,"")</f>
        <v>theater</v>
      </c>
      <c r="R3924" t="str">
        <f>REPLACE(N3924,1,FIND("/",N3924),"")</f>
        <v>plays</v>
      </c>
      <c r="S3924" s="10">
        <f t="shared" si="122"/>
        <v>42020.435300925928</v>
      </c>
      <c r="T3924" s="10">
        <f t="shared" si="123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E3925/D3925*100</f>
        <v>12.034782608695652</v>
      </c>
      <c r="P3925" s="7">
        <f>E3925/L3925</f>
        <v>81.411764705882348</v>
      </c>
      <c r="Q3925" t="str">
        <f>REPLACE(N3925,FIND("/",N3925),LEN(N3925)-FIND("/",N3925)+1,"")</f>
        <v>theater</v>
      </c>
      <c r="R3925" t="str">
        <f>REPLACE(N3925,1,FIND("/",N3925),"")</f>
        <v>plays</v>
      </c>
      <c r="S3925" s="10">
        <f t="shared" si="122"/>
        <v>42075.646655092591</v>
      </c>
      <c r="T3925" s="10">
        <f t="shared" si="123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E3926/D3926*100</f>
        <v>15.266666666666667</v>
      </c>
      <c r="P3926" s="7">
        <f>E3926/L3926</f>
        <v>57.25</v>
      </c>
      <c r="Q3926" t="str">
        <f>REPLACE(N3926,FIND("/",N3926),LEN(N3926)-FIND("/",N3926)+1,"")</f>
        <v>theater</v>
      </c>
      <c r="R3926" t="str">
        <f>REPLACE(N3926,1,FIND("/",N3926),"")</f>
        <v>plays</v>
      </c>
      <c r="S3926" s="10">
        <f t="shared" si="122"/>
        <v>41786.626412037032</v>
      </c>
      <c r="T3926" s="10">
        <f t="shared" si="123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E3927/D3927*100</f>
        <v>10</v>
      </c>
      <c r="P3927" s="7">
        <f>E3927/L3927</f>
        <v>5</v>
      </c>
      <c r="Q3927" t="str">
        <f>REPLACE(N3927,FIND("/",N3927),LEN(N3927)-FIND("/",N3927)+1,"")</f>
        <v>theater</v>
      </c>
      <c r="R3927" t="str">
        <f>REPLACE(N3927,1,FIND("/",N3927),"")</f>
        <v>plays</v>
      </c>
      <c r="S3927" s="10">
        <f t="shared" si="122"/>
        <v>41820.537488425922</v>
      </c>
      <c r="T3927" s="10">
        <f t="shared" si="123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E3928/D3928*100</f>
        <v>0.3</v>
      </c>
      <c r="P3928" s="7">
        <f>E3928/L3928</f>
        <v>15</v>
      </c>
      <c r="Q3928" t="str">
        <f>REPLACE(N3928,FIND("/",N3928),LEN(N3928)-FIND("/",N3928)+1,"")</f>
        <v>theater</v>
      </c>
      <c r="R3928" t="str">
        <f>REPLACE(N3928,1,FIND("/",N3928),"")</f>
        <v>plays</v>
      </c>
      <c r="S3928" s="10">
        <f t="shared" si="122"/>
        <v>41969.751712962963</v>
      </c>
      <c r="T3928" s="10">
        <f t="shared" si="123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E3929/D3929*100</f>
        <v>1</v>
      </c>
      <c r="P3929" s="7">
        <f>E3929/L3929</f>
        <v>12.5</v>
      </c>
      <c r="Q3929" t="str">
        <f>REPLACE(N3929,FIND("/",N3929),LEN(N3929)-FIND("/",N3929)+1,"")</f>
        <v>theater</v>
      </c>
      <c r="R3929" t="str">
        <f>REPLACE(N3929,1,FIND("/",N3929),"")</f>
        <v>plays</v>
      </c>
      <c r="S3929" s="10">
        <f t="shared" si="122"/>
        <v>41829.934074074074</v>
      </c>
      <c r="T3929" s="10">
        <f t="shared" si="123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E3930/D3930*100</f>
        <v>13.020000000000001</v>
      </c>
      <c r="P3930" s="7">
        <f>E3930/L3930</f>
        <v>93</v>
      </c>
      <c r="Q3930" t="str">
        <f>REPLACE(N3930,FIND("/",N3930),LEN(N3930)-FIND("/",N3930)+1,"")</f>
        <v>theater</v>
      </c>
      <c r="R3930" t="str">
        <f>REPLACE(N3930,1,FIND("/",N3930),"")</f>
        <v>plays</v>
      </c>
      <c r="S3930" s="10">
        <f t="shared" si="122"/>
        <v>42265.349849537037</v>
      </c>
      <c r="T3930" s="10">
        <f t="shared" si="123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E3931/D3931*100</f>
        <v>2.2650000000000001</v>
      </c>
      <c r="P3931" s="7">
        <f>E3931/L3931</f>
        <v>32.357142857142854</v>
      </c>
      <c r="Q3931" t="str">
        <f>REPLACE(N3931,FIND("/",N3931),LEN(N3931)-FIND("/",N3931)+1,"")</f>
        <v>theater</v>
      </c>
      <c r="R3931" t="str">
        <f>REPLACE(N3931,1,FIND("/",N3931),"")</f>
        <v>plays</v>
      </c>
      <c r="S3931" s="10">
        <f t="shared" si="122"/>
        <v>42601.493807870364</v>
      </c>
      <c r="T3931" s="10">
        <f t="shared" si="123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E3932/D3932*100</f>
        <v>0</v>
      </c>
      <c r="P3932" s="7" t="e">
        <f>E3932/L3932</f>
        <v>#DIV/0!</v>
      </c>
      <c r="Q3932" t="str">
        <f>REPLACE(N3932,FIND("/",N3932),LEN(N3932)-FIND("/",N3932)+1,"")</f>
        <v>theater</v>
      </c>
      <c r="R3932" t="str">
        <f>REPLACE(N3932,1,FIND("/",N3932),"")</f>
        <v>plays</v>
      </c>
      <c r="S3932" s="10">
        <f t="shared" si="122"/>
        <v>42433.00541666666</v>
      </c>
      <c r="T3932" s="10">
        <f t="shared" si="123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E3933/D3933*100</f>
        <v>0</v>
      </c>
      <c r="P3933" s="7" t="e">
        <f>E3933/L3933</f>
        <v>#DIV/0!</v>
      </c>
      <c r="Q3933" t="str">
        <f>REPLACE(N3933,FIND("/",N3933),LEN(N3933)-FIND("/",N3933)+1,"")</f>
        <v>theater</v>
      </c>
      <c r="R3933" t="str">
        <f>REPLACE(N3933,1,FIND("/",N3933),"")</f>
        <v>plays</v>
      </c>
      <c r="S3933" s="10">
        <f t="shared" si="122"/>
        <v>42227.818368055552</v>
      </c>
      <c r="T3933" s="10">
        <f t="shared" si="123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E3934/D3934*100</f>
        <v>8.3333333333333332E-3</v>
      </c>
      <c r="P3934" s="7">
        <f>E3934/L3934</f>
        <v>1</v>
      </c>
      <c r="Q3934" t="str">
        <f>REPLACE(N3934,FIND("/",N3934),LEN(N3934)-FIND("/",N3934)+1,"")</f>
        <v>theater</v>
      </c>
      <c r="R3934" t="str">
        <f>REPLACE(N3934,1,FIND("/",N3934),"")</f>
        <v>plays</v>
      </c>
      <c r="S3934" s="10">
        <f t="shared" si="122"/>
        <v>42414.835231481477</v>
      </c>
      <c r="T3934" s="10">
        <f t="shared" si="123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E3935/D3935*100</f>
        <v>15.742857142857142</v>
      </c>
      <c r="P3935" s="7">
        <f>E3935/L3935</f>
        <v>91.833333333333329</v>
      </c>
      <c r="Q3935" t="str">
        <f>REPLACE(N3935,FIND("/",N3935),LEN(N3935)-FIND("/",N3935)+1,"")</f>
        <v>theater</v>
      </c>
      <c r="R3935" t="str">
        <f>REPLACE(N3935,1,FIND("/",N3935),"")</f>
        <v>plays</v>
      </c>
      <c r="S3935" s="10">
        <f t="shared" si="122"/>
        <v>42538.634976851848</v>
      </c>
      <c r="T3935" s="10">
        <f t="shared" si="123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E3936/D3936*100</f>
        <v>11</v>
      </c>
      <c r="P3936" s="7">
        <f>E3936/L3936</f>
        <v>45.833333333333336</v>
      </c>
      <c r="Q3936" t="str">
        <f>REPLACE(N3936,FIND("/",N3936),LEN(N3936)-FIND("/",N3936)+1,"")</f>
        <v>theater</v>
      </c>
      <c r="R3936" t="str">
        <f>REPLACE(N3936,1,FIND("/",N3936),"")</f>
        <v>plays</v>
      </c>
      <c r="S3936" s="10">
        <f t="shared" si="122"/>
        <v>42233.338414351849</v>
      </c>
      <c r="T3936" s="10">
        <f t="shared" si="123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E3937/D3937*100</f>
        <v>43.833333333333336</v>
      </c>
      <c r="P3937" s="7">
        <f>E3937/L3937</f>
        <v>57.173913043478258</v>
      </c>
      <c r="Q3937" t="str">
        <f>REPLACE(N3937,FIND("/",N3937),LEN(N3937)-FIND("/",N3937)+1,"")</f>
        <v>theater</v>
      </c>
      <c r="R3937" t="str">
        <f>REPLACE(N3937,1,FIND("/",N3937),"")</f>
        <v>plays</v>
      </c>
      <c r="S3937" s="10">
        <f t="shared" si="122"/>
        <v>42221.323449074072</v>
      </c>
      <c r="T3937" s="10">
        <f t="shared" si="123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E3938/D3938*100</f>
        <v>0</v>
      </c>
      <c r="P3938" s="7" t="e">
        <f>E3938/L3938</f>
        <v>#DIV/0!</v>
      </c>
      <c r="Q3938" t="str">
        <f>REPLACE(N3938,FIND("/",N3938),LEN(N3938)-FIND("/",N3938)+1,"")</f>
        <v>theater</v>
      </c>
      <c r="R3938" t="str">
        <f>REPLACE(N3938,1,FIND("/",N3938),"")</f>
        <v>plays</v>
      </c>
      <c r="S3938" s="10">
        <f t="shared" si="122"/>
        <v>42674.929629629631</v>
      </c>
      <c r="T3938" s="10">
        <f t="shared" si="123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E3939/D3939*100</f>
        <v>86.135181975736558</v>
      </c>
      <c r="P3939" s="7">
        <f>E3939/L3939</f>
        <v>248.5</v>
      </c>
      <c r="Q3939" t="str">
        <f>REPLACE(N3939,FIND("/",N3939),LEN(N3939)-FIND("/",N3939)+1,"")</f>
        <v>theater</v>
      </c>
      <c r="R3939" t="str">
        <f>REPLACE(N3939,1,FIND("/",N3939),"")</f>
        <v>plays</v>
      </c>
      <c r="S3939" s="10">
        <f t="shared" si="122"/>
        <v>42534.298148148147</v>
      </c>
      <c r="T3939" s="10">
        <f t="shared" si="123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E3940/D3940*100</f>
        <v>12.196620583717358</v>
      </c>
      <c r="P3940" s="7">
        <f>E3940/L3940</f>
        <v>79.400000000000006</v>
      </c>
      <c r="Q3940" t="str">
        <f>REPLACE(N3940,FIND("/",N3940),LEN(N3940)-FIND("/",N3940)+1,"")</f>
        <v>theater</v>
      </c>
      <c r="R3940" t="str">
        <f>REPLACE(N3940,1,FIND("/",N3940),"")</f>
        <v>plays</v>
      </c>
      <c r="S3940" s="10">
        <f t="shared" si="122"/>
        <v>42151.572384259256</v>
      </c>
      <c r="T3940" s="10">
        <f t="shared" si="123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E3941/D3941*100</f>
        <v>0.1</v>
      </c>
      <c r="P3941" s="7">
        <f>E3941/L3941</f>
        <v>5</v>
      </c>
      <c r="Q3941" t="str">
        <f>REPLACE(N3941,FIND("/",N3941),LEN(N3941)-FIND("/",N3941)+1,"")</f>
        <v>theater</v>
      </c>
      <c r="R3941" t="str">
        <f>REPLACE(N3941,1,FIND("/",N3941),"")</f>
        <v>plays</v>
      </c>
      <c r="S3941" s="10">
        <f t="shared" si="122"/>
        <v>41915.066886574074</v>
      </c>
      <c r="T3941" s="10">
        <f t="shared" si="123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E3942/D3942*100</f>
        <v>0.22</v>
      </c>
      <c r="P3942" s="7">
        <f>E3942/L3942</f>
        <v>5.5</v>
      </c>
      <c r="Q3942" t="str">
        <f>REPLACE(N3942,FIND("/",N3942),LEN(N3942)-FIND("/",N3942)+1,"")</f>
        <v>theater</v>
      </c>
      <c r="R3942" t="str">
        <f>REPLACE(N3942,1,FIND("/",N3942),"")</f>
        <v>plays</v>
      </c>
      <c r="S3942" s="10">
        <f t="shared" si="122"/>
        <v>41961.159155092588</v>
      </c>
      <c r="T3942" s="10">
        <f t="shared" si="123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E3943/D3943*100</f>
        <v>0.90909090909090906</v>
      </c>
      <c r="P3943" s="7">
        <f>E3943/L3943</f>
        <v>25</v>
      </c>
      <c r="Q3943" t="str">
        <f>REPLACE(N3943,FIND("/",N3943),LEN(N3943)-FIND("/",N3943)+1,"")</f>
        <v>theater</v>
      </c>
      <c r="R3943" t="str">
        <f>REPLACE(N3943,1,FIND("/",N3943),"")</f>
        <v>plays</v>
      </c>
      <c r="S3943" s="10">
        <f t="shared" si="122"/>
        <v>41940.253900462958</v>
      </c>
      <c r="T3943" s="10">
        <f t="shared" si="123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E3944/D3944*100</f>
        <v>0</v>
      </c>
      <c r="P3944" s="7" t="e">
        <f>E3944/L3944</f>
        <v>#DIV/0!</v>
      </c>
      <c r="Q3944" t="str">
        <f>REPLACE(N3944,FIND("/",N3944),LEN(N3944)-FIND("/",N3944)+1,"")</f>
        <v>theater</v>
      </c>
      <c r="R3944" t="str">
        <f>REPLACE(N3944,1,FIND("/",N3944),"")</f>
        <v>plays</v>
      </c>
      <c r="S3944" s="10">
        <f t="shared" si="122"/>
        <v>42111.570763888885</v>
      </c>
      <c r="T3944" s="10">
        <f t="shared" si="123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E3945/D3945*100</f>
        <v>35.64</v>
      </c>
      <c r="P3945" s="7">
        <f>E3945/L3945</f>
        <v>137.07692307692307</v>
      </c>
      <c r="Q3945" t="str">
        <f>REPLACE(N3945,FIND("/",N3945),LEN(N3945)-FIND("/",N3945)+1,"")</f>
        <v>theater</v>
      </c>
      <c r="R3945" t="str">
        <f>REPLACE(N3945,1,FIND("/",N3945),"")</f>
        <v>plays</v>
      </c>
      <c r="S3945" s="10">
        <f t="shared" si="122"/>
        <v>42279.445231481477</v>
      </c>
      <c r="T3945" s="10">
        <f t="shared" si="123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E3946/D3946*100</f>
        <v>0</v>
      </c>
      <c r="P3946" s="7" t="e">
        <f>E3946/L3946</f>
        <v>#DIV/0!</v>
      </c>
      <c r="Q3946" t="str">
        <f>REPLACE(N3946,FIND("/",N3946),LEN(N3946)-FIND("/",N3946)+1,"")</f>
        <v>theater</v>
      </c>
      <c r="R3946" t="str">
        <f>REPLACE(N3946,1,FIND("/",N3946),"")</f>
        <v>plays</v>
      </c>
      <c r="S3946" s="10">
        <f t="shared" si="122"/>
        <v>42213.329571759255</v>
      </c>
      <c r="T3946" s="10">
        <f t="shared" si="123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E3947/D3947*100</f>
        <v>0.25</v>
      </c>
      <c r="P3947" s="7">
        <f>E3947/L3947</f>
        <v>5</v>
      </c>
      <c r="Q3947" t="str">
        <f>REPLACE(N3947,FIND("/",N3947),LEN(N3947)-FIND("/",N3947)+1,"")</f>
        <v>theater</v>
      </c>
      <c r="R3947" t="str">
        <f>REPLACE(N3947,1,FIND("/",N3947),"")</f>
        <v>plays</v>
      </c>
      <c r="S3947" s="10">
        <f t="shared" si="122"/>
        <v>42109.468379629623</v>
      </c>
      <c r="T3947" s="10">
        <f t="shared" si="123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E3948/D3948*100</f>
        <v>3.25</v>
      </c>
      <c r="P3948" s="7">
        <f>E3948/L3948</f>
        <v>39</v>
      </c>
      <c r="Q3948" t="str">
        <f>REPLACE(N3948,FIND("/",N3948),LEN(N3948)-FIND("/",N3948)+1,"")</f>
        <v>theater</v>
      </c>
      <c r="R3948" t="str">
        <f>REPLACE(N3948,1,FIND("/",N3948),"")</f>
        <v>plays</v>
      </c>
      <c r="S3948" s="10">
        <f t="shared" si="122"/>
        <v>42031.500254629624</v>
      </c>
      <c r="T3948" s="10">
        <f t="shared" si="123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E3949/D3949*100</f>
        <v>3.3666666666666663</v>
      </c>
      <c r="P3949" s="7">
        <f>E3949/L3949</f>
        <v>50.5</v>
      </c>
      <c r="Q3949" t="str">
        <f>REPLACE(N3949,FIND("/",N3949),LEN(N3949)-FIND("/",N3949)+1,"")</f>
        <v>theater</v>
      </c>
      <c r="R3949" t="str">
        <f>REPLACE(N3949,1,FIND("/",N3949),"")</f>
        <v>plays</v>
      </c>
      <c r="S3949" s="10">
        <f t="shared" si="122"/>
        <v>42614.809537037036</v>
      </c>
      <c r="T3949" s="10">
        <f t="shared" si="123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E3950/D3950*100</f>
        <v>0</v>
      </c>
      <c r="P3950" s="7" t="e">
        <f>E3950/L3950</f>
        <v>#DIV/0!</v>
      </c>
      <c r="Q3950" t="str">
        <f>REPLACE(N3950,FIND("/",N3950),LEN(N3950)-FIND("/",N3950)+1,"")</f>
        <v>theater</v>
      </c>
      <c r="R3950" t="str">
        <f>REPLACE(N3950,1,FIND("/",N3950),"")</f>
        <v>plays</v>
      </c>
      <c r="S3950" s="10">
        <f t="shared" si="122"/>
        <v>41828.992164351854</v>
      </c>
      <c r="T3950" s="10">
        <f t="shared" si="123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E3951/D3951*100</f>
        <v>15.770000000000001</v>
      </c>
      <c r="P3951" s="7">
        <f>E3951/L3951</f>
        <v>49.28125</v>
      </c>
      <c r="Q3951" t="str">
        <f>REPLACE(N3951,FIND("/",N3951),LEN(N3951)-FIND("/",N3951)+1,"")</f>
        <v>theater</v>
      </c>
      <c r="R3951" t="str">
        <f>REPLACE(N3951,1,FIND("/",N3951),"")</f>
        <v>plays</v>
      </c>
      <c r="S3951" s="10">
        <f t="shared" si="122"/>
        <v>42015.787280092591</v>
      </c>
      <c r="T3951" s="10">
        <f t="shared" si="123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E3952/D3952*100</f>
        <v>0.625</v>
      </c>
      <c r="P3952" s="7">
        <f>E3952/L3952</f>
        <v>25</v>
      </c>
      <c r="Q3952" t="str">
        <f>REPLACE(N3952,FIND("/",N3952),LEN(N3952)-FIND("/",N3952)+1,"")</f>
        <v>theater</v>
      </c>
      <c r="R3952" t="str">
        <f>REPLACE(N3952,1,FIND("/",N3952),"")</f>
        <v>plays</v>
      </c>
      <c r="S3952" s="10">
        <f t="shared" si="122"/>
        <v>42439.368981481479</v>
      </c>
      <c r="T3952" s="10">
        <f t="shared" si="123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E3953/D3953*100</f>
        <v>5.0000000000000001E-4</v>
      </c>
      <c r="P3953" s="7">
        <f>E3953/L3953</f>
        <v>1</v>
      </c>
      <c r="Q3953" t="str">
        <f>REPLACE(N3953,FIND("/",N3953),LEN(N3953)-FIND("/",N3953)+1,"")</f>
        <v>theater</v>
      </c>
      <c r="R3953" t="str">
        <f>REPLACE(N3953,1,FIND("/",N3953),"")</f>
        <v>plays</v>
      </c>
      <c r="S3953" s="10">
        <f t="shared" si="122"/>
        <v>42433.492384259262</v>
      </c>
      <c r="T3953" s="10">
        <f t="shared" si="123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E3954/D3954*100</f>
        <v>9.6153846153846159E-2</v>
      </c>
      <c r="P3954" s="7">
        <f>E3954/L3954</f>
        <v>25</v>
      </c>
      <c r="Q3954" t="str">
        <f>REPLACE(N3954,FIND("/",N3954),LEN(N3954)-FIND("/",N3954)+1,"")</f>
        <v>theater</v>
      </c>
      <c r="R3954" t="str">
        <f>REPLACE(N3954,1,FIND("/",N3954),"")</f>
        <v>plays</v>
      </c>
      <c r="S3954" s="10">
        <f t="shared" si="122"/>
        <v>42243.457060185181</v>
      </c>
      <c r="T3954" s="10">
        <f t="shared" si="123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E3955/D3955*100</f>
        <v>0</v>
      </c>
      <c r="P3955" s="7" t="e">
        <f>E3955/L3955</f>
        <v>#DIV/0!</v>
      </c>
      <c r="Q3955" t="str">
        <f>REPLACE(N3955,FIND("/",N3955),LEN(N3955)-FIND("/",N3955)+1,"")</f>
        <v>theater</v>
      </c>
      <c r="R3955" t="str">
        <f>REPLACE(N3955,1,FIND("/",N3955),"")</f>
        <v>plays</v>
      </c>
      <c r="S3955" s="10">
        <f t="shared" si="122"/>
        <v>42549.715115740742</v>
      </c>
      <c r="T3955" s="10">
        <f t="shared" si="123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E3956/D3956*100</f>
        <v>0</v>
      </c>
      <c r="P3956" s="7" t="e">
        <f>E3956/L3956</f>
        <v>#DIV/0!</v>
      </c>
      <c r="Q3956" t="str">
        <f>REPLACE(N3956,FIND("/",N3956),LEN(N3956)-FIND("/",N3956)+1,"")</f>
        <v>theater</v>
      </c>
      <c r="R3956" t="str">
        <f>REPLACE(N3956,1,FIND("/",N3956),"")</f>
        <v>plays</v>
      </c>
      <c r="S3956" s="10">
        <f t="shared" si="122"/>
        <v>41774.317870370367</v>
      </c>
      <c r="T3956" s="10">
        <f t="shared" si="123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E3957/D3957*100</f>
        <v>24.285714285714285</v>
      </c>
      <c r="P3957" s="7">
        <f>E3957/L3957</f>
        <v>53.125</v>
      </c>
      <c r="Q3957" t="str">
        <f>REPLACE(N3957,FIND("/",N3957),LEN(N3957)-FIND("/",N3957)+1,"")</f>
        <v>theater</v>
      </c>
      <c r="R3957" t="str">
        <f>REPLACE(N3957,1,FIND("/",N3957),"")</f>
        <v>plays</v>
      </c>
      <c r="S3957" s="10">
        <f t="shared" si="122"/>
        <v>42306.515520833331</v>
      </c>
      <c r="T3957" s="10">
        <f t="shared" si="123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E3958/D3958*100</f>
        <v>0</v>
      </c>
      <c r="P3958" s="7" t="e">
        <f>E3958/L3958</f>
        <v>#DIV/0!</v>
      </c>
      <c r="Q3958" t="str">
        <f>REPLACE(N3958,FIND("/",N3958),LEN(N3958)-FIND("/",N3958)+1,"")</f>
        <v>theater</v>
      </c>
      <c r="R3958" t="str">
        <f>REPLACE(N3958,1,FIND("/",N3958),"")</f>
        <v>plays</v>
      </c>
      <c r="S3958" s="10">
        <f t="shared" si="122"/>
        <v>42457.598692129628</v>
      </c>
      <c r="T3958" s="10">
        <f t="shared" si="123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E3959/D3959*100</f>
        <v>2.5000000000000001E-2</v>
      </c>
      <c r="P3959" s="7">
        <f>E3959/L3959</f>
        <v>7</v>
      </c>
      <c r="Q3959" t="str">
        <f>REPLACE(N3959,FIND("/",N3959),LEN(N3959)-FIND("/",N3959)+1,"")</f>
        <v>theater</v>
      </c>
      <c r="R3959" t="str">
        <f>REPLACE(N3959,1,FIND("/",N3959),"")</f>
        <v>plays</v>
      </c>
      <c r="S3959" s="10">
        <f t="shared" si="122"/>
        <v>42513.64298611111</v>
      </c>
      <c r="T3959" s="10">
        <f t="shared" si="123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E3960/D3960*100</f>
        <v>32.049999999999997</v>
      </c>
      <c r="P3960" s="7">
        <f>E3960/L3960</f>
        <v>40.0625</v>
      </c>
      <c r="Q3960" t="str">
        <f>REPLACE(N3960,FIND("/",N3960),LEN(N3960)-FIND("/",N3960)+1,"")</f>
        <v>theater</v>
      </c>
      <c r="R3960" t="str">
        <f>REPLACE(N3960,1,FIND("/",N3960),"")</f>
        <v>plays</v>
      </c>
      <c r="S3960" s="10">
        <f t="shared" si="122"/>
        <v>41816.617037037031</v>
      </c>
      <c r="T3960" s="10">
        <f t="shared" si="123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E3961/D3961*100</f>
        <v>24.333333333333336</v>
      </c>
      <c r="P3961" s="7">
        <f>E3961/L3961</f>
        <v>24.333333333333332</v>
      </c>
      <c r="Q3961" t="str">
        <f>REPLACE(N3961,FIND("/",N3961),LEN(N3961)-FIND("/",N3961)+1,"")</f>
        <v>theater</v>
      </c>
      <c r="R3961" t="str">
        <f>REPLACE(N3961,1,FIND("/",N3961),"")</f>
        <v>plays</v>
      </c>
      <c r="S3961" s="10">
        <f t="shared" si="122"/>
        <v>41880.455509259256</v>
      </c>
      <c r="T3961" s="10">
        <f t="shared" si="123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E3962/D3962*100</f>
        <v>1.5</v>
      </c>
      <c r="P3962" s="7">
        <f>E3962/L3962</f>
        <v>11.25</v>
      </c>
      <c r="Q3962" t="str">
        <f>REPLACE(N3962,FIND("/",N3962),LEN(N3962)-FIND("/",N3962)+1,"")</f>
        <v>theater</v>
      </c>
      <c r="R3962" t="str">
        <f>REPLACE(N3962,1,FIND("/",N3962),"")</f>
        <v>plays</v>
      </c>
      <c r="S3962" s="10">
        <f t="shared" si="122"/>
        <v>42342.51222222222</v>
      </c>
      <c r="T3962" s="10">
        <f t="shared" si="123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E3963/D3963*100</f>
        <v>0.42</v>
      </c>
      <c r="P3963" s="7">
        <f>E3963/L3963</f>
        <v>10.5</v>
      </c>
      <c r="Q3963" t="str">
        <f>REPLACE(N3963,FIND("/",N3963),LEN(N3963)-FIND("/",N3963)+1,"")</f>
        <v>theater</v>
      </c>
      <c r="R3963" t="str">
        <f>REPLACE(N3963,1,FIND("/",N3963),"")</f>
        <v>plays</v>
      </c>
      <c r="S3963" s="10">
        <f t="shared" si="122"/>
        <v>41745.557986111111</v>
      </c>
      <c r="T3963" s="10">
        <f t="shared" si="123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E3964/D3964*100</f>
        <v>3.214285714285714</v>
      </c>
      <c r="P3964" s="7">
        <f>E3964/L3964</f>
        <v>15</v>
      </c>
      <c r="Q3964" t="str">
        <f>REPLACE(N3964,FIND("/",N3964),LEN(N3964)-FIND("/",N3964)+1,"")</f>
        <v>theater</v>
      </c>
      <c r="R3964" t="str">
        <f>REPLACE(N3964,1,FIND("/",N3964),"")</f>
        <v>plays</v>
      </c>
      <c r="S3964" s="10">
        <f t="shared" si="122"/>
        <v>42311.288124999999</v>
      </c>
      <c r="T3964" s="10">
        <f t="shared" si="123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E3965/D3965*100</f>
        <v>0</v>
      </c>
      <c r="P3965" s="7" t="e">
        <f>E3965/L3965</f>
        <v>#DIV/0!</v>
      </c>
      <c r="Q3965" t="str">
        <f>REPLACE(N3965,FIND("/",N3965),LEN(N3965)-FIND("/",N3965)+1,"")</f>
        <v>theater</v>
      </c>
      <c r="R3965" t="str">
        <f>REPLACE(N3965,1,FIND("/",N3965),"")</f>
        <v>plays</v>
      </c>
      <c r="S3965" s="10">
        <f t="shared" si="122"/>
        <v>42295.820798611108</v>
      </c>
      <c r="T3965" s="10">
        <f t="shared" si="123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E3966/D3966*100</f>
        <v>6.3</v>
      </c>
      <c r="P3966" s="7">
        <f>E3966/L3966</f>
        <v>42</v>
      </c>
      <c r="Q3966" t="str">
        <f>REPLACE(N3966,FIND("/",N3966),LEN(N3966)-FIND("/",N3966)+1,"")</f>
        <v>theater</v>
      </c>
      <c r="R3966" t="str">
        <f>REPLACE(N3966,1,FIND("/",N3966),"")</f>
        <v>plays</v>
      </c>
      <c r="S3966" s="10">
        <f t="shared" si="122"/>
        <v>42053.388726851852</v>
      </c>
      <c r="T3966" s="10">
        <f t="shared" si="123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E3967/D3967*100</f>
        <v>14.249999999999998</v>
      </c>
      <c r="P3967" s="7">
        <f>E3967/L3967</f>
        <v>71.25</v>
      </c>
      <c r="Q3967" t="str">
        <f>REPLACE(N3967,FIND("/",N3967),LEN(N3967)-FIND("/",N3967)+1,"")</f>
        <v>theater</v>
      </c>
      <c r="R3967" t="str">
        <f>REPLACE(N3967,1,FIND("/",N3967),"")</f>
        <v>plays</v>
      </c>
      <c r="S3967" s="10">
        <f t="shared" si="122"/>
        <v>42413.902546296296</v>
      </c>
      <c r="T3967" s="10">
        <f t="shared" si="123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E3968/D3968*100</f>
        <v>0.6</v>
      </c>
      <c r="P3968" s="7">
        <f>E3968/L3968</f>
        <v>22.5</v>
      </c>
      <c r="Q3968" t="str">
        <f>REPLACE(N3968,FIND("/",N3968),LEN(N3968)-FIND("/",N3968)+1,"")</f>
        <v>theater</v>
      </c>
      <c r="R3968" t="str">
        <f>REPLACE(N3968,1,FIND("/",N3968),"")</f>
        <v>plays</v>
      </c>
      <c r="S3968" s="10">
        <f t="shared" si="122"/>
        <v>41801.378217592588</v>
      </c>
      <c r="T3968" s="10">
        <f t="shared" si="123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E3969/D3969*100</f>
        <v>24.117647058823529</v>
      </c>
      <c r="P3969" s="7">
        <f>E3969/L3969</f>
        <v>41</v>
      </c>
      <c r="Q3969" t="str">
        <f>REPLACE(N3969,FIND("/",N3969),LEN(N3969)-FIND("/",N3969)+1,"")</f>
        <v>theater</v>
      </c>
      <c r="R3969" t="str">
        <f>REPLACE(N3969,1,FIND("/",N3969),"")</f>
        <v>plays</v>
      </c>
      <c r="S3969" s="10">
        <f t="shared" si="122"/>
        <v>42769.957256944443</v>
      </c>
      <c r="T3969" s="10">
        <f t="shared" si="123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E3970/D3970*100</f>
        <v>10.54</v>
      </c>
      <c r="P3970" s="7">
        <f>E3970/L3970</f>
        <v>47.909090909090907</v>
      </c>
      <c r="Q3970" t="str">
        <f>REPLACE(N3970,FIND("/",N3970),LEN(N3970)-FIND("/",N3970)+1,"")</f>
        <v>theater</v>
      </c>
      <c r="R3970" t="str">
        <f>REPLACE(N3970,1,FIND("/",N3970),"")</f>
        <v>plays</v>
      </c>
      <c r="S3970" s="10">
        <f t="shared" si="122"/>
        <v>42452.48232638889</v>
      </c>
      <c r="T3970" s="10">
        <f t="shared" si="123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E3971/D3971*100</f>
        <v>7.4690265486725664</v>
      </c>
      <c r="P3971" s="7">
        <f>E3971/L3971</f>
        <v>35.166666666666664</v>
      </c>
      <c r="Q3971" t="str">
        <f>REPLACE(N3971,FIND("/",N3971),LEN(N3971)-FIND("/",N3971)+1,"")</f>
        <v>theater</v>
      </c>
      <c r="R3971" t="str">
        <f>REPLACE(N3971,1,FIND("/",N3971),"")</f>
        <v>plays</v>
      </c>
      <c r="S3971" s="10">
        <f t="shared" ref="S3971:S4034" si="124">(J3971/86400)+25569+(-8/24)</f>
        <v>42601.521365740737</v>
      </c>
      <c r="T3971" s="10">
        <f t="shared" ref="T3971:T4034" si="125">(I3971/86400)+25569+(-8/24)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E3972/D3972*100</f>
        <v>7.3333333333333334E-2</v>
      </c>
      <c r="P3972" s="7">
        <f>E3972/L3972</f>
        <v>5.5</v>
      </c>
      <c r="Q3972" t="str">
        <f>REPLACE(N3972,FIND("/",N3972),LEN(N3972)-FIND("/",N3972)+1,"")</f>
        <v>theater</v>
      </c>
      <c r="R3972" t="str">
        <f>REPLACE(N3972,1,FIND("/",N3972),"")</f>
        <v>plays</v>
      </c>
      <c r="S3972" s="10">
        <f t="shared" si="124"/>
        <v>42447.530219907407</v>
      </c>
      <c r="T3972" s="10">
        <f t="shared" si="125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E3973/D3973*100</f>
        <v>0.97142857142857131</v>
      </c>
      <c r="P3973" s="7">
        <f>E3973/L3973</f>
        <v>22.666666666666668</v>
      </c>
      <c r="Q3973" t="str">
        <f>REPLACE(N3973,FIND("/",N3973),LEN(N3973)-FIND("/",N3973)+1,"")</f>
        <v>theater</v>
      </c>
      <c r="R3973" t="str">
        <f>REPLACE(N3973,1,FIND("/",N3973),"")</f>
        <v>plays</v>
      </c>
      <c r="S3973" s="10">
        <f t="shared" si="124"/>
        <v>41811.202847222223</v>
      </c>
      <c r="T3973" s="10">
        <f t="shared" si="125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E3974/D3974*100</f>
        <v>21.099999999999998</v>
      </c>
      <c r="P3974" s="7">
        <f>E3974/L3974</f>
        <v>26.375</v>
      </c>
      <c r="Q3974" t="str">
        <f>REPLACE(N3974,FIND("/",N3974),LEN(N3974)-FIND("/",N3974)+1,"")</f>
        <v>theater</v>
      </c>
      <c r="R3974" t="str">
        <f>REPLACE(N3974,1,FIND("/",N3974),"")</f>
        <v>plays</v>
      </c>
      <c r="S3974" s="10">
        <f t="shared" si="124"/>
        <v>41980.734189814808</v>
      </c>
      <c r="T3974" s="10">
        <f t="shared" si="125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E3975/D3975*100</f>
        <v>78.100000000000009</v>
      </c>
      <c r="P3975" s="7">
        <f>E3975/L3975</f>
        <v>105.54054054054055</v>
      </c>
      <c r="Q3975" t="str">
        <f>REPLACE(N3975,FIND("/",N3975),LEN(N3975)-FIND("/",N3975)+1,"")</f>
        <v>theater</v>
      </c>
      <c r="R3975" t="str">
        <f>REPLACE(N3975,1,FIND("/",N3975),"")</f>
        <v>plays</v>
      </c>
      <c r="S3975" s="10">
        <f t="shared" si="124"/>
        <v>42469.350810185184</v>
      </c>
      <c r="T3975" s="10">
        <f t="shared" si="125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E3976/D3976*100</f>
        <v>32</v>
      </c>
      <c r="P3976" s="7">
        <f>E3976/L3976</f>
        <v>29.09090909090909</v>
      </c>
      <c r="Q3976" t="str">
        <f>REPLACE(N3976,FIND("/",N3976),LEN(N3976)-FIND("/",N3976)+1,"")</f>
        <v>theater</v>
      </c>
      <c r="R3976" t="str">
        <f>REPLACE(N3976,1,FIND("/",N3976),"")</f>
        <v>plays</v>
      </c>
      <c r="S3976" s="10">
        <f t="shared" si="124"/>
        <v>42493.213518518511</v>
      </c>
      <c r="T3976" s="10">
        <f t="shared" si="125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E3977/D3977*100</f>
        <v>0</v>
      </c>
      <c r="P3977" s="7" t="e">
        <f>E3977/L3977</f>
        <v>#DIV/0!</v>
      </c>
      <c r="Q3977" t="str">
        <f>REPLACE(N3977,FIND("/",N3977),LEN(N3977)-FIND("/",N3977)+1,"")</f>
        <v>theater</v>
      </c>
      <c r="R3977" t="str">
        <f>REPLACE(N3977,1,FIND("/",N3977),"")</f>
        <v>plays</v>
      </c>
      <c r="S3977" s="10">
        <f t="shared" si="124"/>
        <v>42534.533541666664</v>
      </c>
      <c r="T3977" s="10">
        <f t="shared" si="125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E3978/D3978*100</f>
        <v>47.692307692307693</v>
      </c>
      <c r="P3978" s="7">
        <f>E3978/L3978</f>
        <v>62</v>
      </c>
      <c r="Q3978" t="str">
        <f>REPLACE(N3978,FIND("/",N3978),LEN(N3978)-FIND("/",N3978)+1,"")</f>
        <v>theater</v>
      </c>
      <c r="R3978" t="str">
        <f>REPLACE(N3978,1,FIND("/",N3978),"")</f>
        <v>plays</v>
      </c>
      <c r="S3978" s="10">
        <f t="shared" si="124"/>
        <v>41830.525011574071</v>
      </c>
      <c r="T3978" s="10">
        <f t="shared" si="125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E3979/D3979*100</f>
        <v>1.4500000000000002</v>
      </c>
      <c r="P3979" s="7">
        <f>E3979/L3979</f>
        <v>217.5</v>
      </c>
      <c r="Q3979" t="str">
        <f>REPLACE(N3979,FIND("/",N3979),LEN(N3979)-FIND("/",N3979)+1,"")</f>
        <v>theater</v>
      </c>
      <c r="R3979" t="str">
        <f>REPLACE(N3979,1,FIND("/",N3979),"")</f>
        <v>plays</v>
      </c>
      <c r="S3979" s="10">
        <f t="shared" si="124"/>
        <v>42543.455231481479</v>
      </c>
      <c r="T3979" s="10">
        <f t="shared" si="125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E3980/D3980*100</f>
        <v>10.7</v>
      </c>
      <c r="P3980" s="7">
        <f>E3980/L3980</f>
        <v>26.75</v>
      </c>
      <c r="Q3980" t="str">
        <f>REPLACE(N3980,FIND("/",N3980),LEN(N3980)-FIND("/",N3980)+1,"")</f>
        <v>theater</v>
      </c>
      <c r="R3980" t="str">
        <f>REPLACE(N3980,1,FIND("/",N3980),"")</f>
        <v>plays</v>
      </c>
      <c r="S3980" s="10">
        <f t="shared" si="124"/>
        <v>41975.309641203705</v>
      </c>
      <c r="T3980" s="10">
        <f t="shared" si="125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E3981/D3981*100</f>
        <v>1.8333333333333333</v>
      </c>
      <c r="P3981" s="7">
        <f>E3981/L3981</f>
        <v>18.333333333333332</v>
      </c>
      <c r="Q3981" t="str">
        <f>REPLACE(N3981,FIND("/",N3981),LEN(N3981)-FIND("/",N3981)+1,"")</f>
        <v>theater</v>
      </c>
      <c r="R3981" t="str">
        <f>REPLACE(N3981,1,FIND("/",N3981),"")</f>
        <v>plays</v>
      </c>
      <c r="S3981" s="10">
        <f t="shared" si="124"/>
        <v>42069.570104166669</v>
      </c>
      <c r="T3981" s="10">
        <f t="shared" si="125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E3982/D3982*100</f>
        <v>18</v>
      </c>
      <c r="P3982" s="7">
        <f>E3982/L3982</f>
        <v>64.285714285714292</v>
      </c>
      <c r="Q3982" t="str">
        <f>REPLACE(N3982,FIND("/",N3982),LEN(N3982)-FIND("/",N3982)+1,"")</f>
        <v>theater</v>
      </c>
      <c r="R3982" t="str">
        <f>REPLACE(N3982,1,FIND("/",N3982),"")</f>
        <v>plays</v>
      </c>
      <c r="S3982" s="10">
        <f t="shared" si="124"/>
        <v>41795.265590277777</v>
      </c>
      <c r="T3982" s="10">
        <f t="shared" si="125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E3983/D3983*100</f>
        <v>4.083333333333333</v>
      </c>
      <c r="P3983" s="7">
        <f>E3983/L3983</f>
        <v>175</v>
      </c>
      <c r="Q3983" t="str">
        <f>REPLACE(N3983,FIND("/",N3983),LEN(N3983)-FIND("/",N3983)+1,"")</f>
        <v>theater</v>
      </c>
      <c r="R3983" t="str">
        <f>REPLACE(N3983,1,FIND("/",N3983),"")</f>
        <v>plays</v>
      </c>
      <c r="S3983" s="10">
        <f t="shared" si="124"/>
        <v>42507.846631944441</v>
      </c>
      <c r="T3983" s="10">
        <f t="shared" si="125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E3984/D3984*100</f>
        <v>20</v>
      </c>
      <c r="P3984" s="7">
        <f>E3984/L3984</f>
        <v>34</v>
      </c>
      <c r="Q3984" t="str">
        <f>REPLACE(N3984,FIND("/",N3984),LEN(N3984)-FIND("/",N3984)+1,"")</f>
        <v>theater</v>
      </c>
      <c r="R3984" t="str">
        <f>REPLACE(N3984,1,FIND("/",N3984),"")</f>
        <v>plays</v>
      </c>
      <c r="S3984" s="10">
        <f t="shared" si="124"/>
        <v>42132.476620370369</v>
      </c>
      <c r="T3984" s="10">
        <f t="shared" si="125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E3985/D3985*100</f>
        <v>34.802513464991023</v>
      </c>
      <c r="P3985" s="7">
        <f>E3985/L3985</f>
        <v>84.282608695652172</v>
      </c>
      <c r="Q3985" t="str">
        <f>REPLACE(N3985,FIND("/",N3985),LEN(N3985)-FIND("/",N3985)+1,"")</f>
        <v>theater</v>
      </c>
      <c r="R3985" t="str">
        <f>REPLACE(N3985,1,FIND("/",N3985),"")</f>
        <v>plays</v>
      </c>
      <c r="S3985" s="10">
        <f t="shared" si="124"/>
        <v>41747.536527777775</v>
      </c>
      <c r="T3985" s="10">
        <f t="shared" si="125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E3986/D3986*100</f>
        <v>6.3333333333333339</v>
      </c>
      <c r="P3986" s="7">
        <f>E3986/L3986</f>
        <v>9.5</v>
      </c>
      <c r="Q3986" t="str">
        <f>REPLACE(N3986,FIND("/",N3986),LEN(N3986)-FIND("/",N3986)+1,"")</f>
        <v>theater</v>
      </c>
      <c r="R3986" t="str">
        <f>REPLACE(N3986,1,FIND("/",N3986),"")</f>
        <v>plays</v>
      </c>
      <c r="S3986" s="10">
        <f t="shared" si="124"/>
        <v>41920.63013888889</v>
      </c>
      <c r="T3986" s="10">
        <f t="shared" si="125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E3987/D3987*100</f>
        <v>32.049999999999997</v>
      </c>
      <c r="P3987" s="7">
        <f>E3987/L3987</f>
        <v>33.736842105263158</v>
      </c>
      <c r="Q3987" t="str">
        <f>REPLACE(N3987,FIND("/",N3987),LEN(N3987)-FIND("/",N3987)+1,"")</f>
        <v>theater</v>
      </c>
      <c r="R3987" t="str">
        <f>REPLACE(N3987,1,FIND("/",N3987),"")</f>
        <v>plays</v>
      </c>
      <c r="S3987" s="10">
        <f t="shared" si="124"/>
        <v>42399.374074074069</v>
      </c>
      <c r="T3987" s="10">
        <f t="shared" si="125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E3988/D3988*100</f>
        <v>9.76</v>
      </c>
      <c r="P3988" s="7">
        <f>E3988/L3988</f>
        <v>37.53846153846154</v>
      </c>
      <c r="Q3988" t="str">
        <f>REPLACE(N3988,FIND("/",N3988),LEN(N3988)-FIND("/",N3988)+1,"")</f>
        <v>theater</v>
      </c>
      <c r="R3988" t="str">
        <f>REPLACE(N3988,1,FIND("/",N3988),"")</f>
        <v>plays</v>
      </c>
      <c r="S3988" s="10">
        <f t="shared" si="124"/>
        <v>42467.215208333328</v>
      </c>
      <c r="T3988" s="10">
        <f t="shared" si="125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E3989/D3989*100</f>
        <v>37.75</v>
      </c>
      <c r="P3989" s="7">
        <f>E3989/L3989</f>
        <v>11.615384615384615</v>
      </c>
      <c r="Q3989" t="str">
        <f>REPLACE(N3989,FIND("/",N3989),LEN(N3989)-FIND("/",N3989)+1,"")</f>
        <v>theater</v>
      </c>
      <c r="R3989" t="str">
        <f>REPLACE(N3989,1,FIND("/",N3989),"")</f>
        <v>plays</v>
      </c>
      <c r="S3989" s="10">
        <f t="shared" si="124"/>
        <v>41765.591319444444</v>
      </c>
      <c r="T3989" s="10">
        <f t="shared" si="125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E3990/D3990*100</f>
        <v>2.1333333333333333</v>
      </c>
      <c r="P3990" s="7">
        <f>E3990/L3990</f>
        <v>8</v>
      </c>
      <c r="Q3990" t="str">
        <f>REPLACE(N3990,FIND("/",N3990),LEN(N3990)-FIND("/",N3990)+1,"")</f>
        <v>theater</v>
      </c>
      <c r="R3990" t="str">
        <f>REPLACE(N3990,1,FIND("/",N3990),"")</f>
        <v>plays</v>
      </c>
      <c r="S3990" s="10">
        <f t="shared" si="124"/>
        <v>42229.747835648144</v>
      </c>
      <c r="T3990" s="10">
        <f t="shared" si="125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E3991/D3991*100</f>
        <v>0</v>
      </c>
      <c r="P3991" s="7" t="e">
        <f>E3991/L3991</f>
        <v>#DIV/0!</v>
      </c>
      <c r="Q3991" t="str">
        <f>REPLACE(N3991,FIND("/",N3991),LEN(N3991)-FIND("/",N3991)+1,"")</f>
        <v>theater</v>
      </c>
      <c r="R3991" t="str">
        <f>REPLACE(N3991,1,FIND("/",N3991),"")</f>
        <v>plays</v>
      </c>
      <c r="S3991" s="10">
        <f t="shared" si="124"/>
        <v>42286.416446759256</v>
      </c>
      <c r="T3991" s="10">
        <f t="shared" si="125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E3992/D3992*100</f>
        <v>4.1818181818181817</v>
      </c>
      <c r="P3992" s="7">
        <f>E3992/L3992</f>
        <v>23</v>
      </c>
      <c r="Q3992" t="str">
        <f>REPLACE(N3992,FIND("/",N3992),LEN(N3992)-FIND("/",N3992)+1,"")</f>
        <v>theater</v>
      </c>
      <c r="R3992" t="str">
        <f>REPLACE(N3992,1,FIND("/",N3992),"")</f>
        <v>plays</v>
      </c>
      <c r="S3992" s="10">
        <f t="shared" si="124"/>
        <v>42401.339039351849</v>
      </c>
      <c r="T3992" s="10">
        <f t="shared" si="125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E3993/D3993*100</f>
        <v>20</v>
      </c>
      <c r="P3993" s="7">
        <f>E3993/L3993</f>
        <v>100</v>
      </c>
      <c r="Q3993" t="str">
        <f>REPLACE(N3993,FIND("/",N3993),LEN(N3993)-FIND("/",N3993)+1,"")</f>
        <v>theater</v>
      </c>
      <c r="R3993" t="str">
        <f>REPLACE(N3993,1,FIND("/",N3993),"")</f>
        <v>plays</v>
      </c>
      <c r="S3993" s="10">
        <f t="shared" si="124"/>
        <v>42125.311134259253</v>
      </c>
      <c r="T3993" s="10">
        <f t="shared" si="125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E3994/D3994*100</f>
        <v>5.41</v>
      </c>
      <c r="P3994" s="7">
        <f>E3994/L3994</f>
        <v>60.111111111111114</v>
      </c>
      <c r="Q3994" t="str">
        <f>REPLACE(N3994,FIND("/",N3994),LEN(N3994)-FIND("/",N3994)+1,"")</f>
        <v>theater</v>
      </c>
      <c r="R3994" t="str">
        <f>REPLACE(N3994,1,FIND("/",N3994),"")</f>
        <v>plays</v>
      </c>
      <c r="S3994" s="10">
        <f t="shared" si="124"/>
        <v>42289.607164351844</v>
      </c>
      <c r="T3994" s="10">
        <f t="shared" si="125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E3995/D3995*100</f>
        <v>6.0000000000000001E-3</v>
      </c>
      <c r="P3995" s="7">
        <f>E3995/L3995</f>
        <v>3</v>
      </c>
      <c r="Q3995" t="str">
        <f>REPLACE(N3995,FIND("/",N3995),LEN(N3995)-FIND("/",N3995)+1,"")</f>
        <v>theater</v>
      </c>
      <c r="R3995" t="str">
        <f>REPLACE(N3995,1,FIND("/",N3995),"")</f>
        <v>plays</v>
      </c>
      <c r="S3995" s="10">
        <f t="shared" si="124"/>
        <v>42107.531388888885</v>
      </c>
      <c r="T3995" s="10">
        <f t="shared" si="125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E3996/D3996*100</f>
        <v>0.25</v>
      </c>
      <c r="P3996" s="7">
        <f>E3996/L3996</f>
        <v>5</v>
      </c>
      <c r="Q3996" t="str">
        <f>REPLACE(N3996,FIND("/",N3996),LEN(N3996)-FIND("/",N3996)+1,"")</f>
        <v>theater</v>
      </c>
      <c r="R3996" t="str">
        <f>REPLACE(N3996,1,FIND("/",N3996),"")</f>
        <v>plays</v>
      </c>
      <c r="S3996" s="10">
        <f t="shared" si="124"/>
        <v>41809.056597222218</v>
      </c>
      <c r="T3996" s="10">
        <f t="shared" si="125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E3997/D3997*100</f>
        <v>35</v>
      </c>
      <c r="P3997" s="7">
        <f>E3997/L3997</f>
        <v>17.5</v>
      </c>
      <c r="Q3997" t="str">
        <f>REPLACE(N3997,FIND("/",N3997),LEN(N3997)-FIND("/",N3997)+1,"")</f>
        <v>theater</v>
      </c>
      <c r="R3997" t="str">
        <f>REPLACE(N3997,1,FIND("/",N3997),"")</f>
        <v>plays</v>
      </c>
      <c r="S3997" s="10">
        <f t="shared" si="124"/>
        <v>42019.350428240738</v>
      </c>
      <c r="T3997" s="10">
        <f t="shared" si="125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E3998/D3998*100</f>
        <v>16.566666666666666</v>
      </c>
      <c r="P3998" s="7">
        <f>E3998/L3998</f>
        <v>29.235294117647058</v>
      </c>
      <c r="Q3998" t="str">
        <f>REPLACE(N3998,FIND("/",N3998),LEN(N3998)-FIND("/",N3998)+1,"")</f>
        <v>theater</v>
      </c>
      <c r="R3998" t="str">
        <f>REPLACE(N3998,1,FIND("/",N3998),"")</f>
        <v>plays</v>
      </c>
      <c r="S3998" s="10">
        <f t="shared" si="124"/>
        <v>41949.933611111112</v>
      </c>
      <c r="T3998" s="10">
        <f t="shared" si="125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E3999/D3999*100</f>
        <v>0</v>
      </c>
      <c r="P3999" s="7" t="e">
        <f>E3999/L3999</f>
        <v>#DIV/0!</v>
      </c>
      <c r="Q3999" t="str">
        <f>REPLACE(N3999,FIND("/",N3999),LEN(N3999)-FIND("/",N3999)+1,"")</f>
        <v>theater</v>
      </c>
      <c r="R3999" t="str">
        <f>REPLACE(N3999,1,FIND("/",N3999),"")</f>
        <v>plays</v>
      </c>
      <c r="S3999" s="10">
        <f t="shared" si="124"/>
        <v>42069.058113425919</v>
      </c>
      <c r="T3999" s="10">
        <f t="shared" si="125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E4000/D4000*100</f>
        <v>57.199999999999996</v>
      </c>
      <c r="P4000" s="7">
        <f>E4000/L4000</f>
        <v>59.583333333333336</v>
      </c>
      <c r="Q4000" t="str">
        <f>REPLACE(N4000,FIND("/",N4000),LEN(N4000)-FIND("/",N4000)+1,"")</f>
        <v>theater</v>
      </c>
      <c r="R4000" t="str">
        <f>REPLACE(N4000,1,FIND("/",N4000),"")</f>
        <v>plays</v>
      </c>
      <c r="S4000" s="10">
        <f t="shared" si="124"/>
        <v>42061.629930555551</v>
      </c>
      <c r="T4000" s="10">
        <f t="shared" si="125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E4001/D4001*100</f>
        <v>16.514285714285716</v>
      </c>
      <c r="P4001" s="7">
        <f>E4001/L4001</f>
        <v>82.571428571428569</v>
      </c>
      <c r="Q4001" t="str">
        <f>REPLACE(N4001,FIND("/",N4001),LEN(N4001)-FIND("/",N4001)+1,"")</f>
        <v>theater</v>
      </c>
      <c r="R4001" t="str">
        <f>REPLACE(N4001,1,FIND("/",N4001),"")</f>
        <v>plays</v>
      </c>
      <c r="S4001" s="10">
        <f t="shared" si="124"/>
        <v>41842.495347222219</v>
      </c>
      <c r="T4001" s="10">
        <f t="shared" si="125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E4002/D4002*100</f>
        <v>0.125</v>
      </c>
      <c r="P4002" s="7">
        <f>E4002/L4002</f>
        <v>10</v>
      </c>
      <c r="Q4002" t="str">
        <f>REPLACE(N4002,FIND("/",N4002),LEN(N4002)-FIND("/",N4002)+1,"")</f>
        <v>theater</v>
      </c>
      <c r="R4002" t="str">
        <f>REPLACE(N4002,1,FIND("/",N4002),"")</f>
        <v>plays</v>
      </c>
      <c r="S4002" s="10">
        <f t="shared" si="124"/>
        <v>42437.312013888884</v>
      </c>
      <c r="T4002" s="10">
        <f t="shared" si="125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E4003/D4003*100</f>
        <v>37.75</v>
      </c>
      <c r="P4003" s="7">
        <f>E4003/L4003</f>
        <v>32.357142857142854</v>
      </c>
      <c r="Q4003" t="str">
        <f>REPLACE(N4003,FIND("/",N4003),LEN(N4003)-FIND("/",N4003)+1,"")</f>
        <v>theater</v>
      </c>
      <c r="R4003" t="str">
        <f>REPLACE(N4003,1,FIND("/",N4003),"")</f>
        <v>plays</v>
      </c>
      <c r="S4003" s="10">
        <f t="shared" si="124"/>
        <v>42775.630879629629</v>
      </c>
      <c r="T4003" s="10">
        <f t="shared" si="125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E4004/D4004*100</f>
        <v>1.8399999999999999</v>
      </c>
      <c r="P4004" s="7">
        <f>E4004/L4004</f>
        <v>5.75</v>
      </c>
      <c r="Q4004" t="str">
        <f>REPLACE(N4004,FIND("/",N4004),LEN(N4004)-FIND("/",N4004)+1,"")</f>
        <v>theater</v>
      </c>
      <c r="R4004" t="str">
        <f>REPLACE(N4004,1,FIND("/",N4004),"")</f>
        <v>plays</v>
      </c>
      <c r="S4004" s="10">
        <f t="shared" si="124"/>
        <v>41878.710196759253</v>
      </c>
      <c r="T4004" s="10">
        <f t="shared" si="125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E4005/D4005*100</f>
        <v>10.050000000000001</v>
      </c>
      <c r="P4005" s="7">
        <f>E4005/L4005</f>
        <v>100.5</v>
      </c>
      <c r="Q4005" t="str">
        <f>REPLACE(N4005,FIND("/",N4005),LEN(N4005)-FIND("/",N4005)+1,"")</f>
        <v>theater</v>
      </c>
      <c r="R4005" t="str">
        <f>REPLACE(N4005,1,FIND("/",N4005),"")</f>
        <v>plays</v>
      </c>
      <c r="S4005" s="10">
        <f t="shared" si="124"/>
        <v>42020.254016203697</v>
      </c>
      <c r="T4005" s="10">
        <f t="shared" si="125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E4006/D4006*100</f>
        <v>0.2</v>
      </c>
      <c r="P4006" s="7">
        <f>E4006/L4006</f>
        <v>1</v>
      </c>
      <c r="Q4006" t="str">
        <f>REPLACE(N4006,FIND("/",N4006),LEN(N4006)-FIND("/",N4006)+1,"")</f>
        <v>theater</v>
      </c>
      <c r="R4006" t="str">
        <f>REPLACE(N4006,1,FIND("/",N4006),"")</f>
        <v>plays</v>
      </c>
      <c r="S4006" s="10">
        <f t="shared" si="124"/>
        <v>41889.829363425924</v>
      </c>
      <c r="T4006" s="10">
        <f t="shared" si="125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E4007/D4007*100</f>
        <v>1.3333333333333335</v>
      </c>
      <c r="P4007" s="7">
        <f>E4007/L4007</f>
        <v>20</v>
      </c>
      <c r="Q4007" t="str">
        <f>REPLACE(N4007,FIND("/",N4007),LEN(N4007)-FIND("/",N4007)+1,"")</f>
        <v>theater</v>
      </c>
      <c r="R4007" t="str">
        <f>REPLACE(N4007,1,FIND("/",N4007),"")</f>
        <v>plays</v>
      </c>
      <c r="S4007" s="10">
        <f t="shared" si="124"/>
        <v>41872.474363425921</v>
      </c>
      <c r="T4007" s="10">
        <f t="shared" si="125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E4008/D4008*100</f>
        <v>6.6666666666666671E-3</v>
      </c>
      <c r="P4008" s="7">
        <f>E4008/L4008</f>
        <v>2</v>
      </c>
      <c r="Q4008" t="str">
        <f>REPLACE(N4008,FIND("/",N4008),LEN(N4008)-FIND("/",N4008)+1,"")</f>
        <v>theater</v>
      </c>
      <c r="R4008" t="str">
        <f>REPLACE(N4008,1,FIND("/",N4008),"")</f>
        <v>plays</v>
      </c>
      <c r="S4008" s="10">
        <f t="shared" si="124"/>
        <v>42391.439664351848</v>
      </c>
      <c r="T4008" s="10">
        <f t="shared" si="125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E4009/D4009*100</f>
        <v>0.25</v>
      </c>
      <c r="P4009" s="7">
        <f>E4009/L4009</f>
        <v>5</v>
      </c>
      <c r="Q4009" t="str">
        <f>REPLACE(N4009,FIND("/",N4009),LEN(N4009)-FIND("/",N4009)+1,"")</f>
        <v>theater</v>
      </c>
      <c r="R4009" t="str">
        <f>REPLACE(N4009,1,FIND("/",N4009),"")</f>
        <v>plays</v>
      </c>
      <c r="S4009" s="10">
        <f t="shared" si="124"/>
        <v>41848.439594907402</v>
      </c>
      <c r="T4009" s="10">
        <f t="shared" si="125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E4010/D4010*100</f>
        <v>6</v>
      </c>
      <c r="P4010" s="7">
        <f>E4010/L4010</f>
        <v>15</v>
      </c>
      <c r="Q4010" t="str">
        <f>REPLACE(N4010,FIND("/",N4010),LEN(N4010)-FIND("/",N4010)+1,"")</f>
        <v>theater</v>
      </c>
      <c r="R4010" t="str">
        <f>REPLACE(N4010,1,FIND("/",N4010),"")</f>
        <v>plays</v>
      </c>
      <c r="S4010" s="10">
        <f t="shared" si="124"/>
        <v>42177.630868055552</v>
      </c>
      <c r="T4010" s="10">
        <f t="shared" si="125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E4011/D4011*100</f>
        <v>3.8860103626943006</v>
      </c>
      <c r="P4011" s="7">
        <f>E4011/L4011</f>
        <v>25</v>
      </c>
      <c r="Q4011" t="str">
        <f>REPLACE(N4011,FIND("/",N4011),LEN(N4011)-FIND("/",N4011)+1,"")</f>
        <v>theater</v>
      </c>
      <c r="R4011" t="str">
        <f>REPLACE(N4011,1,FIND("/",N4011),"")</f>
        <v>plays</v>
      </c>
      <c r="S4011" s="10">
        <f t="shared" si="124"/>
        <v>41851.367592592593</v>
      </c>
      <c r="T4011" s="10">
        <f t="shared" si="125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E4012/D4012*100</f>
        <v>24.194444444444443</v>
      </c>
      <c r="P4012" s="7">
        <f>E4012/L4012</f>
        <v>45.842105263157897</v>
      </c>
      <c r="Q4012" t="str">
        <f>REPLACE(N4012,FIND("/",N4012),LEN(N4012)-FIND("/",N4012)+1,"")</f>
        <v>theater</v>
      </c>
      <c r="R4012" t="str">
        <f>REPLACE(N4012,1,FIND("/",N4012),"")</f>
        <v>plays</v>
      </c>
      <c r="S4012" s="10">
        <f t="shared" si="124"/>
        <v>41921.437106481477</v>
      </c>
      <c r="T4012" s="10">
        <f t="shared" si="125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E4013/D4013*100</f>
        <v>7.6</v>
      </c>
      <c r="P4013" s="7">
        <f>E4013/L4013</f>
        <v>4.75</v>
      </c>
      <c r="Q4013" t="str">
        <f>REPLACE(N4013,FIND("/",N4013),LEN(N4013)-FIND("/",N4013)+1,"")</f>
        <v>theater</v>
      </c>
      <c r="R4013" t="str">
        <f>REPLACE(N4013,1,FIND("/",N4013),"")</f>
        <v>plays</v>
      </c>
      <c r="S4013" s="10">
        <f t="shared" si="124"/>
        <v>42002.211550925924</v>
      </c>
      <c r="T4013" s="10">
        <f t="shared" si="125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E4014/D4014*100</f>
        <v>0</v>
      </c>
      <c r="P4014" s="7" t="e">
        <f>E4014/L4014</f>
        <v>#DIV/0!</v>
      </c>
      <c r="Q4014" t="str">
        <f>REPLACE(N4014,FIND("/",N4014),LEN(N4014)-FIND("/",N4014)+1,"")</f>
        <v>theater</v>
      </c>
      <c r="R4014" t="str">
        <f>REPLACE(N4014,1,FIND("/",N4014),"")</f>
        <v>plays</v>
      </c>
      <c r="S4014" s="10">
        <f t="shared" si="124"/>
        <v>42096.211215277777</v>
      </c>
      <c r="T4014" s="10">
        <f t="shared" si="125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E4015/D4015*100</f>
        <v>1.3</v>
      </c>
      <c r="P4015" s="7">
        <f>E4015/L4015</f>
        <v>13</v>
      </c>
      <c r="Q4015" t="str">
        <f>REPLACE(N4015,FIND("/",N4015),LEN(N4015)-FIND("/",N4015)+1,"")</f>
        <v>theater</v>
      </c>
      <c r="R4015" t="str">
        <f>REPLACE(N4015,1,FIND("/",N4015),"")</f>
        <v>plays</v>
      </c>
      <c r="S4015" s="10">
        <f t="shared" si="124"/>
        <v>42020.967858796292</v>
      </c>
      <c r="T4015" s="10">
        <f t="shared" si="125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E4016/D4016*100</f>
        <v>0</v>
      </c>
      <c r="P4016" s="7" t="e">
        <f>E4016/L4016</f>
        <v>#DIV/0!</v>
      </c>
      <c r="Q4016" t="str">
        <f>REPLACE(N4016,FIND("/",N4016),LEN(N4016)-FIND("/",N4016)+1,"")</f>
        <v>theater</v>
      </c>
      <c r="R4016" t="str">
        <f>REPLACE(N4016,1,FIND("/",N4016),"")</f>
        <v>plays</v>
      </c>
      <c r="S4016" s="10">
        <f t="shared" si="124"/>
        <v>42418.912835648145</v>
      </c>
      <c r="T4016" s="10">
        <f t="shared" si="125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E4017/D4017*100</f>
        <v>1.4285714285714287E-2</v>
      </c>
      <c r="P4017" s="7">
        <f>E4017/L4017</f>
        <v>1</v>
      </c>
      <c r="Q4017" t="str">
        <f>REPLACE(N4017,FIND("/",N4017),LEN(N4017)-FIND("/",N4017)+1,"")</f>
        <v>theater</v>
      </c>
      <c r="R4017" t="str">
        <f>REPLACE(N4017,1,FIND("/",N4017),"")</f>
        <v>plays</v>
      </c>
      <c r="S4017" s="10">
        <f t="shared" si="124"/>
        <v>42174.447488425925</v>
      </c>
      <c r="T4017" s="10">
        <f t="shared" si="125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E4018/D4018*100</f>
        <v>14.000000000000002</v>
      </c>
      <c r="P4018" s="7">
        <f>E4018/L4018</f>
        <v>10</v>
      </c>
      <c r="Q4018" t="str">
        <f>REPLACE(N4018,FIND("/",N4018),LEN(N4018)-FIND("/",N4018)+1,"")</f>
        <v>theater</v>
      </c>
      <c r="R4018" t="str">
        <f>REPLACE(N4018,1,FIND("/",N4018),"")</f>
        <v>plays</v>
      </c>
      <c r="S4018" s="10">
        <f t="shared" si="124"/>
        <v>41869.539351851847</v>
      </c>
      <c r="T4018" s="10">
        <f t="shared" si="125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E4019/D4019*100</f>
        <v>1.05</v>
      </c>
      <c r="P4019" s="7">
        <f>E4019/L4019</f>
        <v>52.5</v>
      </c>
      <c r="Q4019" t="str">
        <f>REPLACE(N4019,FIND("/",N4019),LEN(N4019)-FIND("/",N4019)+1,"")</f>
        <v>theater</v>
      </c>
      <c r="R4019" t="str">
        <f>REPLACE(N4019,1,FIND("/",N4019),"")</f>
        <v>plays</v>
      </c>
      <c r="S4019" s="10">
        <f t="shared" si="124"/>
        <v>41856.338819444441</v>
      </c>
      <c r="T4019" s="10">
        <f t="shared" si="125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E4020/D4020*100</f>
        <v>8.6666666666666679</v>
      </c>
      <c r="P4020" s="7">
        <f>E4020/L4020</f>
        <v>32.5</v>
      </c>
      <c r="Q4020" t="str">
        <f>REPLACE(N4020,FIND("/",N4020),LEN(N4020)-FIND("/",N4020)+1,"")</f>
        <v>theater</v>
      </c>
      <c r="R4020" t="str">
        <f>REPLACE(N4020,1,FIND("/",N4020),"")</f>
        <v>plays</v>
      </c>
      <c r="S4020" s="10">
        <f t="shared" si="124"/>
        <v>42620.577638888884</v>
      </c>
      <c r="T4020" s="10">
        <f t="shared" si="125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E4021/D4021*100</f>
        <v>0.82857142857142851</v>
      </c>
      <c r="P4021" s="7">
        <f>E4021/L4021</f>
        <v>7.25</v>
      </c>
      <c r="Q4021" t="str">
        <f>REPLACE(N4021,FIND("/",N4021),LEN(N4021)-FIND("/",N4021)+1,"")</f>
        <v>theater</v>
      </c>
      <c r="R4021" t="str">
        <f>REPLACE(N4021,1,FIND("/",N4021),"")</f>
        <v>plays</v>
      </c>
      <c r="S4021" s="10">
        <f t="shared" si="124"/>
        <v>42417.342546296299</v>
      </c>
      <c r="T4021" s="10">
        <f t="shared" si="125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E4022/D4022*100</f>
        <v>16.666666666666664</v>
      </c>
      <c r="P4022" s="7">
        <f>E4022/L4022</f>
        <v>33.333333333333336</v>
      </c>
      <c r="Q4022" t="str">
        <f>REPLACE(N4022,FIND("/",N4022),LEN(N4022)-FIND("/",N4022)+1,"")</f>
        <v>theater</v>
      </c>
      <c r="R4022" t="str">
        <f>REPLACE(N4022,1,FIND("/",N4022),"")</f>
        <v>plays</v>
      </c>
      <c r="S4022" s="10">
        <f t="shared" si="124"/>
        <v>42056.857627314814</v>
      </c>
      <c r="T4022" s="10">
        <f t="shared" si="125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E4023/D4023*100</f>
        <v>0.83333333333333337</v>
      </c>
      <c r="P4023" s="7">
        <f>E4023/L4023</f>
        <v>62.5</v>
      </c>
      <c r="Q4023" t="str">
        <f>REPLACE(N4023,FIND("/",N4023),LEN(N4023)-FIND("/",N4023)+1,"")</f>
        <v>theater</v>
      </c>
      <c r="R4023" t="str">
        <f>REPLACE(N4023,1,FIND("/",N4023),"")</f>
        <v>plays</v>
      </c>
      <c r="S4023" s="10">
        <f t="shared" si="124"/>
        <v>41878.578217592592</v>
      </c>
      <c r="T4023" s="10">
        <f t="shared" si="125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E4024/D4024*100</f>
        <v>69.561111111111103</v>
      </c>
      <c r="P4024" s="7">
        <f>E4024/L4024</f>
        <v>63.558375634517766</v>
      </c>
      <c r="Q4024" t="str">
        <f>REPLACE(N4024,FIND("/",N4024),LEN(N4024)-FIND("/",N4024)+1,"")</f>
        <v>theater</v>
      </c>
      <c r="R4024" t="str">
        <f>REPLACE(N4024,1,FIND("/",N4024),"")</f>
        <v>plays</v>
      </c>
      <c r="S4024" s="10">
        <f t="shared" si="124"/>
        <v>41990.250775462962</v>
      </c>
      <c r="T4024" s="10">
        <f t="shared" si="125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E4025/D4025*100</f>
        <v>0</v>
      </c>
      <c r="P4025" s="7" t="e">
        <f>E4025/L4025</f>
        <v>#DIV/0!</v>
      </c>
      <c r="Q4025" t="str">
        <f>REPLACE(N4025,FIND("/",N4025),LEN(N4025)-FIND("/",N4025)+1,"")</f>
        <v>theater</v>
      </c>
      <c r="R4025" t="str">
        <f>REPLACE(N4025,1,FIND("/",N4025),"")</f>
        <v>plays</v>
      </c>
      <c r="S4025" s="10">
        <f t="shared" si="124"/>
        <v>42408.666238425925</v>
      </c>
      <c r="T4025" s="10">
        <f t="shared" si="125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E4026/D4026*100</f>
        <v>1.25</v>
      </c>
      <c r="P4026" s="7">
        <f>E4026/L4026</f>
        <v>10</v>
      </c>
      <c r="Q4026" t="str">
        <f>REPLACE(N4026,FIND("/",N4026),LEN(N4026)-FIND("/",N4026)+1,"")</f>
        <v>theater</v>
      </c>
      <c r="R4026" t="str">
        <f>REPLACE(N4026,1,FIND("/",N4026),"")</f>
        <v>plays</v>
      </c>
      <c r="S4026" s="10">
        <f t="shared" si="124"/>
        <v>42217.336770833332</v>
      </c>
      <c r="T4026" s="10">
        <f t="shared" si="125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E4027/D4027*100</f>
        <v>5</v>
      </c>
      <c r="P4027" s="7">
        <f>E4027/L4027</f>
        <v>62.5</v>
      </c>
      <c r="Q4027" t="str">
        <f>REPLACE(N4027,FIND("/",N4027),LEN(N4027)-FIND("/",N4027)+1,"")</f>
        <v>theater</v>
      </c>
      <c r="R4027" t="str">
        <f>REPLACE(N4027,1,FIND("/",N4027),"")</f>
        <v>plays</v>
      </c>
      <c r="S4027" s="10">
        <f t="shared" si="124"/>
        <v>42150.904351851852</v>
      </c>
      <c r="T4027" s="10">
        <f t="shared" si="125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E4028/D4028*100</f>
        <v>0</v>
      </c>
      <c r="P4028" s="7" t="e">
        <f>E4028/L4028</f>
        <v>#DIV/0!</v>
      </c>
      <c r="Q4028" t="str">
        <f>REPLACE(N4028,FIND("/",N4028),LEN(N4028)-FIND("/",N4028)+1,"")</f>
        <v>theater</v>
      </c>
      <c r="R4028" t="str">
        <f>REPLACE(N4028,1,FIND("/",N4028),"")</f>
        <v>plays</v>
      </c>
      <c r="S4028" s="10">
        <f t="shared" si="124"/>
        <v>42282.322210648148</v>
      </c>
      <c r="T4028" s="10">
        <f t="shared" si="125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E4029/D4029*100</f>
        <v>7.166666666666667</v>
      </c>
      <c r="P4029" s="7">
        <f>E4029/L4029</f>
        <v>30.714285714285715</v>
      </c>
      <c r="Q4029" t="str">
        <f>REPLACE(N4029,FIND("/",N4029),LEN(N4029)-FIND("/",N4029)+1,"")</f>
        <v>theater</v>
      </c>
      <c r="R4029" t="str">
        <f>REPLACE(N4029,1,FIND("/",N4029),"")</f>
        <v>plays</v>
      </c>
      <c r="S4029" s="10">
        <f t="shared" si="124"/>
        <v>42768.637511574074</v>
      </c>
      <c r="T4029" s="10">
        <f t="shared" si="125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E4030/D4030*100</f>
        <v>28.050000000000004</v>
      </c>
      <c r="P4030" s="7">
        <f>E4030/L4030</f>
        <v>51</v>
      </c>
      <c r="Q4030" t="str">
        <f>REPLACE(N4030,FIND("/",N4030),LEN(N4030)-FIND("/",N4030)+1,"")</f>
        <v>theater</v>
      </c>
      <c r="R4030" t="str">
        <f>REPLACE(N4030,1,FIND("/",N4030),"")</f>
        <v>plays</v>
      </c>
      <c r="S4030" s="10">
        <f t="shared" si="124"/>
        <v>41765.605324074073</v>
      </c>
      <c r="T4030" s="10">
        <f t="shared" si="125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E4031/D4031*100</f>
        <v>0</v>
      </c>
      <c r="P4031" s="7" t="e">
        <f>E4031/L4031</f>
        <v>#DIV/0!</v>
      </c>
      <c r="Q4031" t="str">
        <f>REPLACE(N4031,FIND("/",N4031),LEN(N4031)-FIND("/",N4031)+1,"")</f>
        <v>theater</v>
      </c>
      <c r="R4031" t="str">
        <f>REPLACE(N4031,1,FIND("/",N4031),"")</f>
        <v>plays</v>
      </c>
      <c r="S4031" s="10">
        <f t="shared" si="124"/>
        <v>42321.691782407404</v>
      </c>
      <c r="T4031" s="10">
        <f t="shared" si="125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E4032/D4032*100</f>
        <v>16</v>
      </c>
      <c r="P4032" s="7">
        <f>E4032/L4032</f>
        <v>66.666666666666671</v>
      </c>
      <c r="Q4032" t="str">
        <f>REPLACE(N4032,FIND("/",N4032),LEN(N4032)-FIND("/",N4032)+1,"")</f>
        <v>theater</v>
      </c>
      <c r="R4032" t="str">
        <f>REPLACE(N4032,1,FIND("/",N4032),"")</f>
        <v>plays</v>
      </c>
      <c r="S4032" s="10">
        <f t="shared" si="124"/>
        <v>42374.321747685179</v>
      </c>
      <c r="T4032" s="10">
        <f t="shared" si="125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E4033/D4033*100</f>
        <v>0</v>
      </c>
      <c r="P4033" s="7" t="e">
        <f>E4033/L4033</f>
        <v>#DIV/0!</v>
      </c>
      <c r="Q4033" t="str">
        <f>REPLACE(N4033,FIND("/",N4033),LEN(N4033)-FIND("/",N4033)+1,"")</f>
        <v>theater</v>
      </c>
      <c r="R4033" t="str">
        <f>REPLACE(N4033,1,FIND("/",N4033),"")</f>
        <v>plays</v>
      </c>
      <c r="S4033" s="10">
        <f t="shared" si="124"/>
        <v>41941.251898148148</v>
      </c>
      <c r="T4033" s="10">
        <f t="shared" si="125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E4034/D4034*100</f>
        <v>6.8287037037037033</v>
      </c>
      <c r="P4034" s="7">
        <f>E4034/L4034</f>
        <v>59</v>
      </c>
      <c r="Q4034" t="str">
        <f>REPLACE(N4034,FIND("/",N4034),LEN(N4034)-FIND("/",N4034)+1,"")</f>
        <v>theater</v>
      </c>
      <c r="R4034" t="str">
        <f>REPLACE(N4034,1,FIND("/",N4034),"")</f>
        <v>plays</v>
      </c>
      <c r="S4034" s="10">
        <f t="shared" si="124"/>
        <v>42293.47587962963</v>
      </c>
      <c r="T4034" s="10">
        <f t="shared" si="125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E4035/D4035*100</f>
        <v>25.698702928870294</v>
      </c>
      <c r="P4035" s="7">
        <f>E4035/L4035</f>
        <v>65.340319148936175</v>
      </c>
      <c r="Q4035" t="str">
        <f>REPLACE(N4035,FIND("/",N4035),LEN(N4035)-FIND("/",N4035)+1,"")</f>
        <v>theater</v>
      </c>
      <c r="R4035" t="str">
        <f>REPLACE(N4035,1,FIND("/",N4035),"")</f>
        <v>plays</v>
      </c>
      <c r="S4035" s="10">
        <f t="shared" ref="S4035:S4098" si="126">(J4035/86400)+25569+(-8/24)</f>
        <v>42613.93546296296</v>
      </c>
      <c r="T4035" s="10">
        <f t="shared" ref="T4035:T4098" si="127">(I4035/86400)+25569+(-8/24)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E4036/D4036*100</f>
        <v>1.4814814814814816</v>
      </c>
      <c r="P4036" s="7">
        <f>E4036/L4036</f>
        <v>100</v>
      </c>
      <c r="Q4036" t="str">
        <f>REPLACE(N4036,FIND("/",N4036),LEN(N4036)-FIND("/",N4036)+1,"")</f>
        <v>theater</v>
      </c>
      <c r="R4036" t="str">
        <f>REPLACE(N4036,1,FIND("/",N4036),"")</f>
        <v>plays</v>
      </c>
      <c r="S4036" s="10">
        <f t="shared" si="126"/>
        <v>42067.614004629628</v>
      </c>
      <c r="T4036" s="10">
        <f t="shared" si="127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E4037/D4037*100</f>
        <v>36.85</v>
      </c>
      <c r="P4037" s="7">
        <f>E4037/L4037</f>
        <v>147.4</v>
      </c>
      <c r="Q4037" t="str">
        <f>REPLACE(N4037,FIND("/",N4037),LEN(N4037)-FIND("/",N4037)+1,"")</f>
        <v>theater</v>
      </c>
      <c r="R4037" t="str">
        <f>REPLACE(N4037,1,FIND("/",N4037),"")</f>
        <v>plays</v>
      </c>
      <c r="S4037" s="10">
        <f t="shared" si="126"/>
        <v>41903.549618055556</v>
      </c>
      <c r="T4037" s="10">
        <f t="shared" si="127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E4038/D4038*100</f>
        <v>47.05</v>
      </c>
      <c r="P4038" s="7">
        <f>E4038/L4038</f>
        <v>166.05882352941177</v>
      </c>
      <c r="Q4038" t="str">
        <f>REPLACE(N4038,FIND("/",N4038),LEN(N4038)-FIND("/",N4038)+1,"")</f>
        <v>theater</v>
      </c>
      <c r="R4038" t="str">
        <f>REPLACE(N4038,1,FIND("/",N4038),"")</f>
        <v>plays</v>
      </c>
      <c r="S4038" s="10">
        <f t="shared" si="126"/>
        <v>41804.603750000002</v>
      </c>
      <c r="T4038" s="10">
        <f t="shared" si="127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E4039/D4039*100</f>
        <v>11.428571428571429</v>
      </c>
      <c r="P4039" s="7">
        <f>E4039/L4039</f>
        <v>40</v>
      </c>
      <c r="Q4039" t="str">
        <f>REPLACE(N4039,FIND("/",N4039),LEN(N4039)-FIND("/",N4039)+1,"")</f>
        <v>theater</v>
      </c>
      <c r="R4039" t="str">
        <f>REPLACE(N4039,1,FIND("/",N4039),"")</f>
        <v>plays</v>
      </c>
      <c r="S4039" s="10">
        <f t="shared" si="126"/>
        <v>42496.737442129626</v>
      </c>
      <c r="T4039" s="10">
        <f t="shared" si="127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E4040/D4040*100</f>
        <v>12.04</v>
      </c>
      <c r="P4040" s="7">
        <f>E4040/L4040</f>
        <v>75.25</v>
      </c>
      <c r="Q4040" t="str">
        <f>REPLACE(N4040,FIND("/",N4040),LEN(N4040)-FIND("/",N4040)+1,"")</f>
        <v>theater</v>
      </c>
      <c r="R4040" t="str">
        <f>REPLACE(N4040,1,FIND("/",N4040),"")</f>
        <v>plays</v>
      </c>
      <c r="S4040" s="10">
        <f t="shared" si="126"/>
        <v>41869.465393518512</v>
      </c>
      <c r="T4040" s="10">
        <f t="shared" si="127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E4041/D4041*100</f>
        <v>60</v>
      </c>
      <c r="P4041" s="7">
        <f>E4041/L4041</f>
        <v>60</v>
      </c>
      <c r="Q4041" t="str">
        <f>REPLACE(N4041,FIND("/",N4041),LEN(N4041)-FIND("/",N4041)+1,"")</f>
        <v>theater</v>
      </c>
      <c r="R4041" t="str">
        <f>REPLACE(N4041,1,FIND("/",N4041),"")</f>
        <v>plays</v>
      </c>
      <c r="S4041" s="10">
        <f t="shared" si="126"/>
        <v>42305.337581018517</v>
      </c>
      <c r="T4041" s="10">
        <f t="shared" si="127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E4042/D4042*100</f>
        <v>31.25</v>
      </c>
      <c r="P4042" s="7">
        <f>E4042/L4042</f>
        <v>1250</v>
      </c>
      <c r="Q4042" t="str">
        <f>REPLACE(N4042,FIND("/",N4042),LEN(N4042)-FIND("/",N4042)+1,"")</f>
        <v>theater</v>
      </c>
      <c r="R4042" t="str">
        <f>REPLACE(N4042,1,FIND("/",N4042),"")</f>
        <v>plays</v>
      </c>
      <c r="S4042" s="10">
        <f t="shared" si="126"/>
        <v>42143.898194444446</v>
      </c>
      <c r="T4042" s="10">
        <f t="shared" si="127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E4043/D4043*100</f>
        <v>0.42</v>
      </c>
      <c r="P4043" s="7">
        <f>E4043/L4043</f>
        <v>10.5</v>
      </c>
      <c r="Q4043" t="str">
        <f>REPLACE(N4043,FIND("/",N4043),LEN(N4043)-FIND("/",N4043)+1,"")</f>
        <v>theater</v>
      </c>
      <c r="R4043" t="str">
        <f>REPLACE(N4043,1,FIND("/",N4043),"")</f>
        <v>plays</v>
      </c>
      <c r="S4043" s="10">
        <f t="shared" si="126"/>
        <v>42559.140671296293</v>
      </c>
      <c r="T4043" s="10">
        <f t="shared" si="127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E4044/D4044*100</f>
        <v>0.21</v>
      </c>
      <c r="P4044" s="7">
        <f>E4044/L4044</f>
        <v>7</v>
      </c>
      <c r="Q4044" t="str">
        <f>REPLACE(N4044,FIND("/",N4044),LEN(N4044)-FIND("/",N4044)+1,"")</f>
        <v>theater</v>
      </c>
      <c r="R4044" t="str">
        <f>REPLACE(N4044,1,FIND("/",N4044),"")</f>
        <v>plays</v>
      </c>
      <c r="S4044" s="10">
        <f t="shared" si="126"/>
        <v>41994.750740740739</v>
      </c>
      <c r="T4044" s="10">
        <f t="shared" si="127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E4045/D4045*100</f>
        <v>0</v>
      </c>
      <c r="P4045" s="7" t="e">
        <f>E4045/L4045</f>
        <v>#DIV/0!</v>
      </c>
      <c r="Q4045" t="str">
        <f>REPLACE(N4045,FIND("/",N4045),LEN(N4045)-FIND("/",N4045)+1,"")</f>
        <v>theater</v>
      </c>
      <c r="R4045" t="str">
        <f>REPLACE(N4045,1,FIND("/",N4045),"")</f>
        <v>plays</v>
      </c>
      <c r="S4045" s="10">
        <f t="shared" si="126"/>
        <v>41948.624131944445</v>
      </c>
      <c r="T4045" s="10">
        <f t="shared" si="127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E4046/D4046*100</f>
        <v>37.5</v>
      </c>
      <c r="P4046" s="7">
        <f>E4046/L4046</f>
        <v>56.25</v>
      </c>
      <c r="Q4046" t="str">
        <f>REPLACE(N4046,FIND("/",N4046),LEN(N4046)-FIND("/",N4046)+1,"")</f>
        <v>theater</v>
      </c>
      <c r="R4046" t="str">
        <f>REPLACE(N4046,1,FIND("/",N4046),"")</f>
        <v>plays</v>
      </c>
      <c r="S4046" s="10">
        <f t="shared" si="126"/>
        <v>42073.886365740742</v>
      </c>
      <c r="T4046" s="10">
        <f t="shared" si="127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E4047/D4047*100</f>
        <v>0.02</v>
      </c>
      <c r="P4047" s="7">
        <f>E4047/L4047</f>
        <v>1</v>
      </c>
      <c r="Q4047" t="str">
        <f>REPLACE(N4047,FIND("/",N4047),LEN(N4047)-FIND("/",N4047)+1,"")</f>
        <v>theater</v>
      </c>
      <c r="R4047" t="str">
        <f>REPLACE(N4047,1,FIND("/",N4047),"")</f>
        <v>plays</v>
      </c>
      <c r="S4047" s="10">
        <f t="shared" si="126"/>
        <v>41841.867928240739</v>
      </c>
      <c r="T4047" s="10">
        <f t="shared" si="127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E4048/D4048*100</f>
        <v>8.2142857142857135</v>
      </c>
      <c r="P4048" s="7">
        <f>E4048/L4048</f>
        <v>38.333333333333336</v>
      </c>
      <c r="Q4048" t="str">
        <f>REPLACE(N4048,FIND("/",N4048),LEN(N4048)-FIND("/",N4048)+1,"")</f>
        <v>theater</v>
      </c>
      <c r="R4048" t="str">
        <f>REPLACE(N4048,1,FIND("/",N4048),"")</f>
        <v>plays</v>
      </c>
      <c r="S4048" s="10">
        <f t="shared" si="126"/>
        <v>41904.317245370366</v>
      </c>
      <c r="T4048" s="10">
        <f t="shared" si="127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E4049/D4049*100</f>
        <v>2.1999999999999997</v>
      </c>
      <c r="P4049" s="7">
        <f>E4049/L4049</f>
        <v>27.5</v>
      </c>
      <c r="Q4049" t="str">
        <f>REPLACE(N4049,FIND("/",N4049),LEN(N4049)-FIND("/",N4049)+1,"")</f>
        <v>theater</v>
      </c>
      <c r="R4049" t="str">
        <f>REPLACE(N4049,1,FIND("/",N4049),"")</f>
        <v>plays</v>
      </c>
      <c r="S4049" s="10">
        <f t="shared" si="126"/>
        <v>41990.689155092587</v>
      </c>
      <c r="T4049" s="10">
        <f t="shared" si="127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E4050/D4050*100</f>
        <v>17.652941176470588</v>
      </c>
      <c r="P4050" s="7">
        <f>E4050/L4050</f>
        <v>32.978021978021978</v>
      </c>
      <c r="Q4050" t="str">
        <f>REPLACE(N4050,FIND("/",N4050),LEN(N4050)-FIND("/",N4050)+1,"")</f>
        <v>theater</v>
      </c>
      <c r="R4050" t="str">
        <f>REPLACE(N4050,1,FIND("/",N4050),"")</f>
        <v>plays</v>
      </c>
      <c r="S4050" s="10">
        <f t="shared" si="126"/>
        <v>42436.175775462958</v>
      </c>
      <c r="T4050" s="10">
        <f t="shared" si="127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E4051/D4051*100</f>
        <v>0.08</v>
      </c>
      <c r="P4051" s="7">
        <f>E4051/L4051</f>
        <v>16</v>
      </c>
      <c r="Q4051" t="str">
        <f>REPLACE(N4051,FIND("/",N4051),LEN(N4051)-FIND("/",N4051)+1,"")</f>
        <v>theater</v>
      </c>
      <c r="R4051" t="str">
        <f>REPLACE(N4051,1,FIND("/",N4051),"")</f>
        <v>plays</v>
      </c>
      <c r="S4051" s="10">
        <f t="shared" si="126"/>
        <v>42169.625173611108</v>
      </c>
      <c r="T4051" s="10">
        <f t="shared" si="127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E4052/D4052*100</f>
        <v>6.6666666666666666E-2</v>
      </c>
      <c r="P4052" s="7">
        <f>E4052/L4052</f>
        <v>1</v>
      </c>
      <c r="Q4052" t="str">
        <f>REPLACE(N4052,FIND("/",N4052),LEN(N4052)-FIND("/",N4052)+1,"")</f>
        <v>theater</v>
      </c>
      <c r="R4052" t="str">
        <f>REPLACE(N4052,1,FIND("/",N4052),"")</f>
        <v>plays</v>
      </c>
      <c r="S4052" s="10">
        <f t="shared" si="126"/>
        <v>41905.303136574068</v>
      </c>
      <c r="T4052" s="10">
        <f t="shared" si="127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E4053/D4053*100</f>
        <v>0</v>
      </c>
      <c r="P4053" s="7" t="e">
        <f>E4053/L4053</f>
        <v>#DIV/0!</v>
      </c>
      <c r="Q4053" t="str">
        <f>REPLACE(N4053,FIND("/",N4053),LEN(N4053)-FIND("/",N4053)+1,"")</f>
        <v>theater</v>
      </c>
      <c r="R4053" t="str">
        <f>REPLACE(N4053,1,FIND("/",N4053),"")</f>
        <v>plays</v>
      </c>
      <c r="S4053" s="10">
        <f t="shared" si="126"/>
        <v>41761.476817129624</v>
      </c>
      <c r="T4053" s="10">
        <f t="shared" si="127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E4054/D4054*100</f>
        <v>37.533333333333339</v>
      </c>
      <c r="P4054" s="7">
        <f>E4054/L4054</f>
        <v>86.615384615384613</v>
      </c>
      <c r="Q4054" t="str">
        <f>REPLACE(N4054,FIND("/",N4054),LEN(N4054)-FIND("/",N4054)+1,"")</f>
        <v>theater</v>
      </c>
      <c r="R4054" t="str">
        <f>REPLACE(N4054,1,FIND("/",N4054),"")</f>
        <v>plays</v>
      </c>
      <c r="S4054" s="10">
        <f t="shared" si="126"/>
        <v>41865.545324074068</v>
      </c>
      <c r="T4054" s="10">
        <f t="shared" si="127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E4055/D4055*100</f>
        <v>22</v>
      </c>
      <c r="P4055" s="7">
        <f>E4055/L4055</f>
        <v>55</v>
      </c>
      <c r="Q4055" t="str">
        <f>REPLACE(N4055,FIND("/",N4055),LEN(N4055)-FIND("/",N4055)+1,"")</f>
        <v>theater</v>
      </c>
      <c r="R4055" t="str">
        <f>REPLACE(N4055,1,FIND("/",N4055),"")</f>
        <v>plays</v>
      </c>
      <c r="S4055" s="10">
        <f t="shared" si="126"/>
        <v>41928.356805555552</v>
      </c>
      <c r="T4055" s="10">
        <f t="shared" si="127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E4056/D4056*100</f>
        <v>0</v>
      </c>
      <c r="P4056" s="7" t="e">
        <f>E4056/L4056</f>
        <v>#DIV/0!</v>
      </c>
      <c r="Q4056" t="str">
        <f>REPLACE(N4056,FIND("/",N4056),LEN(N4056)-FIND("/",N4056)+1,"")</f>
        <v>theater</v>
      </c>
      <c r="R4056" t="str">
        <f>REPLACE(N4056,1,FIND("/",N4056),"")</f>
        <v>plays</v>
      </c>
      <c r="S4056" s="10">
        <f t="shared" si="126"/>
        <v>42613.507928240739</v>
      </c>
      <c r="T4056" s="10">
        <f t="shared" si="127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E4057/D4057*100</f>
        <v>17.62</v>
      </c>
      <c r="P4057" s="7">
        <f>E4057/L4057</f>
        <v>41.952380952380949</v>
      </c>
      <c r="Q4057" t="str">
        <f>REPLACE(N4057,FIND("/",N4057),LEN(N4057)-FIND("/",N4057)+1,"")</f>
        <v>theater</v>
      </c>
      <c r="R4057" t="str">
        <f>REPLACE(N4057,1,FIND("/",N4057),"")</f>
        <v>plays</v>
      </c>
      <c r="S4057" s="10">
        <f t="shared" si="126"/>
        <v>41779.31517361111</v>
      </c>
      <c r="T4057" s="10">
        <f t="shared" si="127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7">
        <f>E4058/L4058</f>
        <v>88.333333333333329</v>
      </c>
      <c r="Q4058" t="str">
        <f>REPLACE(N4058,FIND("/",N4058),LEN(N4058)-FIND("/",N4058)+1,"")</f>
        <v>theater</v>
      </c>
      <c r="R4058" t="str">
        <f>REPLACE(N4058,1,FIND("/",N4058),"")</f>
        <v>plays</v>
      </c>
      <c r="S4058" s="10">
        <f t="shared" si="126"/>
        <v>42534.599988425922</v>
      </c>
      <c r="T4058" s="10">
        <f t="shared" si="127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E4059/D4059*100</f>
        <v>22.142857142857142</v>
      </c>
      <c r="P4059" s="7">
        <f>E4059/L4059</f>
        <v>129.16666666666666</v>
      </c>
      <c r="Q4059" t="str">
        <f>REPLACE(N4059,FIND("/",N4059),LEN(N4059)-FIND("/",N4059)+1,"")</f>
        <v>theater</v>
      </c>
      <c r="R4059" t="str">
        <f>REPLACE(N4059,1,FIND("/",N4059),"")</f>
        <v>plays</v>
      </c>
      <c r="S4059" s="10">
        <f t="shared" si="126"/>
        <v>42310.635185185187</v>
      </c>
      <c r="T4059" s="10">
        <f t="shared" si="127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E4060/D4060*100</f>
        <v>2.5333333333333332</v>
      </c>
      <c r="P4060" s="7">
        <f>E4060/L4060</f>
        <v>23.75</v>
      </c>
      <c r="Q4060" t="str">
        <f>REPLACE(N4060,FIND("/",N4060),LEN(N4060)-FIND("/",N4060)+1,"")</f>
        <v>theater</v>
      </c>
      <c r="R4060" t="str">
        <f>REPLACE(N4060,1,FIND("/",N4060),"")</f>
        <v>plays</v>
      </c>
      <c r="S4060" s="10">
        <f t="shared" si="126"/>
        <v>42445.727361111109</v>
      </c>
      <c r="T4060" s="10">
        <f t="shared" si="127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E4061/D4061*100</f>
        <v>2.5</v>
      </c>
      <c r="P4061" s="7">
        <f>E4061/L4061</f>
        <v>35.714285714285715</v>
      </c>
      <c r="Q4061" t="str">
        <f>REPLACE(N4061,FIND("/",N4061),LEN(N4061)-FIND("/",N4061)+1,"")</f>
        <v>theater</v>
      </c>
      <c r="R4061" t="str">
        <f>REPLACE(N4061,1,FIND("/",N4061),"")</f>
        <v>plays</v>
      </c>
      <c r="S4061" s="10">
        <f t="shared" si="126"/>
        <v>41866.307314814811</v>
      </c>
      <c r="T4061" s="10">
        <f t="shared" si="127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E4062/D4062*100</f>
        <v>2.85</v>
      </c>
      <c r="P4062" s="7">
        <f>E4062/L4062</f>
        <v>57</v>
      </c>
      <c r="Q4062" t="str">
        <f>REPLACE(N4062,FIND("/",N4062),LEN(N4062)-FIND("/",N4062)+1,"")</f>
        <v>theater</v>
      </c>
      <c r="R4062" t="str">
        <f>REPLACE(N4062,1,FIND("/",N4062),"")</f>
        <v>plays</v>
      </c>
      <c r="S4062" s="10">
        <f t="shared" si="126"/>
        <v>41779.361759259256</v>
      </c>
      <c r="T4062" s="10">
        <f t="shared" si="127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E4063/D4063*100</f>
        <v>0</v>
      </c>
      <c r="P4063" s="7" t="e">
        <f>E4063/L4063</f>
        <v>#DIV/0!</v>
      </c>
      <c r="Q4063" t="str">
        <f>REPLACE(N4063,FIND("/",N4063),LEN(N4063)-FIND("/",N4063)+1,"")</f>
        <v>theater</v>
      </c>
      <c r="R4063" t="str">
        <f>REPLACE(N4063,1,FIND("/",N4063),"")</f>
        <v>plays</v>
      </c>
      <c r="S4063" s="10">
        <f t="shared" si="126"/>
        <v>42420.808136574073</v>
      </c>
      <c r="T4063" s="10">
        <f t="shared" si="127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E4064/D4064*100</f>
        <v>2.4500000000000002</v>
      </c>
      <c r="P4064" s="7">
        <f>E4064/L4064</f>
        <v>163.33333333333334</v>
      </c>
      <c r="Q4064" t="str">
        <f>REPLACE(N4064,FIND("/",N4064),LEN(N4064)-FIND("/",N4064)+1,"")</f>
        <v>theater</v>
      </c>
      <c r="R4064" t="str">
        <f>REPLACE(N4064,1,FIND("/",N4064),"")</f>
        <v>plays</v>
      </c>
      <c r="S4064" s="10">
        <f t="shared" si="126"/>
        <v>42523.405879629623</v>
      </c>
      <c r="T4064" s="10">
        <f t="shared" si="127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E4065/D4065*100</f>
        <v>1.4210526315789473</v>
      </c>
      <c r="P4065" s="7">
        <f>E4065/L4065</f>
        <v>15</v>
      </c>
      <c r="Q4065" t="str">
        <f>REPLACE(N4065,FIND("/",N4065),LEN(N4065)-FIND("/",N4065)+1,"")</f>
        <v>theater</v>
      </c>
      <c r="R4065" t="str">
        <f>REPLACE(N4065,1,FIND("/",N4065),"")</f>
        <v>plays</v>
      </c>
      <c r="S4065" s="10">
        <f t="shared" si="126"/>
        <v>41787.348194444443</v>
      </c>
      <c r="T4065" s="10">
        <f t="shared" si="127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E4066/D4066*100</f>
        <v>19.25</v>
      </c>
      <c r="P4066" s="7">
        <f>E4066/L4066</f>
        <v>64.166666666666671</v>
      </c>
      <c r="Q4066" t="str">
        <f>REPLACE(N4066,FIND("/",N4066),LEN(N4066)-FIND("/",N4066)+1,"")</f>
        <v>theater</v>
      </c>
      <c r="R4066" t="str">
        <f>REPLACE(N4066,1,FIND("/",N4066),"")</f>
        <v>plays</v>
      </c>
      <c r="S4066" s="10">
        <f t="shared" si="126"/>
        <v>42093.254930555551</v>
      </c>
      <c r="T4066" s="10">
        <f t="shared" si="127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E4067/D4067*100</f>
        <v>0.67500000000000004</v>
      </c>
      <c r="P4067" s="7">
        <f>E4067/L4067</f>
        <v>6.75</v>
      </c>
      <c r="Q4067" t="str">
        <f>REPLACE(N4067,FIND("/",N4067),LEN(N4067)-FIND("/",N4067)+1,"")</f>
        <v>theater</v>
      </c>
      <c r="R4067" t="str">
        <f>REPLACE(N4067,1,FIND("/",N4067),"")</f>
        <v>plays</v>
      </c>
      <c r="S4067" s="10">
        <f t="shared" si="126"/>
        <v>41833.61818287037</v>
      </c>
      <c r="T4067" s="10">
        <f t="shared" si="127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E4068/D4068*100</f>
        <v>0.16666666666666669</v>
      </c>
      <c r="P4068" s="7">
        <f>E4068/L4068</f>
        <v>25</v>
      </c>
      <c r="Q4068" t="str">
        <f>REPLACE(N4068,FIND("/",N4068),LEN(N4068)-FIND("/",N4068)+1,"")</f>
        <v>theater</v>
      </c>
      <c r="R4068" t="str">
        <f>REPLACE(N4068,1,FIND("/",N4068),"")</f>
        <v>plays</v>
      </c>
      <c r="S4068" s="10">
        <f t="shared" si="126"/>
        <v>42478.705879629626</v>
      </c>
      <c r="T4068" s="10">
        <f t="shared" si="127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E4069/D4069*100</f>
        <v>60.9</v>
      </c>
      <c r="P4069" s="7">
        <f>E4069/L4069</f>
        <v>179.11764705882354</v>
      </c>
      <c r="Q4069" t="str">
        <f>REPLACE(N4069,FIND("/",N4069),LEN(N4069)-FIND("/",N4069)+1,"")</f>
        <v>theater</v>
      </c>
      <c r="R4069" t="str">
        <f>REPLACE(N4069,1,FIND("/",N4069),"")</f>
        <v>plays</v>
      </c>
      <c r="S4069" s="10">
        <f t="shared" si="126"/>
        <v>42234.784143518518</v>
      </c>
      <c r="T4069" s="10">
        <f t="shared" si="127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E4070/D4070*100</f>
        <v>1</v>
      </c>
      <c r="P4070" s="7">
        <f>E4070/L4070</f>
        <v>34.950000000000003</v>
      </c>
      <c r="Q4070" t="str">
        <f>REPLACE(N4070,FIND("/",N4070),LEN(N4070)-FIND("/",N4070)+1,"")</f>
        <v>theater</v>
      </c>
      <c r="R4070" t="str">
        <f>REPLACE(N4070,1,FIND("/",N4070),"")</f>
        <v>plays</v>
      </c>
      <c r="S4070" s="10">
        <f t="shared" si="126"/>
        <v>42718.630266203698</v>
      </c>
      <c r="T4070" s="10">
        <f t="shared" si="127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E4071/D4071*100</f>
        <v>34.4</v>
      </c>
      <c r="P4071" s="7">
        <f>E4071/L4071</f>
        <v>33.07692307692308</v>
      </c>
      <c r="Q4071" t="str">
        <f>REPLACE(N4071,FIND("/",N4071),LEN(N4071)-FIND("/",N4071)+1,"")</f>
        <v>theater</v>
      </c>
      <c r="R4071" t="str">
        <f>REPLACE(N4071,1,FIND("/",N4071),"")</f>
        <v>plays</v>
      </c>
      <c r="S4071" s="10">
        <f t="shared" si="126"/>
        <v>42022.328194444439</v>
      </c>
      <c r="T4071" s="10">
        <f t="shared" si="127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E4072/D4072*100</f>
        <v>16.5</v>
      </c>
      <c r="P4072" s="7">
        <f>E4072/L4072</f>
        <v>27.5</v>
      </c>
      <c r="Q4072" t="str">
        <f>REPLACE(N4072,FIND("/",N4072),LEN(N4072)-FIND("/",N4072)+1,"")</f>
        <v>theater</v>
      </c>
      <c r="R4072" t="str">
        <f>REPLACE(N4072,1,FIND("/",N4072),"")</f>
        <v>plays</v>
      </c>
      <c r="S4072" s="10">
        <f t="shared" si="126"/>
        <v>42031.333564814813</v>
      </c>
      <c r="T4072" s="10">
        <f t="shared" si="127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E4073/D4073*100</f>
        <v>0</v>
      </c>
      <c r="P4073" s="7" t="e">
        <f>E4073/L4073</f>
        <v>#DIV/0!</v>
      </c>
      <c r="Q4073" t="str">
        <f>REPLACE(N4073,FIND("/",N4073),LEN(N4073)-FIND("/",N4073)+1,"")</f>
        <v>theater</v>
      </c>
      <c r="R4073" t="str">
        <f>REPLACE(N4073,1,FIND("/",N4073),"")</f>
        <v>plays</v>
      </c>
      <c r="S4073" s="10">
        <f t="shared" si="126"/>
        <v>42700.47142361111</v>
      </c>
      <c r="T4073" s="10">
        <f t="shared" si="127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E4074/D4074*100</f>
        <v>0.4</v>
      </c>
      <c r="P4074" s="7">
        <f>E4074/L4074</f>
        <v>2</v>
      </c>
      <c r="Q4074" t="str">
        <f>REPLACE(N4074,FIND("/",N4074),LEN(N4074)-FIND("/",N4074)+1,"")</f>
        <v>theater</v>
      </c>
      <c r="R4074" t="str">
        <f>REPLACE(N4074,1,FIND("/",N4074),"")</f>
        <v>plays</v>
      </c>
      <c r="S4074" s="10">
        <f t="shared" si="126"/>
        <v>41812.441099537034</v>
      </c>
      <c r="T4074" s="10">
        <f t="shared" si="127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E4075/D4075*100</f>
        <v>1.0571428571428572</v>
      </c>
      <c r="P4075" s="7">
        <f>E4075/L4075</f>
        <v>18.5</v>
      </c>
      <c r="Q4075" t="str">
        <f>REPLACE(N4075,FIND("/",N4075),LEN(N4075)-FIND("/",N4075)+1,"")</f>
        <v>theater</v>
      </c>
      <c r="R4075" t="str">
        <f>REPLACE(N4075,1,FIND("/",N4075),"")</f>
        <v>plays</v>
      </c>
      <c r="S4075" s="10">
        <f t="shared" si="126"/>
        <v>42078.011874999997</v>
      </c>
      <c r="T4075" s="10">
        <f t="shared" si="127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E4076/D4076*100</f>
        <v>26.727272727272727</v>
      </c>
      <c r="P4076" s="7">
        <f>E4076/L4076</f>
        <v>35</v>
      </c>
      <c r="Q4076" t="str">
        <f>REPLACE(N4076,FIND("/",N4076),LEN(N4076)-FIND("/",N4076)+1,"")</f>
        <v>theater</v>
      </c>
      <c r="R4076" t="str">
        <f>REPLACE(N4076,1,FIND("/",N4076),"")</f>
        <v>plays</v>
      </c>
      <c r="S4076" s="10">
        <f t="shared" si="126"/>
        <v>42283.219618055555</v>
      </c>
      <c r="T4076" s="10">
        <f t="shared" si="127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E4077/D4077*100</f>
        <v>28.799999999999997</v>
      </c>
      <c r="P4077" s="7">
        <f>E4077/L4077</f>
        <v>44.307692307692307</v>
      </c>
      <c r="Q4077" t="str">
        <f>REPLACE(N4077,FIND("/",N4077),LEN(N4077)-FIND("/",N4077)+1,"")</f>
        <v>theater</v>
      </c>
      <c r="R4077" t="str">
        <f>REPLACE(N4077,1,FIND("/",N4077),"")</f>
        <v>plays</v>
      </c>
      <c r="S4077" s="10">
        <f t="shared" si="126"/>
        <v>41778.712604166663</v>
      </c>
      <c r="T4077" s="10">
        <f t="shared" si="127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E4078/D4078*100</f>
        <v>0</v>
      </c>
      <c r="P4078" s="7" t="e">
        <f>E4078/L4078</f>
        <v>#DIV/0!</v>
      </c>
      <c r="Q4078" t="str">
        <f>REPLACE(N4078,FIND("/",N4078),LEN(N4078)-FIND("/",N4078)+1,"")</f>
        <v>theater</v>
      </c>
      <c r="R4078" t="str">
        <f>REPLACE(N4078,1,FIND("/",N4078),"")</f>
        <v>plays</v>
      </c>
      <c r="S4078" s="10">
        <f t="shared" si="126"/>
        <v>41905.462372685179</v>
      </c>
      <c r="T4078" s="10">
        <f t="shared" si="127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E4079/D4079*100</f>
        <v>8.9</v>
      </c>
      <c r="P4079" s="7">
        <f>E4079/L4079</f>
        <v>222.5</v>
      </c>
      <c r="Q4079" t="str">
        <f>REPLACE(N4079,FIND("/",N4079),LEN(N4079)-FIND("/",N4079)+1,"")</f>
        <v>theater</v>
      </c>
      <c r="R4079" t="str">
        <f>REPLACE(N4079,1,FIND("/",N4079),"")</f>
        <v>plays</v>
      </c>
      <c r="S4079" s="10">
        <f t="shared" si="126"/>
        <v>42695.377245370364</v>
      </c>
      <c r="T4079" s="10">
        <f t="shared" si="127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E4080/D4080*100</f>
        <v>0</v>
      </c>
      <c r="P4080" s="7" t="e">
        <f>E4080/L4080</f>
        <v>#DIV/0!</v>
      </c>
      <c r="Q4080" t="str">
        <f>REPLACE(N4080,FIND("/",N4080),LEN(N4080)-FIND("/",N4080)+1,"")</f>
        <v>theater</v>
      </c>
      <c r="R4080" t="str">
        <f>REPLACE(N4080,1,FIND("/",N4080),"")</f>
        <v>plays</v>
      </c>
      <c r="S4080" s="10">
        <f t="shared" si="126"/>
        <v>42732.454189814809</v>
      </c>
      <c r="T4080" s="10">
        <f t="shared" si="127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E4081/D4081*100</f>
        <v>0.16666666666666669</v>
      </c>
      <c r="P4081" s="7">
        <f>E4081/L4081</f>
        <v>5</v>
      </c>
      <c r="Q4081" t="str">
        <f>REPLACE(N4081,FIND("/",N4081),LEN(N4081)-FIND("/",N4081)+1,"")</f>
        <v>theater</v>
      </c>
      <c r="R4081" t="str">
        <f>REPLACE(N4081,1,FIND("/",N4081),"")</f>
        <v>plays</v>
      </c>
      <c r="S4081" s="10">
        <f t="shared" si="126"/>
        <v>42510.605567129627</v>
      </c>
      <c r="T4081" s="10">
        <f t="shared" si="127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E4082/D4082*100</f>
        <v>0</v>
      </c>
      <c r="P4082" s="7" t="e">
        <f>E4082/L4082</f>
        <v>#DIV/0!</v>
      </c>
      <c r="Q4082" t="str">
        <f>REPLACE(N4082,FIND("/",N4082),LEN(N4082)-FIND("/",N4082)+1,"")</f>
        <v>theater</v>
      </c>
      <c r="R4082" t="str">
        <f>REPLACE(N4082,1,FIND("/",N4082),"")</f>
        <v>plays</v>
      </c>
      <c r="S4082" s="10">
        <f t="shared" si="126"/>
        <v>42511.364768518521</v>
      </c>
      <c r="T4082" s="10">
        <f t="shared" si="127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E4083/D4083*100</f>
        <v>15.737410071942445</v>
      </c>
      <c r="P4083" s="7">
        <f>E4083/L4083</f>
        <v>29.166666666666668</v>
      </c>
      <c r="Q4083" t="str">
        <f>REPLACE(N4083,FIND("/",N4083),LEN(N4083)-FIND("/",N4083)+1,"")</f>
        <v>theater</v>
      </c>
      <c r="R4083" t="str">
        <f>REPLACE(N4083,1,FIND("/",N4083),"")</f>
        <v>plays</v>
      </c>
      <c r="S4083" s="10">
        <f t="shared" si="126"/>
        <v>42041.247974537029</v>
      </c>
      <c r="T4083" s="10">
        <f t="shared" si="127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E4084/D4084*100</f>
        <v>2</v>
      </c>
      <c r="P4084" s="7">
        <f>E4084/L4084</f>
        <v>1.5</v>
      </c>
      <c r="Q4084" t="str">
        <f>REPLACE(N4084,FIND("/",N4084),LEN(N4084)-FIND("/",N4084)+1,"")</f>
        <v>theater</v>
      </c>
      <c r="R4084" t="str">
        <f>REPLACE(N4084,1,FIND("/",N4084),"")</f>
        <v>plays</v>
      </c>
      <c r="S4084" s="10">
        <f t="shared" si="126"/>
        <v>42306.855937499997</v>
      </c>
      <c r="T4084" s="10">
        <f t="shared" si="127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E4085/D4085*100</f>
        <v>21.685714285714287</v>
      </c>
      <c r="P4085" s="7">
        <f>E4085/L4085</f>
        <v>126.5</v>
      </c>
      <c r="Q4085" t="str">
        <f>REPLACE(N4085,FIND("/",N4085),LEN(N4085)-FIND("/",N4085)+1,"")</f>
        <v>theater</v>
      </c>
      <c r="R4085" t="str">
        <f>REPLACE(N4085,1,FIND("/",N4085),"")</f>
        <v>plays</v>
      </c>
      <c r="S4085" s="10">
        <f t="shared" si="126"/>
        <v>42353.428425925922</v>
      </c>
      <c r="T4085" s="10">
        <f t="shared" si="127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E4086/D4086*100</f>
        <v>0.33333333333333337</v>
      </c>
      <c r="P4086" s="7">
        <f>E4086/L4086</f>
        <v>10</v>
      </c>
      <c r="Q4086" t="str">
        <f>REPLACE(N4086,FIND("/",N4086),LEN(N4086)-FIND("/",N4086)+1,"")</f>
        <v>theater</v>
      </c>
      <c r="R4086" t="str">
        <f>REPLACE(N4086,1,FIND("/",N4086),"")</f>
        <v>plays</v>
      </c>
      <c r="S4086" s="10">
        <f t="shared" si="126"/>
        <v>42622.103078703702</v>
      </c>
      <c r="T4086" s="10">
        <f t="shared" si="127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E4087/D4087*100</f>
        <v>0.2857142857142857</v>
      </c>
      <c r="P4087" s="7">
        <f>E4087/L4087</f>
        <v>10</v>
      </c>
      <c r="Q4087" t="str">
        <f>REPLACE(N4087,FIND("/",N4087),LEN(N4087)-FIND("/",N4087)+1,"")</f>
        <v>theater</v>
      </c>
      <c r="R4087" t="str">
        <f>REPLACE(N4087,1,FIND("/",N4087),"")</f>
        <v>plays</v>
      </c>
      <c r="S4087" s="10">
        <f t="shared" si="126"/>
        <v>42058.270543981482</v>
      </c>
      <c r="T4087" s="10">
        <f t="shared" si="127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E4088/D4088*100</f>
        <v>4.7</v>
      </c>
      <c r="P4088" s="7">
        <f>E4088/L4088</f>
        <v>9.4</v>
      </c>
      <c r="Q4088" t="str">
        <f>REPLACE(N4088,FIND("/",N4088),LEN(N4088)-FIND("/",N4088)+1,"")</f>
        <v>theater</v>
      </c>
      <c r="R4088" t="str">
        <f>REPLACE(N4088,1,FIND("/",N4088),"")</f>
        <v>plays</v>
      </c>
      <c r="S4088" s="10">
        <f t="shared" si="126"/>
        <v>42304.607627314814</v>
      </c>
      <c r="T4088" s="10">
        <f t="shared" si="127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E4089/D4089*100</f>
        <v>0</v>
      </c>
      <c r="P4089" s="7" t="e">
        <f>E4089/L4089</f>
        <v>#DIV/0!</v>
      </c>
      <c r="Q4089" t="str">
        <f>REPLACE(N4089,FIND("/",N4089),LEN(N4089)-FIND("/",N4089)+1,"")</f>
        <v>theater</v>
      </c>
      <c r="R4089" t="str">
        <f>REPLACE(N4089,1,FIND("/",N4089),"")</f>
        <v>plays</v>
      </c>
      <c r="S4089" s="10">
        <f t="shared" si="126"/>
        <v>42538.40956018518</v>
      </c>
      <c r="T4089" s="10">
        <f t="shared" si="127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E4090/D4090*100</f>
        <v>10.8</v>
      </c>
      <c r="P4090" s="7">
        <f>E4090/L4090</f>
        <v>72</v>
      </c>
      <c r="Q4090" t="str">
        <f>REPLACE(N4090,FIND("/",N4090),LEN(N4090)-FIND("/",N4090)+1,"")</f>
        <v>theater</v>
      </c>
      <c r="R4090" t="str">
        <f>REPLACE(N4090,1,FIND("/",N4090),"")</f>
        <v>plays</v>
      </c>
      <c r="S4090" s="10">
        <f t="shared" si="126"/>
        <v>41990.27921296296</v>
      </c>
      <c r="T4090" s="10">
        <f t="shared" si="127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E4091/D4091*100</f>
        <v>4.8</v>
      </c>
      <c r="P4091" s="7">
        <f>E4091/L4091</f>
        <v>30</v>
      </c>
      <c r="Q4091" t="str">
        <f>REPLACE(N4091,FIND("/",N4091),LEN(N4091)-FIND("/",N4091)+1,"")</f>
        <v>theater</v>
      </c>
      <c r="R4091" t="str">
        <f>REPLACE(N4091,1,FIND("/",N4091),"")</f>
        <v>plays</v>
      </c>
      <c r="S4091" s="10">
        <f t="shared" si="126"/>
        <v>42122.399166666662</v>
      </c>
      <c r="T4091" s="10">
        <f t="shared" si="127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E4092/D4092*100</f>
        <v>3.2</v>
      </c>
      <c r="P4092" s="7">
        <f>E4092/L4092</f>
        <v>10.666666666666666</v>
      </c>
      <c r="Q4092" t="str">
        <f>REPLACE(N4092,FIND("/",N4092),LEN(N4092)-FIND("/",N4092)+1,"")</f>
        <v>theater</v>
      </c>
      <c r="R4092" t="str">
        <f>REPLACE(N4092,1,FIND("/",N4092),"")</f>
        <v>plays</v>
      </c>
      <c r="S4092" s="10">
        <f t="shared" si="126"/>
        <v>42209.339548611104</v>
      </c>
      <c r="T4092" s="10">
        <f t="shared" si="127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E4093/D4093*100</f>
        <v>12.75</v>
      </c>
      <c r="P4093" s="7">
        <f>E4093/L4093</f>
        <v>25.5</v>
      </c>
      <c r="Q4093" t="str">
        <f>REPLACE(N4093,FIND("/",N4093),LEN(N4093)-FIND("/",N4093)+1,"")</f>
        <v>theater</v>
      </c>
      <c r="R4093" t="str">
        <f>REPLACE(N4093,1,FIND("/",N4093),"")</f>
        <v>plays</v>
      </c>
      <c r="S4093" s="10">
        <f t="shared" si="126"/>
        <v>41990.173043981478</v>
      </c>
      <c r="T4093" s="10">
        <f t="shared" si="127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E4094/D4094*100</f>
        <v>1.8181818181818181E-2</v>
      </c>
      <c r="P4094" s="7">
        <f>E4094/L4094</f>
        <v>20</v>
      </c>
      <c r="Q4094" t="str">
        <f>REPLACE(N4094,FIND("/",N4094),LEN(N4094)-FIND("/",N4094)+1,"")</f>
        <v>theater</v>
      </c>
      <c r="R4094" t="str">
        <f>REPLACE(N4094,1,FIND("/",N4094),"")</f>
        <v>plays</v>
      </c>
      <c r="S4094" s="10">
        <f t="shared" si="126"/>
        <v>42038.861655092587</v>
      </c>
      <c r="T4094" s="10">
        <f t="shared" si="127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E4095/D4095*100</f>
        <v>2.4</v>
      </c>
      <c r="P4095" s="7">
        <f>E4095/L4095</f>
        <v>15</v>
      </c>
      <c r="Q4095" t="str">
        <f>REPLACE(N4095,FIND("/",N4095),LEN(N4095)-FIND("/",N4095)+1,"")</f>
        <v>theater</v>
      </c>
      <c r="R4095" t="str">
        <f>REPLACE(N4095,1,FIND("/",N4095),"")</f>
        <v>plays</v>
      </c>
      <c r="S4095" s="10">
        <f t="shared" si="126"/>
        <v>42178.482557870368</v>
      </c>
      <c r="T4095" s="10">
        <f t="shared" si="127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E4096/D4096*100</f>
        <v>36.5</v>
      </c>
      <c r="P4096" s="7">
        <f>E4096/L4096</f>
        <v>91.25</v>
      </c>
      <c r="Q4096" t="str">
        <f>REPLACE(N4096,FIND("/",N4096),LEN(N4096)-FIND("/",N4096)+1,"")</f>
        <v>theater</v>
      </c>
      <c r="R4096" t="str">
        <f>REPLACE(N4096,1,FIND("/",N4096),"")</f>
        <v>plays</v>
      </c>
      <c r="S4096" s="10">
        <f t="shared" si="126"/>
        <v>41889.753472222219</v>
      </c>
      <c r="T4096" s="10">
        <f t="shared" si="127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E4097/D4097*100</f>
        <v>2.666666666666667</v>
      </c>
      <c r="P4097" s="7">
        <f>E4097/L4097</f>
        <v>800</v>
      </c>
      <c r="Q4097" t="str">
        <f>REPLACE(N4097,FIND("/",N4097),LEN(N4097)-FIND("/",N4097)+1,"")</f>
        <v>theater</v>
      </c>
      <c r="R4097" t="str">
        <f>REPLACE(N4097,1,FIND("/",N4097),"")</f>
        <v>plays</v>
      </c>
      <c r="S4097" s="10">
        <f t="shared" si="126"/>
        <v>42692.698495370372</v>
      </c>
      <c r="T4097" s="10">
        <f t="shared" si="127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E4098/D4098*100</f>
        <v>11.428571428571429</v>
      </c>
      <c r="P4098" s="7">
        <f>E4098/L4098</f>
        <v>80</v>
      </c>
      <c r="Q4098" t="str">
        <f>REPLACE(N4098,FIND("/",N4098),LEN(N4098)-FIND("/",N4098)+1,"")</f>
        <v>theater</v>
      </c>
      <c r="R4098" t="str">
        <f>REPLACE(N4098,1,FIND("/",N4098),"")</f>
        <v>plays</v>
      </c>
      <c r="S4098" s="10">
        <f t="shared" si="126"/>
        <v>42750.196979166663</v>
      </c>
      <c r="T4098" s="10">
        <f t="shared" si="127"/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E4099/D4099*100</f>
        <v>0</v>
      </c>
      <c r="P4099" s="7" t="e">
        <f>E4099/L4099</f>
        <v>#DIV/0!</v>
      </c>
      <c r="Q4099" t="str">
        <f>REPLACE(N4099,FIND("/",N4099),LEN(N4099)-FIND("/",N4099)+1,"")</f>
        <v>theater</v>
      </c>
      <c r="R4099" t="str">
        <f>REPLACE(N4099,1,FIND("/",N4099),"")</f>
        <v>plays</v>
      </c>
      <c r="S4099" s="10">
        <f t="shared" ref="S4099:S4115" si="128">(J4099/86400)+25569+(-8/24)</f>
        <v>42344.491168981483</v>
      </c>
      <c r="T4099" s="10">
        <f t="shared" ref="T4099:T4115" si="129">(I4099/86400)+25569+(-8/24)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E4100/D4100*100</f>
        <v>0</v>
      </c>
      <c r="P4100" s="7" t="e">
        <f>E4100/L4100</f>
        <v>#DIV/0!</v>
      </c>
      <c r="Q4100" t="str">
        <f>REPLACE(N4100,FIND("/",N4100),LEN(N4100)-FIND("/",N4100)+1,"")</f>
        <v>theater</v>
      </c>
      <c r="R4100" t="str">
        <f>REPLACE(N4100,1,FIND("/",N4100),"")</f>
        <v>plays</v>
      </c>
      <c r="S4100" s="10">
        <f t="shared" si="128"/>
        <v>42495.38885416666</v>
      </c>
      <c r="T4100" s="10">
        <f t="shared" si="12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E4101/D4101*100</f>
        <v>1.1111111111111112</v>
      </c>
      <c r="P4101" s="7">
        <f>E4101/L4101</f>
        <v>50</v>
      </c>
      <c r="Q4101" t="str">
        <f>REPLACE(N4101,FIND("/",N4101),LEN(N4101)-FIND("/",N4101)+1,"")</f>
        <v>theater</v>
      </c>
      <c r="R4101" t="str">
        <f>REPLACE(N4101,1,FIND("/",N4101),"")</f>
        <v>plays</v>
      </c>
      <c r="S4101" s="10">
        <f t="shared" si="128"/>
        <v>42570.517048611109</v>
      </c>
      <c r="T4101" s="10">
        <f t="shared" si="12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E4102/D4102*100</f>
        <v>0</v>
      </c>
      <c r="P4102" s="7" t="e">
        <f>E4102/L4102</f>
        <v>#DIV/0!</v>
      </c>
      <c r="Q4102" t="str">
        <f>REPLACE(N4102,FIND("/",N4102),LEN(N4102)-FIND("/",N4102)+1,"")</f>
        <v>theater</v>
      </c>
      <c r="R4102" t="str">
        <f>REPLACE(N4102,1,FIND("/",N4102),"")</f>
        <v>plays</v>
      </c>
      <c r="S4102" s="10">
        <f t="shared" si="128"/>
        <v>41926.791550925926</v>
      </c>
      <c r="T4102" s="10">
        <f t="shared" si="12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E4103/D4103*100</f>
        <v>0</v>
      </c>
      <c r="P4103" s="7" t="e">
        <f>E4103/L4103</f>
        <v>#DIV/0!</v>
      </c>
      <c r="Q4103" t="str">
        <f>REPLACE(N4103,FIND("/",N4103),LEN(N4103)-FIND("/",N4103)+1,"")</f>
        <v>theater</v>
      </c>
      <c r="R4103" t="str">
        <f>REPLACE(N4103,1,FIND("/",N4103),"")</f>
        <v>plays</v>
      </c>
      <c r="S4103" s="10">
        <f t="shared" si="128"/>
        <v>42730.570393518516</v>
      </c>
      <c r="T4103" s="10">
        <f t="shared" si="12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E4104/D4104*100</f>
        <v>27.400000000000002</v>
      </c>
      <c r="P4104" s="7">
        <f>E4104/L4104</f>
        <v>22.833333333333332</v>
      </c>
      <c r="Q4104" t="str">
        <f>REPLACE(N4104,FIND("/",N4104),LEN(N4104)-FIND("/",N4104)+1,"")</f>
        <v>theater</v>
      </c>
      <c r="R4104" t="str">
        <f>REPLACE(N4104,1,FIND("/",N4104),"")</f>
        <v>plays</v>
      </c>
      <c r="S4104" s="10">
        <f t="shared" si="128"/>
        <v>42475.514733796292</v>
      </c>
      <c r="T4104" s="10">
        <f t="shared" si="12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E4105/D4105*100</f>
        <v>10</v>
      </c>
      <c r="P4105" s="7">
        <f>E4105/L4105</f>
        <v>16.666666666666668</v>
      </c>
      <c r="Q4105" t="str">
        <f>REPLACE(N4105,FIND("/",N4105),LEN(N4105)-FIND("/",N4105)+1,"")</f>
        <v>theater</v>
      </c>
      <c r="R4105" t="str">
        <f>REPLACE(N4105,1,FIND("/",N4105),"")</f>
        <v>plays</v>
      </c>
      <c r="S4105" s="10">
        <f t="shared" si="128"/>
        <v>42188.499606481484</v>
      </c>
      <c r="T4105" s="10">
        <f t="shared" si="12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E4106/D4106*100</f>
        <v>21.366666666666667</v>
      </c>
      <c r="P4106" s="7">
        <f>E4106/L4106</f>
        <v>45.785714285714285</v>
      </c>
      <c r="Q4106" t="str">
        <f>REPLACE(N4106,FIND("/",N4106),LEN(N4106)-FIND("/",N4106)+1,"")</f>
        <v>theater</v>
      </c>
      <c r="R4106" t="str">
        <f>REPLACE(N4106,1,FIND("/",N4106),"")</f>
        <v>plays</v>
      </c>
      <c r="S4106" s="10">
        <f t="shared" si="128"/>
        <v>42639.944837962961</v>
      </c>
      <c r="T4106" s="10">
        <f t="shared" si="12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E4107/D4107*100</f>
        <v>6.9696969696969706</v>
      </c>
      <c r="P4107" s="7">
        <f>E4107/L4107</f>
        <v>383.33333333333331</v>
      </c>
      <c r="Q4107" t="str">
        <f>REPLACE(N4107,FIND("/",N4107),LEN(N4107)-FIND("/",N4107)+1,"")</f>
        <v>theater</v>
      </c>
      <c r="R4107" t="str">
        <f>REPLACE(N4107,1,FIND("/",N4107),"")</f>
        <v>plays</v>
      </c>
      <c r="S4107" s="10">
        <f t="shared" si="128"/>
        <v>42696.677187499998</v>
      </c>
      <c r="T4107" s="10">
        <f t="shared" si="12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E4108/D4108*100</f>
        <v>70.599999999999994</v>
      </c>
      <c r="P4108" s="7">
        <f>E4108/L4108</f>
        <v>106.96969696969697</v>
      </c>
      <c r="Q4108" t="str">
        <f>REPLACE(N4108,FIND("/",N4108),LEN(N4108)-FIND("/",N4108)+1,"")</f>
        <v>theater</v>
      </c>
      <c r="R4108" t="str">
        <f>REPLACE(N4108,1,FIND("/",N4108),"")</f>
        <v>plays</v>
      </c>
      <c r="S4108" s="10">
        <f t="shared" si="128"/>
        <v>42052.716041666667</v>
      </c>
      <c r="T4108" s="10">
        <f t="shared" si="12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E4109/D4109*100</f>
        <v>2.0500000000000003</v>
      </c>
      <c r="P4109" s="7">
        <f>E4109/L4109</f>
        <v>10.25</v>
      </c>
      <c r="Q4109" t="str">
        <f>REPLACE(N4109,FIND("/",N4109),LEN(N4109)-FIND("/",N4109)+1,"")</f>
        <v>theater</v>
      </c>
      <c r="R4109" t="str">
        <f>REPLACE(N4109,1,FIND("/",N4109),"")</f>
        <v>plays</v>
      </c>
      <c r="S4109" s="10">
        <f t="shared" si="128"/>
        <v>41883.583344907405</v>
      </c>
      <c r="T4109" s="10">
        <f t="shared" si="12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E4110/D4110*100</f>
        <v>1.9666666666666666</v>
      </c>
      <c r="P4110" s="7">
        <f>E4110/L4110</f>
        <v>59</v>
      </c>
      <c r="Q4110" t="str">
        <f>REPLACE(N4110,FIND("/",N4110),LEN(N4110)-FIND("/",N4110)+1,"")</f>
        <v>theater</v>
      </c>
      <c r="R4110" t="str">
        <f>REPLACE(N4110,1,FIND("/",N4110),"")</f>
        <v>plays</v>
      </c>
      <c r="S4110" s="10">
        <f t="shared" si="128"/>
        <v>42766.698344907403</v>
      </c>
      <c r="T4110" s="10">
        <f t="shared" si="12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E4111/D4111*100</f>
        <v>0</v>
      </c>
      <c r="P4111" s="7" t="e">
        <f>E4111/L4111</f>
        <v>#DIV/0!</v>
      </c>
      <c r="Q4111" t="str">
        <f>REPLACE(N4111,FIND("/",N4111),LEN(N4111)-FIND("/",N4111)+1,"")</f>
        <v>theater</v>
      </c>
      <c r="R4111" t="str">
        <f>REPLACE(N4111,1,FIND("/",N4111),"")</f>
        <v>plays</v>
      </c>
      <c r="S4111" s="10">
        <f t="shared" si="128"/>
        <v>42307.206064814811</v>
      </c>
      <c r="T4111" s="10">
        <f t="shared" si="12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E4112/D4112*100</f>
        <v>28.666666666666668</v>
      </c>
      <c r="P4112" s="7">
        <f>E4112/L4112</f>
        <v>14.333333333333334</v>
      </c>
      <c r="Q4112" t="str">
        <f>REPLACE(N4112,FIND("/",N4112),LEN(N4112)-FIND("/",N4112)+1,"")</f>
        <v>theater</v>
      </c>
      <c r="R4112" t="str">
        <f>REPLACE(N4112,1,FIND("/",N4112),"")</f>
        <v>plays</v>
      </c>
      <c r="S4112" s="10">
        <f t="shared" si="128"/>
        <v>42512.293414351851</v>
      </c>
      <c r="T4112" s="10">
        <f t="shared" si="12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E4113/D4113*100</f>
        <v>3.1333333333333333</v>
      </c>
      <c r="P4113" s="7">
        <f>E4113/L4113</f>
        <v>15.666666666666666</v>
      </c>
      <c r="Q4113" t="str">
        <f>REPLACE(N4113,FIND("/",N4113),LEN(N4113)-FIND("/",N4113)+1,"")</f>
        <v>theater</v>
      </c>
      <c r="R4113" t="str">
        <f>REPLACE(N4113,1,FIND("/",N4113),"")</f>
        <v>plays</v>
      </c>
      <c r="S4113" s="10">
        <f t="shared" si="128"/>
        <v>42028.802546296291</v>
      </c>
      <c r="T4113" s="10">
        <f t="shared" si="12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E4114/D4114*100</f>
        <v>0.04</v>
      </c>
      <c r="P4114" s="7">
        <f>E4114/L4114</f>
        <v>1</v>
      </c>
      <c r="Q4114" t="str">
        <f>REPLACE(N4114,FIND("/",N4114),LEN(N4114)-FIND("/",N4114)+1,"")</f>
        <v>theater</v>
      </c>
      <c r="R4114" t="str">
        <f>REPLACE(N4114,1,FIND("/",N4114),"")</f>
        <v>plays</v>
      </c>
      <c r="S4114" s="10">
        <f t="shared" si="128"/>
        <v>42400.613263888888</v>
      </c>
      <c r="T4114" s="10">
        <f t="shared" si="12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E4115/D4115*100</f>
        <v>0.2</v>
      </c>
      <c r="P4115" s="7">
        <f>E4115/L4115</f>
        <v>1</v>
      </c>
      <c r="Q4115" t="str">
        <f>REPLACE(N4115,FIND("/",N4115),LEN(N4115)-FIND("/",N4115)+1,"")</f>
        <v>theater</v>
      </c>
      <c r="R4115" t="str">
        <f>REPLACE(N4115,1,FIND("/",N4115),"")</f>
        <v>plays</v>
      </c>
      <c r="S4115" s="10">
        <f t="shared" si="128"/>
        <v>42358.239849537036</v>
      </c>
      <c r="T4115" s="10">
        <f t="shared" si="129"/>
        <v>42376.94027777778</v>
      </c>
    </row>
  </sheetData>
  <autoFilter ref="A1:R4115" xr:uid="{E3DBC1C2-115C-4458-B172-0C5CC3DA73AA}">
    <sortState ref="A2:R4115">
      <sortCondition ref="A1:A4115"/>
    </sortState>
  </autoFilter>
  <conditionalFormatting sqref="F2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30DF8-9719-4F0A-A133-865D52D8F06A}">
  <dimension ref="A1:F14"/>
  <sheetViews>
    <sheetView workbookViewId="0">
      <selection activeCell="O5" sqref="O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8322</v>
      </c>
      <c r="B3" s="8" t="s">
        <v>8323</v>
      </c>
    </row>
    <row r="4" spans="1:6" x14ac:dyDescent="0.2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5">
      <c r="A5" s="9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9" t="s">
        <v>8314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9" t="s">
        <v>8315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9" t="s">
        <v>8316</v>
      </c>
      <c r="B8" s="5">
        <v>24</v>
      </c>
      <c r="C8" s="5"/>
      <c r="D8" s="5"/>
      <c r="E8" s="5"/>
      <c r="F8" s="5">
        <v>24</v>
      </c>
    </row>
    <row r="9" spans="1:6" x14ac:dyDescent="0.25">
      <c r="A9" s="9" t="s">
        <v>8317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9" t="s">
        <v>8318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9" t="s">
        <v>8319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9" t="s">
        <v>8320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9" t="s">
        <v>8321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9" t="s">
        <v>8312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A72FB-40F3-4257-8AD6-1268D0CDD716}">
  <dimension ref="A1:F47"/>
  <sheetViews>
    <sheetView topLeftCell="E4" workbookViewId="0">
      <selection activeCell="L28" sqref="L2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8322</v>
      </c>
      <c r="B4" s="8" t="s">
        <v>8323</v>
      </c>
    </row>
    <row r="5" spans="1:6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8324</v>
      </c>
      <c r="B6" s="5"/>
      <c r="C6" s="5">
        <v>100</v>
      </c>
      <c r="D6" s="5"/>
      <c r="E6" s="5"/>
      <c r="F6" s="5">
        <v>100</v>
      </c>
    </row>
    <row r="7" spans="1:6" x14ac:dyDescent="0.25">
      <c r="A7" s="9" t="s">
        <v>8325</v>
      </c>
      <c r="B7" s="5">
        <v>20</v>
      </c>
      <c r="C7" s="5"/>
      <c r="D7" s="5"/>
      <c r="E7" s="5"/>
      <c r="F7" s="5">
        <v>20</v>
      </c>
    </row>
    <row r="8" spans="1:6" x14ac:dyDescent="0.25">
      <c r="A8" s="9" t="s">
        <v>8326</v>
      </c>
      <c r="B8" s="5">
        <v>24</v>
      </c>
      <c r="C8" s="5"/>
      <c r="D8" s="5"/>
      <c r="E8" s="5"/>
      <c r="F8" s="5">
        <v>24</v>
      </c>
    </row>
    <row r="9" spans="1:6" x14ac:dyDescent="0.25">
      <c r="A9" s="9" t="s">
        <v>8327</v>
      </c>
      <c r="B9" s="5"/>
      <c r="C9" s="5">
        <v>40</v>
      </c>
      <c r="D9" s="5"/>
      <c r="E9" s="5"/>
      <c r="F9" s="5">
        <v>40</v>
      </c>
    </row>
    <row r="10" spans="1:6" x14ac:dyDescent="0.25">
      <c r="A10" s="9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9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9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9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9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9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9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9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9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9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9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9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9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9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9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9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9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9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9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9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9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9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9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9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9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9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9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9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9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9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9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9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9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9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9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9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9" t="s">
        <v>8312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15B7C-85DD-45CE-806C-8263575A26AA}">
  <dimension ref="A1:E18"/>
  <sheetViews>
    <sheetView workbookViewId="0">
      <selection activeCell="E24" sqref="E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8379</v>
      </c>
      <c r="B2" t="s">
        <v>8310</v>
      </c>
    </row>
    <row r="4" spans="1:5" x14ac:dyDescent="0.25">
      <c r="A4" s="8" t="s">
        <v>8322</v>
      </c>
      <c r="B4" s="8" t="s">
        <v>8323</v>
      </c>
    </row>
    <row r="5" spans="1:5" x14ac:dyDescent="0.25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5">
      <c r="A6" s="11" t="s">
        <v>8373</v>
      </c>
      <c r="B6" s="5">
        <v>34</v>
      </c>
      <c r="C6" s="5">
        <v>148</v>
      </c>
      <c r="D6" s="5">
        <v>184</v>
      </c>
      <c r="E6" s="5">
        <v>366</v>
      </c>
    </row>
    <row r="7" spans="1:5" x14ac:dyDescent="0.25">
      <c r="A7" s="11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11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11" t="s">
        <v>8376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25">
      <c r="A10" s="11" t="s">
        <v>8367</v>
      </c>
      <c r="B10" s="5">
        <v>27</v>
      </c>
      <c r="C10" s="5">
        <v>125</v>
      </c>
      <c r="D10" s="5">
        <v>232</v>
      </c>
      <c r="E10" s="5">
        <v>384</v>
      </c>
    </row>
    <row r="11" spans="1:5" x14ac:dyDescent="0.25">
      <c r="A11" s="11" t="s">
        <v>8377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25">
      <c r="A12" s="11" t="s">
        <v>8368</v>
      </c>
      <c r="B12" s="5">
        <v>43</v>
      </c>
      <c r="C12" s="5">
        <v>148</v>
      </c>
      <c r="D12" s="5">
        <v>191</v>
      </c>
      <c r="E12" s="5">
        <v>382</v>
      </c>
    </row>
    <row r="13" spans="1:5" x14ac:dyDescent="0.25">
      <c r="A13" s="11" t="s">
        <v>8369</v>
      </c>
      <c r="B13" s="5">
        <v>32</v>
      </c>
      <c r="C13" s="5">
        <v>135</v>
      </c>
      <c r="D13" s="5">
        <v>167</v>
      </c>
      <c r="E13" s="5">
        <v>334</v>
      </c>
    </row>
    <row r="14" spans="1:5" x14ac:dyDescent="0.25">
      <c r="A14" s="11" t="s">
        <v>8370</v>
      </c>
      <c r="B14" s="5">
        <v>24</v>
      </c>
      <c r="C14" s="5">
        <v>126</v>
      </c>
      <c r="D14" s="5">
        <v>149</v>
      </c>
      <c r="E14" s="5">
        <v>299</v>
      </c>
    </row>
    <row r="15" spans="1:5" x14ac:dyDescent="0.25">
      <c r="A15" s="11" t="s">
        <v>8371</v>
      </c>
      <c r="B15" s="5">
        <v>20</v>
      </c>
      <c r="C15" s="5">
        <v>151</v>
      </c>
      <c r="D15" s="5">
        <v>183</v>
      </c>
      <c r="E15" s="5">
        <v>354</v>
      </c>
    </row>
    <row r="16" spans="1:5" x14ac:dyDescent="0.25">
      <c r="A16" s="11" t="s">
        <v>8372</v>
      </c>
      <c r="B16" s="5">
        <v>37</v>
      </c>
      <c r="C16" s="5">
        <v>113</v>
      </c>
      <c r="D16" s="5">
        <v>181</v>
      </c>
      <c r="E16" s="5">
        <v>331</v>
      </c>
    </row>
    <row r="17" spans="1:5" x14ac:dyDescent="0.25">
      <c r="A17" s="11" t="s">
        <v>8378</v>
      </c>
      <c r="B17" s="5">
        <v>23</v>
      </c>
      <c r="C17" s="5">
        <v>119</v>
      </c>
      <c r="D17" s="5">
        <v>110</v>
      </c>
      <c r="E17" s="5">
        <v>252</v>
      </c>
    </row>
    <row r="18" spans="1:5" x14ac:dyDescent="0.25">
      <c r="A18" s="11" t="s">
        <v>8312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D9FE7-C454-4164-AB0F-FDE3DFB4D347}">
  <dimension ref="A1:H13"/>
  <sheetViews>
    <sheetView tabSelected="1" workbookViewId="0">
      <selection activeCell="J8" sqref="J8"/>
    </sheetView>
  </sheetViews>
  <sheetFormatPr defaultRowHeight="15" x14ac:dyDescent="0.25"/>
  <cols>
    <col min="1" max="1" width="11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8389</v>
      </c>
      <c r="B2">
        <f>COUNTIFS(Sheet1!D2:D4115,"&lt;1000",Sheet1!F2:F4115,"=successful")</f>
        <v>322</v>
      </c>
      <c r="C2">
        <f>COUNTIFS(Sheet1!D2:D4115,"&lt;1000",Sheet1!F2:F4115,"=failed")</f>
        <v>113</v>
      </c>
      <c r="D2">
        <f>COUNTIFS(Sheet1!D2:D4115,"&lt;1000",Sheet1!F2:F4115,"=canceled")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8388</v>
      </c>
      <c r="B3">
        <f>COUNTIFS(Sheet1!D2:D4115,"&gt;=1000",Sheet1!D2:D4115,"&lt;5000",Sheet1!F2:F4115,"=successful")</f>
        <v>932</v>
      </c>
      <c r="C3">
        <f>COUNTIFS(Sheet1!D2:D4115,"&gt;=1000",Sheet1!D2:D4115,"&lt;5000",Sheet1!F2:F4115,"=failed")</f>
        <v>420</v>
      </c>
      <c r="D3">
        <f>COUNTIFS(Sheet1!D2:D4115,"&gt;=1000",Sheet1!D2:D4115,"&lt;5000",Sheet1!F2:F4115,"=canceled")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8390</v>
      </c>
      <c r="B4">
        <f>COUNTIFS(Sheet1!D2:D4115,"&gt;=5000",Sheet1!D2:D4115,"&lt;10000",Sheet1!F2:F4115,"=successful")</f>
        <v>381</v>
      </c>
      <c r="C4">
        <f>COUNTIFS(Sheet1!D2:D4115,"&gt;=5000",Sheet1!D2:D4115,"&lt;10000",Sheet1!F2:F4115,"=failed")</f>
        <v>283</v>
      </c>
      <c r="D4">
        <f>COUNTIFS(Sheet1!D2:D4115,"&gt;=5000",Sheet1!D2:D4115,"&lt;10000",Sheet1!F2:F4115,"=canceled")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8392</v>
      </c>
      <c r="B5">
        <f>COUNTIFS(Sheet1!D2:D4115,"&gt;=10000",Sheet1!D2:D4115,"&lt;15000",Sheet1!F2:F4115,"=successful")</f>
        <v>168</v>
      </c>
      <c r="C5">
        <f>COUNTIFS(Sheet1!D2:D4115,"&gt;=10000",Sheet1!D2:D4115,"&lt;15000",Sheet1!F2:F4115,"=failed")</f>
        <v>144</v>
      </c>
      <c r="D5">
        <f>COUNTIFS(Sheet1!D2:D4115,"&gt;=10000",Sheet1!D2:D4115,"&lt;15000",Sheet1!F2:F4115,"=canceled")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8393</v>
      </c>
      <c r="B6">
        <f>COUNTIFS(Sheet1!D2:D4115,"&gt;=15000",Sheet1!D2:D4115,"&lt;20000",Sheet1!F2:F4115,"=successful")</f>
        <v>94</v>
      </c>
      <c r="C6">
        <f>COUNTIFS(Sheet1!D2:D4115,"&gt;=15000",Sheet1!D2:D4115,"&lt;20000",Sheet1!F2:F4115,"=failed")</f>
        <v>90</v>
      </c>
      <c r="D6">
        <f>COUNTIFS(Sheet1!D2:D4115,"&gt;=15000",Sheet1!D2:D4115,"&lt;20000",Sheet1!F2:F4115,"=canceled")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8394</v>
      </c>
      <c r="B7">
        <f>COUNTIFS(Sheet1!D2:D4115,"&gt;=20000",Sheet1!D2:D4115,"&lt;25000",Sheet1!F2:F4115,"=successful")</f>
        <v>62</v>
      </c>
      <c r="C7">
        <f>COUNTIFS(Sheet1!D2:D4115,"&gt;=20000",Sheet1!D2:D4115,"&lt;25000",Sheet1!F2:F4115,"=failed")</f>
        <v>72</v>
      </c>
      <c r="D7">
        <f>COUNTIFS(Sheet1!D2:D4115,"&gt;=20000",Sheet1!D2:D4115,"&lt;25000",Sheet1!F2:F4115,"=canceled")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8395</v>
      </c>
      <c r="B8">
        <f>COUNTIFS(Sheet1!D2:D4115,"&gt;=25000",Sheet1!D2:D4115,"&lt;30000",Sheet1!F2:F4115,"=successful")</f>
        <v>55</v>
      </c>
      <c r="C8">
        <f>COUNTIFS(Sheet1!D2:D4115,"&gt;=25000",Sheet1!D2:D4115,"&lt;30000",Sheet1!F2:F4115,"=failed")</f>
        <v>64</v>
      </c>
      <c r="D8">
        <f>COUNTIFS(Sheet1!D2:D4115,"&gt;=25000",Sheet1!D2:D4115,"&lt;30000",Sheet1!F2:F4115,"=canceled")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8396</v>
      </c>
      <c r="B9">
        <f>COUNTIFS(Sheet1!D2:D4115,"&gt;=30000",Sheet1!D2:D4115,"&lt;35000",Sheet1!F2:F4115,"=successful")</f>
        <v>32</v>
      </c>
      <c r="C9">
        <f>COUNTIFS(Sheet1!D2:D4115,"&gt;=30000",Sheet1!D2:D4115,"&lt;35000",Sheet1!F2:F4115,"=failed")</f>
        <v>37</v>
      </c>
      <c r="D9">
        <f>COUNTIFS(Sheet1!D2:D4115,"&gt;=30000",Sheet1!D2:D4115,"&lt;35000",Sheet1!F2:F4115,"=canceled")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8397</v>
      </c>
      <c r="B10">
        <f>COUNTIFS(Sheet1!D2:D4115,"&gt;=35000",Sheet1!D2:D4115,"&lt;40000",Sheet1!F2:F4115,"=successful")</f>
        <v>26</v>
      </c>
      <c r="C10">
        <f>COUNTIFS(Sheet1!D2:D4115,"&gt;=35000",Sheet1!D2:D4115,"&lt;40000",Sheet1!F2:F4115,"=failed")</f>
        <v>22</v>
      </c>
      <c r="D10">
        <f>COUNTIFS(Sheet1!D2:D4115,"&gt;=35000",Sheet1!D2:D4115,"&lt;40000",Sheet1!F2:F4115,"=canceled")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8398</v>
      </c>
      <c r="B11">
        <f>COUNTIFS(Sheet1!D2:D4115,"&gt;=40000",Sheet1!D2:D4115,"&lt;45000",Sheet1!F2:F4115,"=successful")</f>
        <v>21</v>
      </c>
      <c r="C11">
        <f>COUNTIFS(Sheet1!D2:D4115,"&gt;=40000",Sheet1!D2:D4115,"&lt;45000",Sheet1!F2:F4115,"=failed")</f>
        <v>16</v>
      </c>
      <c r="D11">
        <f>COUNTIFS(Sheet1!D2:D4115,"&gt;=40000",Sheet1!D2:D4115,"&lt;45000",Sheet1!F2:F4115,"=canceled")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8399</v>
      </c>
      <c r="B12">
        <f>COUNTIFS(Sheet1!D2:D4115,"&gt;=45000",Sheet1!D2:D4115,"&lt;50000",Sheet1!F2:F4115,"=successful")</f>
        <v>6</v>
      </c>
      <c r="C12">
        <f>COUNTIFS(Sheet1!D2:D4115,"&gt;=45000",Sheet1!D2:D4115,"&lt;50000",Sheet1!F2:F4115,"=failed")</f>
        <v>11</v>
      </c>
      <c r="D12">
        <f>COUNTIFS(Sheet1!D2:D4115,"&gt;=45000",Sheet1!D2:D4115,"&lt;50000",Sheet1!F2:F4115,"=canceled")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8391</v>
      </c>
      <c r="B13">
        <f>COUNTIFS(Sheet1!D10:D4123,"&gt;=50000",Sheet1!F10:F4123,"=successful")</f>
        <v>86</v>
      </c>
      <c r="C13">
        <f>COUNTIFS(Sheet1!D10:D4123,"&gt;=50000",Sheet1!F10:F4123,"=failed")</f>
        <v>258</v>
      </c>
      <c r="D13">
        <f>COUNTIFS(Sheet1!D10:D4123,"&gt;=50000",Sheet1!F10:F4123,"=canceled")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ignoredErrors>
    <ignoredError sqref="B13:D13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 Phil</cp:lastModifiedBy>
  <dcterms:created xsi:type="dcterms:W3CDTF">2017-04-20T15:17:24Z</dcterms:created>
  <dcterms:modified xsi:type="dcterms:W3CDTF">2019-05-28T22:39:48Z</dcterms:modified>
</cp:coreProperties>
</file>