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nne/Python/Documents/GitHub/Crypto_Bin/Bin_Port/"/>
    </mc:Choice>
  </mc:AlternateContent>
  <xr:revisionPtr revIDLastSave="0" documentId="13_ncr:1_{9FE08547-21DA-D84E-9E62-108803619A03}" xr6:coauthVersionLast="45" xr6:coauthVersionMax="45" xr10:uidLastSave="{00000000-0000-0000-0000-000000000000}"/>
  <bookViews>
    <workbookView xWindow="0" yWindow="5260" windowWidth="27980" windowHeight="11380" xr2:uid="{444880F1-18F8-AB4B-BFC8-D7A13FEAE346}"/>
  </bookViews>
  <sheets>
    <sheet name="prices" sheetId="1" r:id="rId1"/>
    <sheet name="positions" sheetId="2" r:id="rId2"/>
    <sheet name="trades" sheetId="3" r:id="rId3"/>
    <sheet name="Sheet1" sheetId="4" r:id="rId4"/>
  </sheets>
  <definedNames>
    <definedName name="_xlnm._FilterDatabase" localSheetId="1" hidden="1">positions!$A$1:$G$61</definedName>
    <definedName name="_xlnm._FilterDatabase" localSheetId="2" hidden="1">trades!$A$1:$N$131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2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88" i="3" l="1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" i="3"/>
  <c r="E3" i="2"/>
  <c r="F3" i="2" s="1"/>
  <c r="E4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2" i="2"/>
  <c r="D3" i="2"/>
  <c r="D4" i="2"/>
  <c r="F4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G59" i="2" l="1"/>
  <c r="G60" i="2"/>
  <c r="G52" i="2"/>
  <c r="G51" i="2"/>
  <c r="G57" i="2"/>
  <c r="G56" i="2"/>
  <c r="G44" i="2"/>
  <c r="G36" i="2"/>
  <c r="P71" i="3"/>
  <c r="G28" i="2"/>
  <c r="G20" i="2"/>
  <c r="G12" i="2"/>
  <c r="G43" i="2"/>
  <c r="G35" i="2"/>
  <c r="G27" i="2"/>
  <c r="G19" i="2"/>
  <c r="G11" i="2"/>
  <c r="G3" i="2"/>
  <c r="P127" i="3"/>
  <c r="G58" i="2"/>
  <c r="G50" i="2"/>
  <c r="G42" i="2"/>
  <c r="G34" i="2"/>
  <c r="G26" i="2"/>
  <c r="G18" i="2"/>
  <c r="G10" i="2"/>
  <c r="G49" i="2"/>
  <c r="G41" i="2"/>
  <c r="G33" i="2"/>
  <c r="P63" i="3"/>
  <c r="G25" i="2"/>
  <c r="G17" i="2"/>
  <c r="P19" i="3"/>
  <c r="G9" i="2"/>
  <c r="P20" i="3"/>
  <c r="G4" i="2"/>
  <c r="G48" i="2"/>
  <c r="G40" i="2"/>
  <c r="G32" i="2"/>
  <c r="G24" i="2"/>
  <c r="G16" i="2"/>
  <c r="G8" i="2"/>
  <c r="G55" i="2"/>
  <c r="G47" i="2"/>
  <c r="P84" i="3"/>
  <c r="G39" i="2"/>
  <c r="G31" i="2"/>
  <c r="G23" i="2"/>
  <c r="G15" i="2"/>
  <c r="G7" i="2"/>
  <c r="P57" i="3"/>
  <c r="P81" i="3"/>
  <c r="P102" i="3"/>
  <c r="P117" i="3"/>
  <c r="P129" i="3"/>
  <c r="P30" i="3"/>
  <c r="P62" i="3"/>
  <c r="P86" i="3"/>
  <c r="P104" i="3"/>
  <c r="P118" i="3"/>
  <c r="P131" i="3"/>
  <c r="F2" i="2"/>
  <c r="G2" i="2" s="1"/>
  <c r="P33" i="3"/>
  <c r="P65" i="3"/>
  <c r="P89" i="3"/>
  <c r="P105" i="3"/>
  <c r="P120" i="3"/>
  <c r="P38" i="3"/>
  <c r="P69" i="3"/>
  <c r="P93" i="3"/>
  <c r="P109" i="3"/>
  <c r="P121" i="3"/>
  <c r="P41" i="3"/>
  <c r="P70" i="3"/>
  <c r="P94" i="3"/>
  <c r="P110" i="3"/>
  <c r="P123" i="3"/>
  <c r="P46" i="3"/>
  <c r="P73" i="3"/>
  <c r="P96" i="3"/>
  <c r="P112" i="3"/>
  <c r="P125" i="3"/>
  <c r="P49" i="3"/>
  <c r="P77" i="3"/>
  <c r="P97" i="3"/>
  <c r="P113" i="3"/>
  <c r="P126" i="3"/>
  <c r="P54" i="3"/>
  <c r="P78" i="3"/>
  <c r="P101" i="3"/>
  <c r="P115" i="3"/>
  <c r="P128" i="3"/>
  <c r="P25" i="3"/>
  <c r="P48" i="3"/>
  <c r="P111" i="3"/>
  <c r="P31" i="3"/>
  <c r="P61" i="3"/>
  <c r="P68" i="3"/>
  <c r="P107" i="3"/>
  <c r="P43" i="3"/>
  <c r="P106" i="3"/>
  <c r="P42" i="3"/>
  <c r="P82" i="3"/>
  <c r="P3" i="3"/>
  <c r="P114" i="3"/>
  <c r="P17" i="3"/>
  <c r="P40" i="3"/>
  <c r="P103" i="3"/>
  <c r="P23" i="3"/>
  <c r="P53" i="3"/>
  <c r="P2" i="3"/>
  <c r="P60" i="3"/>
  <c r="P99" i="3"/>
  <c r="P35" i="3"/>
  <c r="P98" i="3"/>
  <c r="P34" i="3"/>
  <c r="P11" i="3"/>
  <c r="P75" i="3"/>
  <c r="P9" i="3"/>
  <c r="P32" i="3"/>
  <c r="P95" i="3"/>
  <c r="P15" i="3"/>
  <c r="P45" i="3"/>
  <c r="P124" i="3"/>
  <c r="P52" i="3"/>
  <c r="P91" i="3"/>
  <c r="P27" i="3"/>
  <c r="P90" i="3"/>
  <c r="P26" i="3"/>
  <c r="P83" i="3"/>
  <c r="P36" i="3"/>
  <c r="P50" i="3"/>
  <c r="P88" i="3"/>
  <c r="P24" i="3"/>
  <c r="P87" i="3"/>
  <c r="P7" i="3"/>
  <c r="P37" i="3"/>
  <c r="P116" i="3"/>
  <c r="P44" i="3"/>
  <c r="P18" i="3"/>
  <c r="P74" i="3"/>
  <c r="P80" i="3"/>
  <c r="P16" i="3"/>
  <c r="P79" i="3"/>
  <c r="P22" i="3"/>
  <c r="P29" i="3"/>
  <c r="P108" i="3"/>
  <c r="P72" i="3"/>
  <c r="P8" i="3"/>
  <c r="P55" i="3"/>
  <c r="P14" i="3"/>
  <c r="P21" i="3"/>
  <c r="P100" i="3"/>
  <c r="P28" i="3"/>
  <c r="P67" i="3"/>
  <c r="P130" i="3"/>
  <c r="P66" i="3"/>
  <c r="P58" i="3"/>
  <c r="P51" i="3"/>
  <c r="P64" i="3"/>
  <c r="P47" i="3"/>
  <c r="P6" i="3"/>
  <c r="P13" i="3"/>
  <c r="P92" i="3"/>
  <c r="P12" i="3"/>
  <c r="P59" i="3"/>
  <c r="P122" i="3"/>
  <c r="P4" i="3"/>
  <c r="P56" i="3"/>
  <c r="P119" i="3"/>
  <c r="P39" i="3"/>
  <c r="P85" i="3"/>
  <c r="P5" i="3"/>
  <c r="P76" i="3"/>
  <c r="G54" i="2"/>
  <c r="G46" i="2"/>
  <c r="G38" i="2"/>
  <c r="G30" i="2"/>
  <c r="G22" i="2"/>
  <c r="P10" i="3"/>
  <c r="G14" i="2"/>
  <c r="G6" i="2"/>
  <c r="G61" i="2"/>
  <c r="G53" i="2"/>
  <c r="G45" i="2"/>
  <c r="G37" i="2"/>
  <c r="G29" i="2"/>
  <c r="G21" i="2"/>
  <c r="G13" i="2"/>
  <c r="G5" i="2"/>
</calcChain>
</file>

<file path=xl/sharedStrings.xml><?xml version="1.0" encoding="utf-8"?>
<sst xmlns="http://schemas.openxmlformats.org/spreadsheetml/2006/main" count="595" uniqueCount="321">
  <si>
    <t>symbol</t>
  </si>
  <si>
    <t>price</t>
  </si>
  <si>
    <t>BTCUSD</t>
  </si>
  <si>
    <t>ETHUSD</t>
  </si>
  <si>
    <t>XRPUSD</t>
  </si>
  <si>
    <t>BCHUSD</t>
  </si>
  <si>
    <t>LTCUSD</t>
  </si>
  <si>
    <t>USDTUSD</t>
  </si>
  <si>
    <t>BTCUSDT</t>
  </si>
  <si>
    <t>ETHUSDT</t>
  </si>
  <si>
    <t>XRPUSDT</t>
  </si>
  <si>
    <t>BCHUSDT</t>
  </si>
  <si>
    <t>LTCUSDT</t>
  </si>
  <si>
    <t>BNBUSD</t>
  </si>
  <si>
    <t>BNBUSDT</t>
  </si>
  <si>
    <t>ETHBTC</t>
  </si>
  <si>
    <t>XRPBTC</t>
  </si>
  <si>
    <t>BNBBTC</t>
  </si>
  <si>
    <t>LTCBTC</t>
  </si>
  <si>
    <t>BCHBTC</t>
  </si>
  <si>
    <t>ADAUSD</t>
  </si>
  <si>
    <t>BATUSD</t>
  </si>
  <si>
    <t>ETCUSD</t>
  </si>
  <si>
    <t>XLMUSD</t>
  </si>
  <si>
    <t>ZRXUSD</t>
  </si>
  <si>
    <t>ADAUSDT</t>
  </si>
  <si>
    <t>BATUSDT</t>
  </si>
  <si>
    <t>ETCUSDT</t>
  </si>
  <si>
    <t>XLMUSDT</t>
  </si>
  <si>
    <t>ZRXUSDT</t>
  </si>
  <si>
    <t>LINKUSD</t>
  </si>
  <si>
    <t>RVNUSD</t>
  </si>
  <si>
    <t>DASHUSD</t>
  </si>
  <si>
    <t>ZECUSD</t>
  </si>
  <si>
    <t>ALGOUSD</t>
  </si>
  <si>
    <t>IOTAUSD</t>
  </si>
  <si>
    <t>BUSDUSD</t>
  </si>
  <si>
    <t>BTCBUSD</t>
  </si>
  <si>
    <t>DOGEUSDT</t>
  </si>
  <si>
    <t>WAVESUSD</t>
  </si>
  <si>
    <t>ATOMUSDT</t>
  </si>
  <si>
    <t>ATOMUSD</t>
  </si>
  <si>
    <t>NEOUSDT</t>
  </si>
  <si>
    <t>NEOUSD</t>
  </si>
  <si>
    <t>VETUSDT</t>
  </si>
  <si>
    <t>QTUMUSDT</t>
  </si>
  <si>
    <t>QTUMUSD</t>
  </si>
  <si>
    <t>NANOUSD</t>
  </si>
  <si>
    <t>ICXUSD</t>
  </si>
  <si>
    <t>ENJUSD</t>
  </si>
  <si>
    <t>ONTUSD</t>
  </si>
  <si>
    <t>ONTUSDT</t>
  </si>
  <si>
    <t>ZILUSD</t>
  </si>
  <si>
    <t>ZILBUSD</t>
  </si>
  <si>
    <t>VETUSD</t>
  </si>
  <si>
    <t>BNBBUSD</t>
  </si>
  <si>
    <t>XRPBUSD</t>
  </si>
  <si>
    <t>ETHBUSD</t>
  </si>
  <si>
    <t>ALGOBUSD</t>
  </si>
  <si>
    <t>XTZUSD</t>
  </si>
  <si>
    <t>XTZBUSD</t>
  </si>
  <si>
    <t>HBARUSD</t>
  </si>
  <si>
    <t>HBARBUSD</t>
  </si>
  <si>
    <t>OMGUSD</t>
  </si>
  <si>
    <t>OMGBUSD</t>
  </si>
  <si>
    <t>MATICUSD</t>
  </si>
  <si>
    <t>MATICBUSD</t>
  </si>
  <si>
    <t>XTZBTC</t>
  </si>
  <si>
    <t>ADABTC</t>
  </si>
  <si>
    <t>REPBUSD</t>
  </si>
  <si>
    <t>REPUSD</t>
  </si>
  <si>
    <t>EOSBUSD</t>
  </si>
  <si>
    <t>EOSUSD</t>
  </si>
  <si>
    <t>DOGEUSD</t>
  </si>
  <si>
    <t>KNCUSD</t>
  </si>
  <si>
    <t>KNCUSDT</t>
  </si>
  <si>
    <t>VTHOUSDT</t>
  </si>
  <si>
    <t>VTHOUSD</t>
  </si>
  <si>
    <t>USDCUSD</t>
  </si>
  <si>
    <t>COMPUSDT</t>
  </si>
  <si>
    <t>COMPUSD</t>
  </si>
  <si>
    <t>MANAUSD</t>
  </si>
  <si>
    <t>HNTUSD</t>
  </si>
  <si>
    <t>HNTUSDT</t>
  </si>
  <si>
    <t>MKRUSD</t>
  </si>
  <si>
    <t>MKRUSDT</t>
  </si>
  <si>
    <t>DAIUSD</t>
  </si>
  <si>
    <t>ONEUSDT</t>
  </si>
  <si>
    <t>ONEUSD</t>
  </si>
  <si>
    <t>BANDUSDT</t>
  </si>
  <si>
    <t>BANDUSD</t>
  </si>
  <si>
    <t>STORJUSDT</t>
  </si>
  <si>
    <t>STORJUSD</t>
  </si>
  <si>
    <t>BUSDUSDT</t>
  </si>
  <si>
    <t>UNIUSD</t>
  </si>
  <si>
    <t>UNIUSDT</t>
  </si>
  <si>
    <t>SOLUSD</t>
  </si>
  <si>
    <t>SOLUSDT</t>
  </si>
  <si>
    <t>LINKBTC</t>
  </si>
  <si>
    <t>VETBTC</t>
  </si>
  <si>
    <t>UNIBTC</t>
  </si>
  <si>
    <t>EGLDUSDT</t>
  </si>
  <si>
    <t>EGLDUSD</t>
  </si>
  <si>
    <t>PAXGUSDT</t>
  </si>
  <si>
    <t>PAXGUSD</t>
  </si>
  <si>
    <t>OXTUSDT</t>
  </si>
  <si>
    <t>OXTUSD</t>
  </si>
  <si>
    <t>ZENUSDT</t>
  </si>
  <si>
    <t>ZENUSD</t>
  </si>
  <si>
    <t>BTCUSDC</t>
  </si>
  <si>
    <t>ONEBUSD</t>
  </si>
  <si>
    <t>FILUSDT</t>
  </si>
  <si>
    <t>FILUSD</t>
  </si>
  <si>
    <t>AAVEUSDT</t>
  </si>
  <si>
    <t>AAVEUSD</t>
  </si>
  <si>
    <t>GRTUSD</t>
  </si>
  <si>
    <t>SUSHIUSD</t>
  </si>
  <si>
    <t>ANKRUSD</t>
  </si>
  <si>
    <t>AMPUSD</t>
  </si>
  <si>
    <t>Coin</t>
  </si>
  <si>
    <t>Available</t>
  </si>
  <si>
    <t>In_order</t>
  </si>
  <si>
    <t>BTC</t>
  </si>
  <si>
    <t>ETH</t>
  </si>
  <si>
    <t>USD</t>
  </si>
  <si>
    <t>XRP</t>
  </si>
  <si>
    <t>USDT</t>
  </si>
  <si>
    <t>BCH</t>
  </si>
  <si>
    <t>LTC</t>
  </si>
  <si>
    <t>ADA</t>
  </si>
  <si>
    <t>XLM</t>
  </si>
  <si>
    <t>BAT</t>
  </si>
  <si>
    <t>ETC</t>
  </si>
  <si>
    <t>ZRX</t>
  </si>
  <si>
    <t>BNB</t>
  </si>
  <si>
    <t>LINK</t>
  </si>
  <si>
    <t>REP</t>
  </si>
  <si>
    <t>RVN</t>
  </si>
  <si>
    <t>DASH</t>
  </si>
  <si>
    <t>ZEC</t>
  </si>
  <si>
    <t>ALGO</t>
  </si>
  <si>
    <t>IOTA</t>
  </si>
  <si>
    <t>BUSD</t>
  </si>
  <si>
    <t>DOGE</t>
  </si>
  <si>
    <t>WAVES</t>
  </si>
  <si>
    <t>ATOM</t>
  </si>
  <si>
    <t>NEO</t>
  </si>
  <si>
    <t>VET</t>
  </si>
  <si>
    <t>QTUM</t>
  </si>
  <si>
    <t>NANO</t>
  </si>
  <si>
    <t>EOS</t>
  </si>
  <si>
    <t>ICX</t>
  </si>
  <si>
    <t>ENJ</t>
  </si>
  <si>
    <t>ONT</t>
  </si>
  <si>
    <t>ZIL</t>
  </si>
  <si>
    <t>USDC</t>
  </si>
  <si>
    <t>XTZ</t>
  </si>
  <si>
    <t>HBAR</t>
  </si>
  <si>
    <t>OMG</t>
  </si>
  <si>
    <t>MATIC</t>
  </si>
  <si>
    <t>ONE</t>
  </si>
  <si>
    <t>VTHO</t>
  </si>
  <si>
    <t>KNC</t>
  </si>
  <si>
    <t>COMP</t>
  </si>
  <si>
    <t>MANA</t>
  </si>
  <si>
    <t>HNT</t>
  </si>
  <si>
    <t>MKR</t>
  </si>
  <si>
    <t>DAI</t>
  </si>
  <si>
    <t>BAND</t>
  </si>
  <si>
    <t>STORJ</t>
  </si>
  <si>
    <t>SOL</t>
  </si>
  <si>
    <t>UNI</t>
  </si>
  <si>
    <t>EGLD</t>
  </si>
  <si>
    <t>PAXG</t>
  </si>
  <si>
    <t>OXT</t>
  </si>
  <si>
    <t>ZEN</t>
  </si>
  <si>
    <t>FIL</t>
  </si>
  <si>
    <t>AAVE</t>
  </si>
  <si>
    <t>GRT</t>
  </si>
  <si>
    <t>SUSHI</t>
  </si>
  <si>
    <t>AMP</t>
  </si>
  <si>
    <t>ANKR</t>
  </si>
  <si>
    <t>id</t>
  </si>
  <si>
    <t>orderId</t>
  </si>
  <si>
    <t>orderListId</t>
  </si>
  <si>
    <t>qty</t>
  </si>
  <si>
    <t>quoteQty</t>
  </si>
  <si>
    <t>commission</t>
  </si>
  <si>
    <t>commissionAsset</t>
  </si>
  <si>
    <t>time</t>
  </si>
  <si>
    <t>isBuyer</t>
  </si>
  <si>
    <t>isMaker</t>
  </si>
  <si>
    <t>isBestMatch</t>
  </si>
  <si>
    <t>Total</t>
  </si>
  <si>
    <t>USD Value</t>
  </si>
  <si>
    <t>Commision Ticker</t>
  </si>
  <si>
    <t>USD Commision</t>
  </si>
  <si>
    <t>Port Value</t>
  </si>
  <si>
    <t>Coin Value</t>
  </si>
  <si>
    <t xml:space="preserve">  Crypto_Ticker  Weighted Success Rate  Current_Signal  Test Profit (%)</t>
  </si>
  <si>
    <t>0       NANOUSD              -1.663997               0        -5.176880</t>
  </si>
  <si>
    <t>0       COMPUSD              -0.857120               0        -2.761831</t>
  </si>
  <si>
    <t>0        BTCUSD               0.341430               0         1.365721</t>
  </si>
  <si>
    <t>0        ETHUSD               6.743528               0        16.184466</t>
  </si>
  <si>
    <t>0        ONEUSD               8.386259               0        22.642899</t>
  </si>
  <si>
    <t>0       MANAUSD              11.720635               0        23.441270</t>
  </si>
  <si>
    <t>0       IOTAUSD              26.076004               0        66.638678</t>
  </si>
  <si>
    <t>0       ALGOUSD              31.235194               0        71.840947</t>
  </si>
  <si>
    <t>0        ADAUSD              38.300831               0        69.637874</t>
  </si>
  <si>
    <t>0        FILUSD              46.700020               0        85.616703</t>
  </si>
  <si>
    <t>0        GRTUSD              -3.054711               0        -9.164134</t>
  </si>
  <si>
    <t>0        ONEUSD              -2.986096               0        -9.384873</t>
  </si>
  <si>
    <t>0        BTCUSD               0.283362               0         0.897313</t>
  </si>
  <si>
    <t>0       COMPUSD               0.482334               0         1.326419</t>
  </si>
  <si>
    <t>0       NANOUSD               2.231607               0         6.057219</t>
  </si>
  <si>
    <t>0        LTCUSD               3.106251               0         8.153908</t>
  </si>
  <si>
    <t>0        ETHUSD               3.180164               0         9.086182</t>
  </si>
  <si>
    <t>0       MANAUSD               5.725020               0        14.721480</t>
  </si>
  <si>
    <t>0        OXTUSD               6.763877               0        16.426558</t>
  </si>
  <si>
    <t>0       EGLDUSD               8.696228               0        21.257447</t>
  </si>
  <si>
    <t>0       LINKUSD              10.853454               0        25.776954</t>
  </si>
  <si>
    <t>0        NEOUSD              18.018518               0        30.631481</t>
  </si>
  <si>
    <t>0        FILUSD              27.388725               0        58.690125</t>
  </si>
  <si>
    <t>0       ALGOUSD              30.792198               0        52.346737</t>
  </si>
  <si>
    <t>0       IOTAUSD              36.530657               0        77.627647</t>
  </si>
  <si>
    <t>0        ADAUSD              45.022398               0        78.789196</t>
  </si>
  <si>
    <t>0        AMPUSD              -2.351626               0        -8.936178</t>
  </si>
  <si>
    <t>0        VETUSD               1.124617               0         3.695170</t>
  </si>
  <si>
    <t>0        BNBUSD               1.597426               0         4.193243</t>
  </si>
  <si>
    <t>0       BANDUSD               2.227750               0         6.126312</t>
  </si>
  <si>
    <t>0        ZENUSD               6.142909               0        18.428726</t>
  </si>
  <si>
    <t>0        ZECUSD               8.138095               0        14.056710</t>
  </si>
  <si>
    <t>0       DASHUSD               8.984935               0        17.071376</t>
  </si>
  <si>
    <t>0       HBARUSD              12.344940               0        27.433201</t>
  </si>
  <si>
    <t>0        XTZUSD              12.688844               0        23.070626</t>
  </si>
  <si>
    <t>0        ENJUSD              13.840604               0        30.756898</t>
  </si>
  <si>
    <t>0       QTUMUSD              20.122342               0        52.821147</t>
  </si>
  <si>
    <t>0        OMGUSD              23.143246               0        51.429435</t>
  </si>
  <si>
    <t>0        SOLUSD              53.004087               0       106.008175</t>
  </si>
  <si>
    <t>0       QTUMUSD              -6.824810               0       -23.886834</t>
  </si>
  <si>
    <t>0        VETUSD              -6.600692               0       -22.002308</t>
  </si>
  <si>
    <t>0       COMPUSD              -5.417977               0       -23.839099</t>
  </si>
  <si>
    <t>0       BANDUSD              -5.246584               0       -17.488614</t>
  </si>
  <si>
    <t>0        ONEUSD              -4.713415               0       -17.282521</t>
  </si>
  <si>
    <t>0        NEOUSD              -3.653032               0       -10.959095</t>
  </si>
  <si>
    <t>0        GRTUSD              -3.633073               0       -13.805679</t>
  </si>
  <si>
    <t>0       DASHUSD              -2.985418               0        -8.103277</t>
  </si>
  <si>
    <t>0        ZECUSD              -2.646388               0        -8.821294</t>
  </si>
  <si>
    <t>0       MANAUSD              -2.507274               0        -6.089093</t>
  </si>
  <si>
    <t>0        LTCUSD              -2.046014               0        -6.479046</t>
  </si>
  <si>
    <t>0        ENJUSD              -2.037565               0        -6.112696</t>
  </si>
  <si>
    <t>0        OXTUSD              -1.377715               0        -4.133146</t>
  </si>
  <si>
    <t>0       LINKUSD              -1.204299               0        -3.010749</t>
  </si>
  <si>
    <t>0        ETHUSD              -1.162050               0        -2.759869</t>
  </si>
  <si>
    <t>0        BNBUSD              -0.627651               0        -2.196778</t>
  </si>
  <si>
    <t>0        ADAUSD              -0.016967               0        -0.076351</t>
  </si>
  <si>
    <t>0        BTCUSD               0.159761               0         0.387991</t>
  </si>
  <si>
    <t>0       NANOUSD               0.511396               0         1.461131</t>
  </si>
  <si>
    <t>0        AMPUSD               0.629030               0         2.390315</t>
  </si>
  <si>
    <t>0       HBARUSD               3.245196               0        10.817320</t>
  </si>
  <si>
    <t>0       ALGOUSD               5.703260               0        13.687825</t>
  </si>
  <si>
    <t>0       EGLDUSD               6.351825               0        20.114113</t>
  </si>
  <si>
    <t>0        FILUSD               9.065820               0        22.016991</t>
  </si>
  <si>
    <t>0        OMGUSD              12.695452               0        30.151699</t>
  </si>
  <si>
    <t>0        ZENUSD              14.100559               0        25.067660</t>
  </si>
  <si>
    <t>0       IOTAUSD              19.361935               0        58.085804</t>
  </si>
  <si>
    <t>0        XTZUSD              25.222968               0        53.248487</t>
  </si>
  <si>
    <t>0        SOLUSD              51.579429               0        91.696763</t>
  </si>
  <si>
    <t>2 hour @ 12/26/9</t>
  </si>
  <si>
    <t>1 hour @ 12/26/9</t>
  </si>
  <si>
    <t>0        ONEUSD             -11.574540               0       -27.007261</t>
  </si>
  <si>
    <t>0       COMPUSD              -8.197559               0       -19.376049</t>
  </si>
  <si>
    <t>0        GRTUSD              -7.192066               0       -20.777079</t>
  </si>
  <si>
    <t>0        VETUSD              -4.633446               0       -12.046959</t>
  </si>
  <si>
    <t>0       BANDUSD              -4.595630               0       -14.361345</t>
  </si>
  <si>
    <t>0        ZECUSD              -4.434781               0       -13.304343</t>
  </si>
  <si>
    <t>0        OXTUSD              -4.411231               0       -15.684376</t>
  </si>
  <si>
    <t>0       QTUMUSD              -3.536606               0       -10.609818</t>
  </si>
  <si>
    <t>0        NEOUSD              -3.189347               0       -12.301766</t>
  </si>
  <si>
    <t>0       DASHUSD              -2.805394               0       -10.420036</t>
  </si>
  <si>
    <t>0        LTCUSD              -2.626558               0       -10.131009</t>
  </si>
  <si>
    <t>0       MANAUSD              -1.686696               0        -4.497857</t>
  </si>
  <si>
    <t>0        ETHUSD              -1.554069               0        -3.885172</t>
  </si>
  <si>
    <t>0       LINKUSD              -1.517606               0        -5.420023</t>
  </si>
  <si>
    <t>0        BNBUSD              -1.387643               0        -4.509840</t>
  </si>
  <si>
    <t>0        ADAUSD              -1.083717               0        -3.560786</t>
  </si>
  <si>
    <t>0        AMPUSD              -0.704160               0        -2.268961</t>
  </si>
  <si>
    <t>0        ENJUSD               0.075484               0         0.173614</t>
  </si>
  <si>
    <t>0       NANOUSD               0.219086               0         0.608572</t>
  </si>
  <si>
    <t>0        BTCUSD               1.769510               0         4.644965</t>
  </si>
  <si>
    <t>0        OMGUSD               1.973725               0         6.579083</t>
  </si>
  <si>
    <t>0       HBARUSD               3.190692               0         8.933937</t>
  </si>
  <si>
    <t>0       IOTAUSD               4.081733               0        19.048088</t>
  </si>
  <si>
    <t>0        FILUSD               4.242833               0        10.371370</t>
  </si>
  <si>
    <t>0        ZENUSD               7.870472               0        17.315038</t>
  </si>
  <si>
    <t>0       EGLDUSD               7.897890               0        25.668141</t>
  </si>
  <si>
    <t>0       ALGOUSD              12.945882               0        33.659293</t>
  </si>
  <si>
    <t>0        XTZUSD              24.456452              -1        65.217204</t>
  </si>
  <si>
    <t>0        SOLUSD              47.229579               0        86.587561</t>
  </si>
  <si>
    <t>1 hour @10/19/6</t>
  </si>
  <si>
    <t>0        GRTUSD              -4.436938               0       -10.890665</t>
  </si>
  <si>
    <t>0        AMPUSD               1.824191               0         4.560478</t>
  </si>
  <si>
    <t>0       DASHUSD               2.886121               0         7.503915</t>
  </si>
  <si>
    <t>0       BANDUSD               3.692041               0        11.486350</t>
  </si>
  <si>
    <t>0        ZENUSD               6.415936               0        16.331473</t>
  </si>
  <si>
    <t>0        LTCUSD               7.336095               0        16.139409</t>
  </si>
  <si>
    <t>0       LINKUSD               7.517135               0        18.451149</t>
  </si>
  <si>
    <t>0        BNBUSD               8.868745               0        17.104008</t>
  </si>
  <si>
    <t>0        ZECUSD               9.625719               0        17.030118</t>
  </si>
  <si>
    <t>0        OXTUSD              10.043204               0        24.550054</t>
  </si>
  <si>
    <t>0       EGLDUSD              11.401298               0        30.057968</t>
  </si>
  <si>
    <t>0       HBARUSD              11.703910               0        24.308120</t>
  </si>
  <si>
    <t>0        VETUSD              14.294107               0        31.187143</t>
  </si>
  <si>
    <t>0       QTUMUSD              15.292626               0        49.276241</t>
  </si>
  <si>
    <t>0        NEOUSD              17.092553               0        29.911968</t>
  </si>
  <si>
    <t>0        ENJUSD              17.304147               0        36.050306</t>
  </si>
  <si>
    <t>0        OMGUSD              27.171998               0        58.872662</t>
  </si>
  <si>
    <t>0        XTZUSD              30.032454              -1        62.375096</t>
  </si>
  <si>
    <t>0        SOLUSD              66.709542               0       114.359216</t>
  </si>
  <si>
    <t>2 hour @10/19/6</t>
  </si>
  <si>
    <t>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</si>
</sst>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96B7-7E84-0647-8E34-3104394EFBA9}">
  <dimension ref="A1:B118"/>
  <sheetViews>
    <sheetView tabSelected="1" zoomScale="13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45674.400000000001</v>
      </c>
    </row>
    <row r="3" spans="1:2" x14ac:dyDescent="0.2">
      <c r="A3" t="s">
        <v>3</v>
      </c>
      <c r="B3">
        <v>3314.89</v>
      </c>
    </row>
    <row r="4" spans="1:2" x14ac:dyDescent="0.2">
      <c r="A4" t="s">
        <v>4</v>
      </c>
      <c r="B4">
        <v>0.29699999999999999</v>
      </c>
    </row>
    <row r="5" spans="1:2" x14ac:dyDescent="0.2">
      <c r="A5" t="s">
        <v>5</v>
      </c>
      <c r="B5">
        <v>643.39</v>
      </c>
    </row>
    <row r="6" spans="1:2" x14ac:dyDescent="0.2">
      <c r="A6" t="s">
        <v>6</v>
      </c>
      <c r="B6">
        <v>183.66</v>
      </c>
    </row>
    <row r="7" spans="1:2" x14ac:dyDescent="0.2">
      <c r="A7" t="s">
        <v>7</v>
      </c>
      <c r="B7">
        <v>1.0002</v>
      </c>
    </row>
    <row r="8" spans="1:2" x14ac:dyDescent="0.2">
      <c r="A8" t="s">
        <v>8</v>
      </c>
      <c r="B8">
        <v>45677.71</v>
      </c>
    </row>
    <row r="9" spans="1:2" x14ac:dyDescent="0.2">
      <c r="A9" t="s">
        <v>9</v>
      </c>
      <c r="B9">
        <v>3313.91</v>
      </c>
    </row>
    <row r="10" spans="1:2" x14ac:dyDescent="0.2">
      <c r="A10" t="s">
        <v>10</v>
      </c>
      <c r="B10">
        <v>0.29691000000000001</v>
      </c>
    </row>
    <row r="11" spans="1:2" x14ac:dyDescent="0.2">
      <c r="A11" t="s">
        <v>11</v>
      </c>
      <c r="B11">
        <v>642.48</v>
      </c>
    </row>
    <row r="12" spans="1:2" x14ac:dyDescent="0.2">
      <c r="A12" t="s">
        <v>12</v>
      </c>
      <c r="B12">
        <v>183.61</v>
      </c>
    </row>
    <row r="13" spans="1:2" x14ac:dyDescent="0.2">
      <c r="A13" t="s">
        <v>13</v>
      </c>
      <c r="B13">
        <v>412.07580000000002</v>
      </c>
    </row>
    <row r="14" spans="1:2" x14ac:dyDescent="0.2">
      <c r="A14" t="s">
        <v>14</v>
      </c>
      <c r="B14">
        <v>412.04</v>
      </c>
    </row>
    <row r="15" spans="1:2" x14ac:dyDescent="0.2">
      <c r="A15" t="s">
        <v>15</v>
      </c>
      <c r="B15">
        <v>7.2585999999999998E-2</v>
      </c>
    </row>
    <row r="16" spans="1:2" x14ac:dyDescent="0.2">
      <c r="A16" t="s">
        <v>16</v>
      </c>
      <c r="B16">
        <v>8.6400000000000003E-6</v>
      </c>
    </row>
    <row r="17" spans="1:2" x14ac:dyDescent="0.2">
      <c r="A17" t="s">
        <v>17</v>
      </c>
      <c r="B17">
        <v>9.0167000000000008E-3</v>
      </c>
    </row>
    <row r="18" spans="1:2" x14ac:dyDescent="0.2">
      <c r="A18" t="s">
        <v>18</v>
      </c>
      <c r="B18">
        <v>4.0220000000000004E-3</v>
      </c>
    </row>
    <row r="19" spans="1:2" x14ac:dyDescent="0.2">
      <c r="A19" t="s">
        <v>19</v>
      </c>
      <c r="B19">
        <v>1.4087000000000001E-2</v>
      </c>
    </row>
    <row r="20" spans="1:2" x14ac:dyDescent="0.2">
      <c r="A20" t="s">
        <v>20</v>
      </c>
      <c r="B20">
        <v>2.7219000000000002</v>
      </c>
    </row>
    <row r="21" spans="1:2" x14ac:dyDescent="0.2">
      <c r="A21" t="s">
        <v>21</v>
      </c>
      <c r="B21">
        <v>0.78949999999999998</v>
      </c>
    </row>
    <row r="22" spans="1:2" x14ac:dyDescent="0.2">
      <c r="A22" t="s">
        <v>22</v>
      </c>
      <c r="B22">
        <v>57.911000000000001</v>
      </c>
    </row>
    <row r="23" spans="1:2" x14ac:dyDescent="0.2">
      <c r="A23" t="s">
        <v>23</v>
      </c>
      <c r="B23">
        <v>0.32900000000000001</v>
      </c>
    </row>
    <row r="24" spans="1:2" x14ac:dyDescent="0.2">
      <c r="A24" t="s">
        <v>24</v>
      </c>
      <c r="B24">
        <v>1.0429999999999999</v>
      </c>
    </row>
    <row r="25" spans="1:2" x14ac:dyDescent="0.2">
      <c r="A25" t="s">
        <v>25</v>
      </c>
      <c r="B25">
        <v>2.72573</v>
      </c>
    </row>
    <row r="26" spans="1:2" x14ac:dyDescent="0.2">
      <c r="A26" t="s">
        <v>26</v>
      </c>
      <c r="B26">
        <v>0.79100000000000004</v>
      </c>
    </row>
    <row r="27" spans="1:2" x14ac:dyDescent="0.2">
      <c r="A27" t="s">
        <v>27</v>
      </c>
      <c r="B27">
        <v>57.874499999999998</v>
      </c>
    </row>
    <row r="28" spans="1:2" x14ac:dyDescent="0.2">
      <c r="A28" t="s">
        <v>28</v>
      </c>
      <c r="B28">
        <v>0.32893</v>
      </c>
    </row>
    <row r="29" spans="1:2" x14ac:dyDescent="0.2">
      <c r="A29" t="s">
        <v>29</v>
      </c>
      <c r="B29">
        <v>1.0436000000000001</v>
      </c>
    </row>
    <row r="30" spans="1:2" x14ac:dyDescent="0.2">
      <c r="A30" t="s">
        <v>30</v>
      </c>
      <c r="B30">
        <v>27.3644</v>
      </c>
    </row>
    <row r="31" spans="1:2" x14ac:dyDescent="0.2">
      <c r="A31" t="s">
        <v>31</v>
      </c>
      <c r="B31">
        <v>0.1205</v>
      </c>
    </row>
    <row r="32" spans="1:2" x14ac:dyDescent="0.2">
      <c r="A32" t="s">
        <v>32</v>
      </c>
      <c r="B32">
        <v>201.56</v>
      </c>
    </row>
    <row r="33" spans="1:2" x14ac:dyDescent="0.2">
      <c r="A33" t="s">
        <v>33</v>
      </c>
      <c r="B33">
        <v>132.71</v>
      </c>
    </row>
    <row r="34" spans="1:2" x14ac:dyDescent="0.2">
      <c r="A34" t="s">
        <v>34</v>
      </c>
      <c r="B34">
        <v>2.077</v>
      </c>
    </row>
    <row r="35" spans="1:2" x14ac:dyDescent="0.2">
      <c r="A35" t="s">
        <v>35</v>
      </c>
      <c r="B35">
        <v>1.7355</v>
      </c>
    </row>
    <row r="36" spans="1:2" x14ac:dyDescent="0.2">
      <c r="A36" t="s">
        <v>36</v>
      </c>
      <c r="B36">
        <v>0.99990000000000001</v>
      </c>
    </row>
    <row r="37" spans="1:2" x14ac:dyDescent="0.2">
      <c r="A37" t="s">
        <v>37</v>
      </c>
      <c r="B37">
        <v>45692.7</v>
      </c>
    </row>
    <row r="38" spans="1:2" x14ac:dyDescent="0.2">
      <c r="A38" t="s">
        <v>38</v>
      </c>
      <c r="B38">
        <v>0.24500949999999999</v>
      </c>
    </row>
    <row r="39" spans="1:2" x14ac:dyDescent="0.2">
      <c r="A39" t="s">
        <v>39</v>
      </c>
      <c r="B39">
        <v>31.191800000000001</v>
      </c>
    </row>
    <row r="40" spans="1:2" x14ac:dyDescent="0.2">
      <c r="A40" t="s">
        <v>40</v>
      </c>
      <c r="B40">
        <v>28.076000000000001</v>
      </c>
    </row>
    <row r="41" spans="1:2" x14ac:dyDescent="0.2">
      <c r="A41" t="s">
        <v>41</v>
      </c>
      <c r="B41">
        <v>28.077000000000002</v>
      </c>
    </row>
    <row r="42" spans="1:2" x14ac:dyDescent="0.2">
      <c r="A42" t="s">
        <v>42</v>
      </c>
      <c r="B42">
        <v>49.831000000000003</v>
      </c>
    </row>
    <row r="43" spans="1:2" x14ac:dyDescent="0.2">
      <c r="A43" t="s">
        <v>43</v>
      </c>
      <c r="B43">
        <v>49.67</v>
      </c>
    </row>
    <row r="44" spans="1:2" x14ac:dyDescent="0.2">
      <c r="A44" t="s">
        <v>44</v>
      </c>
      <c r="B44">
        <v>0.117647</v>
      </c>
    </row>
    <row r="45" spans="1:2" x14ac:dyDescent="0.2">
      <c r="A45" t="s">
        <v>45</v>
      </c>
      <c r="B45">
        <v>13.169</v>
      </c>
    </row>
    <row r="46" spans="1:2" x14ac:dyDescent="0.2">
      <c r="A46" t="s">
        <v>46</v>
      </c>
      <c r="B46">
        <v>13.218</v>
      </c>
    </row>
    <row r="47" spans="1:2" x14ac:dyDescent="0.2">
      <c r="A47" t="s">
        <v>47</v>
      </c>
      <c r="B47">
        <v>5.5877999999999997</v>
      </c>
    </row>
    <row r="48" spans="1:2" x14ac:dyDescent="0.2">
      <c r="A48" t="s">
        <v>48</v>
      </c>
      <c r="B48">
        <v>1.8048</v>
      </c>
    </row>
    <row r="49" spans="1:2" x14ac:dyDescent="0.2">
      <c r="A49" t="s">
        <v>49</v>
      </c>
      <c r="B49">
        <v>1.7163999999999999</v>
      </c>
    </row>
    <row r="50" spans="1:2" x14ac:dyDescent="0.2">
      <c r="A50" t="s">
        <v>50</v>
      </c>
      <c r="B50">
        <v>0.99619999999999997</v>
      </c>
    </row>
    <row r="51" spans="1:2" x14ac:dyDescent="0.2">
      <c r="A51" t="s">
        <v>51</v>
      </c>
      <c r="B51">
        <v>0.99819999999999998</v>
      </c>
    </row>
    <row r="52" spans="1:2" x14ac:dyDescent="0.2">
      <c r="A52" t="s">
        <v>52</v>
      </c>
      <c r="B52">
        <v>0.1101</v>
      </c>
    </row>
    <row r="53" spans="1:2" x14ac:dyDescent="0.2">
      <c r="A53" t="s">
        <v>53</v>
      </c>
      <c r="B53">
        <v>0.11047</v>
      </c>
    </row>
    <row r="54" spans="1:2" x14ac:dyDescent="0.2">
      <c r="A54" t="s">
        <v>54</v>
      </c>
      <c r="B54">
        <v>0.1177</v>
      </c>
    </row>
    <row r="55" spans="1:2" x14ac:dyDescent="0.2">
      <c r="A55" t="s">
        <v>55</v>
      </c>
      <c r="B55">
        <v>412.45920000000001</v>
      </c>
    </row>
    <row r="56" spans="1:2" x14ac:dyDescent="0.2">
      <c r="A56" t="s">
        <v>56</v>
      </c>
      <c r="B56">
        <v>0.30137999999999998</v>
      </c>
    </row>
    <row r="57" spans="1:2" x14ac:dyDescent="0.2">
      <c r="A57" t="s">
        <v>57</v>
      </c>
      <c r="B57">
        <v>3315.5</v>
      </c>
    </row>
    <row r="58" spans="1:2" x14ac:dyDescent="0.2">
      <c r="A58" t="s">
        <v>58</v>
      </c>
      <c r="B58">
        <v>2.0819999999999999</v>
      </c>
    </row>
    <row r="59" spans="1:2" x14ac:dyDescent="0.2">
      <c r="A59" t="s">
        <v>59</v>
      </c>
      <c r="B59">
        <v>6.5865</v>
      </c>
    </row>
    <row r="60" spans="1:2" x14ac:dyDescent="0.2">
      <c r="A60" t="s">
        <v>60</v>
      </c>
      <c r="B60">
        <v>6.5891000000000002</v>
      </c>
    </row>
    <row r="61" spans="1:2" x14ac:dyDescent="0.2">
      <c r="A61" t="s">
        <v>61</v>
      </c>
      <c r="B61">
        <v>0.37680000000000002</v>
      </c>
    </row>
    <row r="62" spans="1:2" x14ac:dyDescent="0.2">
      <c r="A62" t="s">
        <v>62</v>
      </c>
      <c r="B62">
        <v>0.37633</v>
      </c>
    </row>
    <row r="63" spans="1:2" x14ac:dyDescent="0.2">
      <c r="A63" t="s">
        <v>63</v>
      </c>
      <c r="B63">
        <v>9.0132999999999992</v>
      </c>
    </row>
    <row r="64" spans="1:2" x14ac:dyDescent="0.2">
      <c r="A64" t="s">
        <v>64</v>
      </c>
      <c r="B64">
        <v>9.0202000000000009</v>
      </c>
    </row>
    <row r="65" spans="1:2" x14ac:dyDescent="0.2">
      <c r="A65" t="s">
        <v>65</v>
      </c>
      <c r="B65">
        <v>1.3446</v>
      </c>
    </row>
    <row r="66" spans="1:2" x14ac:dyDescent="0.2">
      <c r="A66" t="s">
        <v>66</v>
      </c>
      <c r="B66">
        <v>1.3454600000000001</v>
      </c>
    </row>
    <row r="67" spans="1:2" x14ac:dyDescent="0.2">
      <c r="A67" t="s">
        <v>67</v>
      </c>
      <c r="B67">
        <v>1.4459999999999999E-4</v>
      </c>
    </row>
    <row r="68" spans="1:2" x14ac:dyDescent="0.2">
      <c r="A68" t="s">
        <v>68</v>
      </c>
      <c r="B68">
        <v>5.9630000000000003E-5</v>
      </c>
    </row>
    <row r="69" spans="1:2" x14ac:dyDescent="0.2">
      <c r="A69" t="s">
        <v>69</v>
      </c>
      <c r="B69">
        <v>25.86</v>
      </c>
    </row>
    <row r="70" spans="1:2" x14ac:dyDescent="0.2">
      <c r="A70" t="s">
        <v>70</v>
      </c>
      <c r="B70">
        <v>25.81</v>
      </c>
    </row>
    <row r="71" spans="1:2" x14ac:dyDescent="0.2">
      <c r="A71" t="s">
        <v>71</v>
      </c>
      <c r="B71">
        <v>4.7502000000000004</v>
      </c>
    </row>
    <row r="72" spans="1:2" x14ac:dyDescent="0.2">
      <c r="A72" t="s">
        <v>72</v>
      </c>
      <c r="B72">
        <v>4.7427000000000001</v>
      </c>
    </row>
    <row r="73" spans="1:2" x14ac:dyDescent="0.2">
      <c r="A73" t="s">
        <v>73</v>
      </c>
      <c r="B73">
        <v>0.24510000000000001</v>
      </c>
    </row>
    <row r="74" spans="1:2" x14ac:dyDescent="0.2">
      <c r="A74" t="s">
        <v>74</v>
      </c>
      <c r="B74">
        <v>1.8819999999999999</v>
      </c>
    </row>
    <row r="75" spans="1:2" x14ac:dyDescent="0.2">
      <c r="A75" t="s">
        <v>75</v>
      </c>
      <c r="B75">
        <v>1.893</v>
      </c>
    </row>
    <row r="76" spans="1:2" x14ac:dyDescent="0.2">
      <c r="A76" t="s">
        <v>76</v>
      </c>
      <c r="B76">
        <v>1.0052E-2</v>
      </c>
    </row>
    <row r="77" spans="1:2" x14ac:dyDescent="0.2">
      <c r="A77" t="s">
        <v>77</v>
      </c>
      <c r="B77">
        <v>0.01</v>
      </c>
    </row>
    <row r="78" spans="1:2" x14ac:dyDescent="0.2">
      <c r="A78" t="s">
        <v>78</v>
      </c>
      <c r="B78">
        <v>1.0001</v>
      </c>
    </row>
    <row r="79" spans="1:2" x14ac:dyDescent="0.2">
      <c r="A79" t="s">
        <v>79</v>
      </c>
      <c r="B79">
        <v>402.63</v>
      </c>
    </row>
    <row r="80" spans="1:2" x14ac:dyDescent="0.2">
      <c r="A80" t="s">
        <v>80</v>
      </c>
      <c r="B80">
        <v>404.23</v>
      </c>
    </row>
    <row r="81" spans="1:2" x14ac:dyDescent="0.2">
      <c r="A81" t="s">
        <v>81</v>
      </c>
      <c r="B81">
        <v>0.84319999999999995</v>
      </c>
    </row>
    <row r="82" spans="1:2" x14ac:dyDescent="0.2">
      <c r="A82" t="s">
        <v>82</v>
      </c>
      <c r="B82">
        <v>20.317599999999999</v>
      </c>
    </row>
    <row r="83" spans="1:2" x14ac:dyDescent="0.2">
      <c r="A83" t="s">
        <v>83</v>
      </c>
      <c r="B83">
        <v>20.277830000000002</v>
      </c>
    </row>
    <row r="84" spans="1:2" x14ac:dyDescent="0.2">
      <c r="A84" t="s">
        <v>84</v>
      </c>
      <c r="B84">
        <v>2882.4312</v>
      </c>
    </row>
    <row r="85" spans="1:2" x14ac:dyDescent="0.2">
      <c r="A85" t="s">
        <v>85</v>
      </c>
      <c r="B85">
        <v>2879.6</v>
      </c>
    </row>
    <row r="86" spans="1:2" x14ac:dyDescent="0.2">
      <c r="A86" t="s">
        <v>86</v>
      </c>
      <c r="B86">
        <v>0.99919999999999998</v>
      </c>
    </row>
    <row r="87" spans="1:2" x14ac:dyDescent="0.2">
      <c r="A87" t="s">
        <v>87</v>
      </c>
      <c r="B87">
        <v>0.18779999999999999</v>
      </c>
    </row>
    <row r="88" spans="1:2" x14ac:dyDescent="0.2">
      <c r="A88" t="s">
        <v>88</v>
      </c>
      <c r="B88">
        <v>0.18790000000000001</v>
      </c>
    </row>
    <row r="89" spans="1:2" x14ac:dyDescent="0.2">
      <c r="A89" t="s">
        <v>89</v>
      </c>
      <c r="B89">
        <v>8.7110000000000003</v>
      </c>
    </row>
    <row r="90" spans="1:2" x14ac:dyDescent="0.2">
      <c r="A90" t="s">
        <v>90</v>
      </c>
      <c r="B90">
        <v>8.6679999999999993</v>
      </c>
    </row>
    <row r="91" spans="1:2" x14ac:dyDescent="0.2">
      <c r="A91" t="s">
        <v>91</v>
      </c>
      <c r="B91">
        <v>1.4209000000000001</v>
      </c>
    </row>
    <row r="92" spans="1:2" x14ac:dyDescent="0.2">
      <c r="A92" t="s">
        <v>92</v>
      </c>
      <c r="B92">
        <v>1.4228000000000001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23.640799999999999</v>
      </c>
    </row>
    <row r="95" spans="1:2" x14ac:dyDescent="0.2">
      <c r="A95" t="s">
        <v>95</v>
      </c>
      <c r="B95">
        <v>23.643799999999999</v>
      </c>
    </row>
    <row r="96" spans="1:2" x14ac:dyDescent="0.2">
      <c r="A96" t="s">
        <v>96</v>
      </c>
      <c r="B96">
        <v>186.5624</v>
      </c>
    </row>
    <row r="97" spans="1:2" x14ac:dyDescent="0.2">
      <c r="A97" t="s">
        <v>97</v>
      </c>
      <c r="B97">
        <v>186.51820000000001</v>
      </c>
    </row>
    <row r="98" spans="1:2" x14ac:dyDescent="0.2">
      <c r="A98" t="s">
        <v>98</v>
      </c>
      <c r="B98">
        <v>6.0028999999999996E-4</v>
      </c>
    </row>
    <row r="99" spans="1:2" x14ac:dyDescent="0.2">
      <c r="A99" t="s">
        <v>99</v>
      </c>
      <c r="B99">
        <v>2.5799999999999999E-6</v>
      </c>
    </row>
    <row r="100" spans="1:2" x14ac:dyDescent="0.2">
      <c r="A100" t="s">
        <v>100</v>
      </c>
      <c r="B100">
        <v>5.1922000000000003E-4</v>
      </c>
    </row>
    <row r="101" spans="1:2" x14ac:dyDescent="0.2">
      <c r="A101" t="s">
        <v>101</v>
      </c>
      <c r="B101">
        <v>230.56899999999999</v>
      </c>
    </row>
    <row r="102" spans="1:2" x14ac:dyDescent="0.2">
      <c r="A102" t="s">
        <v>102</v>
      </c>
      <c r="B102">
        <v>230.67099999999999</v>
      </c>
    </row>
    <row r="103" spans="1:2" x14ac:dyDescent="0.2">
      <c r="A103" t="s">
        <v>103</v>
      </c>
      <c r="B103">
        <v>1796.97</v>
      </c>
    </row>
    <row r="104" spans="1:2" x14ac:dyDescent="0.2">
      <c r="A104" t="s">
        <v>104</v>
      </c>
      <c r="B104">
        <v>1793.83</v>
      </c>
    </row>
    <row r="105" spans="1:2" x14ac:dyDescent="0.2">
      <c r="A105" t="s">
        <v>105</v>
      </c>
      <c r="B105">
        <v>0.38929999999999998</v>
      </c>
    </row>
    <row r="106" spans="1:2" x14ac:dyDescent="0.2">
      <c r="A106" t="s">
        <v>106</v>
      </c>
      <c r="B106">
        <v>0.39019999999999999</v>
      </c>
    </row>
    <row r="107" spans="1:2" x14ac:dyDescent="0.2">
      <c r="A107" t="s">
        <v>107</v>
      </c>
      <c r="B107">
        <v>83.671999999999997</v>
      </c>
    </row>
    <row r="108" spans="1:2" x14ac:dyDescent="0.2">
      <c r="A108" t="s">
        <v>108</v>
      </c>
      <c r="B108">
        <v>83.504000000000005</v>
      </c>
    </row>
    <row r="109" spans="1:2" x14ac:dyDescent="0.2">
      <c r="A109" t="s">
        <v>109</v>
      </c>
      <c r="B109">
        <v>45722.33</v>
      </c>
    </row>
    <row r="110" spans="1:2" x14ac:dyDescent="0.2">
      <c r="A110" t="s">
        <v>110</v>
      </c>
      <c r="B110">
        <v>0.18901000000000001</v>
      </c>
    </row>
    <row r="111" spans="1:2" x14ac:dyDescent="0.2">
      <c r="A111" t="s">
        <v>111</v>
      </c>
      <c r="B111">
        <v>83.65</v>
      </c>
    </row>
    <row r="112" spans="1:2" x14ac:dyDescent="0.2">
      <c r="A112" t="s">
        <v>112</v>
      </c>
      <c r="B112">
        <v>83.41</v>
      </c>
    </row>
    <row r="113" spans="1:2" x14ac:dyDescent="0.2">
      <c r="A113" t="s">
        <v>113</v>
      </c>
      <c r="B113">
        <v>334.34</v>
      </c>
    </row>
    <row r="114" spans="1:2" x14ac:dyDescent="0.2">
      <c r="A114" t="s">
        <v>114</v>
      </c>
      <c r="B114">
        <v>334.73</v>
      </c>
    </row>
    <row r="115" spans="1:2" x14ac:dyDescent="0.2">
      <c r="A115" t="s">
        <v>115</v>
      </c>
      <c r="B115">
        <v>0.89249999999999996</v>
      </c>
    </row>
    <row r="116" spans="1:2" x14ac:dyDescent="0.2">
      <c r="A116" t="s">
        <v>116</v>
      </c>
      <c r="B116">
        <v>10.766</v>
      </c>
    </row>
    <row r="117" spans="1:2" x14ac:dyDescent="0.2">
      <c r="A117" t="s">
        <v>117</v>
      </c>
      <c r="B117">
        <v>0.10059999999999999</v>
      </c>
    </row>
    <row r="118" spans="1:2" x14ac:dyDescent="0.2">
      <c r="A118" t="s">
        <v>118</v>
      </c>
      <c r="B118">
        <v>5.2299999999999999E-2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789A-62CA-BD4D-A492-76AB34E3B4A3}">
  <dimension ref="A1:G61"/>
  <sheetViews>
    <sheetView zoomScale="117" workbookViewId="0">
      <selection activeCell="E1" sqref="E1:E1048576"/>
    </sheetView>
  </sheetViews>
  <sheetFormatPr baseColWidth="10" defaultRowHeight="16" x14ac:dyDescent="0.2"/>
  <sheetData>
    <row r="1" spans="1:7" x14ac:dyDescent="0.2">
      <c r="A1" t="s">
        <v>119</v>
      </c>
      <c r="B1" t="s">
        <v>120</v>
      </c>
      <c r="C1" t="s">
        <v>121</v>
      </c>
      <c r="D1" t="s">
        <v>193</v>
      </c>
      <c r="E1" t="s">
        <v>0</v>
      </c>
      <c r="F1" t="s">
        <v>198</v>
      </c>
      <c r="G1" t="s">
        <v>197</v>
      </c>
    </row>
    <row r="2" spans="1:7" x14ac:dyDescent="0.2">
      <c r="A2" t="s">
        <v>122</v>
      </c>
      <c r="B2">
        <v>1.240218E-2</v>
      </c>
      <c r="C2">
        <v>0</v>
      </c>
      <c r="D2">
        <f>C2+B2</f>
        <v>1.240218E-2</v>
      </c>
      <c r="E2" t="str">
        <f>_xlfn.CONCAT(A2,"USD")</f>
        <v>BTCUSD</v>
      </c>
      <c r="F2">
        <f>IF(A2="USD",D2,VLOOKUP(E2,prices!A:B,2,FALSE))</f>
        <v>45674.400000000001</v>
      </c>
      <c r="G2" s="2">
        <f>IF(A2="USD",F2,F2*D2)</f>
        <v>566.46213019200002</v>
      </c>
    </row>
    <row r="3" spans="1:7" x14ac:dyDescent="0.2">
      <c r="A3" t="s">
        <v>123</v>
      </c>
      <c r="B3">
        <v>6.9811789999999999E-2</v>
      </c>
      <c r="C3">
        <v>0</v>
      </c>
      <c r="D3">
        <f t="shared" ref="D3:D61" si="0">C3+B3</f>
        <v>6.9811789999999999E-2</v>
      </c>
      <c r="E3" t="str">
        <f t="shared" ref="E3:E61" si="1">_xlfn.CONCAT(A3,"USD")</f>
        <v>ETHUSD</v>
      </c>
      <c r="F3">
        <f>IF(A3="USD",D3,VLOOKUP(E3,prices!A:B,2,FALSE))</f>
        <v>3314.89</v>
      </c>
      <c r="G3" s="2">
        <f t="shared" ref="G3:G61" si="2">IF(A3="USD",F3,F3*D3)</f>
        <v>231.41840455309998</v>
      </c>
    </row>
    <row r="4" spans="1:7" x14ac:dyDescent="0.2">
      <c r="A4" t="s">
        <v>124</v>
      </c>
      <c r="B4">
        <v>67.718199999999996</v>
      </c>
      <c r="C4">
        <v>0</v>
      </c>
      <c r="D4">
        <f t="shared" si="0"/>
        <v>67.718199999999996</v>
      </c>
      <c r="E4" t="str">
        <f t="shared" si="1"/>
        <v>USDUSD</v>
      </c>
      <c r="F4">
        <f>IF(A4="USD",D4,VLOOKUP(E4,prices!A:B,2,FALSE))</f>
        <v>67.718199999999996</v>
      </c>
      <c r="G4" s="2">
        <f t="shared" si="2"/>
        <v>67.718199999999996</v>
      </c>
    </row>
    <row r="5" spans="1:7" x14ac:dyDescent="0.2">
      <c r="A5" t="s">
        <v>125</v>
      </c>
      <c r="B5">
        <v>0</v>
      </c>
      <c r="C5">
        <v>0</v>
      </c>
      <c r="D5">
        <f t="shared" si="0"/>
        <v>0</v>
      </c>
      <c r="E5" t="str">
        <f t="shared" si="1"/>
        <v>XRPUSD</v>
      </c>
      <c r="F5">
        <f>IF(A5="USD",D5,VLOOKUP(E5,prices!A:B,2,FALSE))</f>
        <v>0.29699999999999999</v>
      </c>
      <c r="G5" s="2">
        <f t="shared" si="2"/>
        <v>0</v>
      </c>
    </row>
    <row r="6" spans="1:7" x14ac:dyDescent="0.2">
      <c r="A6" t="s">
        <v>126</v>
      </c>
      <c r="B6">
        <v>0</v>
      </c>
      <c r="C6">
        <v>0</v>
      </c>
      <c r="D6">
        <f t="shared" si="0"/>
        <v>0</v>
      </c>
      <c r="E6" t="str">
        <f t="shared" si="1"/>
        <v>USDTUSD</v>
      </c>
      <c r="F6">
        <f>IF(A6="USD",D6,VLOOKUP(E6,prices!A:B,2,FALSE))</f>
        <v>1.0002</v>
      </c>
      <c r="G6" s="2">
        <f t="shared" si="2"/>
        <v>0</v>
      </c>
    </row>
    <row r="7" spans="1:7" x14ac:dyDescent="0.2">
      <c r="A7" t="s">
        <v>127</v>
      </c>
      <c r="B7">
        <v>0</v>
      </c>
      <c r="C7">
        <v>0</v>
      </c>
      <c r="D7">
        <f t="shared" si="0"/>
        <v>0</v>
      </c>
      <c r="E7" t="str">
        <f t="shared" si="1"/>
        <v>BCHUSD</v>
      </c>
      <c r="F7">
        <f>IF(A7="USD",D7,VLOOKUP(E7,prices!A:B,2,FALSE))</f>
        <v>643.39</v>
      </c>
      <c r="G7" s="2">
        <f t="shared" si="2"/>
        <v>0</v>
      </c>
    </row>
    <row r="8" spans="1:7" x14ac:dyDescent="0.2">
      <c r="A8" t="s">
        <v>128</v>
      </c>
      <c r="B8">
        <v>0.76005</v>
      </c>
      <c r="C8">
        <v>0</v>
      </c>
      <c r="D8">
        <f t="shared" si="0"/>
        <v>0.76005</v>
      </c>
      <c r="E8" t="str">
        <f t="shared" si="1"/>
        <v>LTCUSD</v>
      </c>
      <c r="F8">
        <f>IF(A8="USD",D8,VLOOKUP(E8,prices!A:B,2,FALSE))</f>
        <v>183.66</v>
      </c>
      <c r="G8" s="2">
        <f t="shared" si="2"/>
        <v>139.59078299999999</v>
      </c>
    </row>
    <row r="9" spans="1:7" x14ac:dyDescent="0.2">
      <c r="A9" t="s">
        <v>129</v>
      </c>
      <c r="B9">
        <v>84.073300000000003</v>
      </c>
      <c r="C9">
        <v>0</v>
      </c>
      <c r="D9">
        <f t="shared" si="0"/>
        <v>84.073300000000003</v>
      </c>
      <c r="E9" t="str">
        <f t="shared" si="1"/>
        <v>ADAUSD</v>
      </c>
      <c r="F9">
        <f>IF(A9="USD",D9,VLOOKUP(E9,prices!A:B,2,FALSE))</f>
        <v>2.7219000000000002</v>
      </c>
      <c r="G9" s="2">
        <f t="shared" si="2"/>
        <v>228.83911527000004</v>
      </c>
    </row>
    <row r="10" spans="1:7" x14ac:dyDescent="0.2">
      <c r="A10" t="s">
        <v>130</v>
      </c>
      <c r="B10">
        <v>0</v>
      </c>
      <c r="C10">
        <v>0</v>
      </c>
      <c r="D10">
        <f t="shared" si="0"/>
        <v>0</v>
      </c>
      <c r="E10" t="str">
        <f t="shared" si="1"/>
        <v>XLMUSD</v>
      </c>
      <c r="F10">
        <f>IF(A10="USD",D10,VLOOKUP(E10,prices!A:B,2,FALSE))</f>
        <v>0.32900000000000001</v>
      </c>
      <c r="G10" s="2">
        <f t="shared" si="2"/>
        <v>0</v>
      </c>
    </row>
    <row r="11" spans="1:7" x14ac:dyDescent="0.2">
      <c r="A11" t="s">
        <v>131</v>
      </c>
      <c r="B11">
        <v>0</v>
      </c>
      <c r="C11">
        <v>0</v>
      </c>
      <c r="D11">
        <f t="shared" si="0"/>
        <v>0</v>
      </c>
      <c r="E11" t="str">
        <f t="shared" si="1"/>
        <v>BATUSD</v>
      </c>
      <c r="F11">
        <f>IF(A11="USD",D11,VLOOKUP(E11,prices!A:B,2,FALSE))</f>
        <v>0.78949999999999998</v>
      </c>
      <c r="G11" s="2">
        <f t="shared" si="2"/>
        <v>0</v>
      </c>
    </row>
    <row r="12" spans="1:7" x14ac:dyDescent="0.2">
      <c r="A12" t="s">
        <v>132</v>
      </c>
      <c r="B12">
        <v>0</v>
      </c>
      <c r="C12">
        <v>0</v>
      </c>
      <c r="D12">
        <f t="shared" si="0"/>
        <v>0</v>
      </c>
      <c r="E12" t="str">
        <f t="shared" si="1"/>
        <v>ETCUSD</v>
      </c>
      <c r="F12">
        <f>IF(A12="USD",D12,VLOOKUP(E12,prices!A:B,2,FALSE))</f>
        <v>57.911000000000001</v>
      </c>
      <c r="G12" s="2">
        <f t="shared" si="2"/>
        <v>0</v>
      </c>
    </row>
    <row r="13" spans="1:7" x14ac:dyDescent="0.2">
      <c r="A13" t="s">
        <v>133</v>
      </c>
      <c r="B13">
        <v>0</v>
      </c>
      <c r="C13">
        <v>0</v>
      </c>
      <c r="D13">
        <f t="shared" si="0"/>
        <v>0</v>
      </c>
      <c r="E13" t="str">
        <f t="shared" si="1"/>
        <v>ZRXUSD</v>
      </c>
      <c r="F13">
        <f>IF(A13="USD",D13,VLOOKUP(E13,prices!A:B,2,FALSE))</f>
        <v>1.0429999999999999</v>
      </c>
      <c r="G13" s="2">
        <f t="shared" si="2"/>
        <v>0</v>
      </c>
    </row>
    <row r="14" spans="1:7" x14ac:dyDescent="0.2">
      <c r="A14" t="s">
        <v>134</v>
      </c>
      <c r="B14">
        <v>1.6171200000000001E-3</v>
      </c>
      <c r="C14">
        <v>0</v>
      </c>
      <c r="D14">
        <f t="shared" si="0"/>
        <v>1.6171200000000001E-3</v>
      </c>
      <c r="E14" t="str">
        <f t="shared" si="1"/>
        <v>BNBUSD</v>
      </c>
      <c r="F14">
        <f>IF(A14="USD",D14,VLOOKUP(E14,prices!A:B,2,FALSE))</f>
        <v>412.07580000000002</v>
      </c>
      <c r="G14" s="2">
        <f t="shared" si="2"/>
        <v>0.66637601769600008</v>
      </c>
    </row>
    <row r="15" spans="1:7" x14ac:dyDescent="0.2">
      <c r="A15" t="s">
        <v>135</v>
      </c>
      <c r="B15">
        <v>1.73</v>
      </c>
      <c r="C15">
        <v>0</v>
      </c>
      <c r="D15">
        <f t="shared" si="0"/>
        <v>1.73</v>
      </c>
      <c r="E15" t="str">
        <f t="shared" si="1"/>
        <v>LINKUSD</v>
      </c>
      <c r="F15">
        <f>IF(A15="USD",D15,VLOOKUP(E15,prices!A:B,2,FALSE))</f>
        <v>27.3644</v>
      </c>
      <c r="G15" s="2">
        <f t="shared" si="2"/>
        <v>47.340412000000001</v>
      </c>
    </row>
    <row r="16" spans="1:7" x14ac:dyDescent="0.2">
      <c r="A16" t="s">
        <v>136</v>
      </c>
      <c r="B16">
        <v>0</v>
      </c>
      <c r="C16">
        <v>0</v>
      </c>
      <c r="D16">
        <f t="shared" si="0"/>
        <v>0</v>
      </c>
      <c r="E16" t="str">
        <f t="shared" si="1"/>
        <v>REPUSD</v>
      </c>
      <c r="F16">
        <f>IF(A16="USD",D16,VLOOKUP(E16,prices!A:B,2,FALSE))</f>
        <v>25.81</v>
      </c>
      <c r="G16" s="2">
        <f t="shared" si="2"/>
        <v>0</v>
      </c>
    </row>
    <row r="17" spans="1:7" x14ac:dyDescent="0.2">
      <c r="A17" t="s">
        <v>137</v>
      </c>
      <c r="B17">
        <v>0</v>
      </c>
      <c r="C17">
        <v>0</v>
      </c>
      <c r="D17">
        <f t="shared" si="0"/>
        <v>0</v>
      </c>
      <c r="E17" t="str">
        <f t="shared" si="1"/>
        <v>RVNUSD</v>
      </c>
      <c r="F17">
        <f>IF(A17="USD",D17,VLOOKUP(E17,prices!A:B,2,FALSE))</f>
        <v>0.1205</v>
      </c>
      <c r="G17" s="2">
        <f t="shared" si="2"/>
        <v>0</v>
      </c>
    </row>
    <row r="18" spans="1:7" x14ac:dyDescent="0.2">
      <c r="A18" t="s">
        <v>138</v>
      </c>
      <c r="B18">
        <v>0</v>
      </c>
      <c r="C18">
        <v>0</v>
      </c>
      <c r="D18">
        <f t="shared" si="0"/>
        <v>0</v>
      </c>
      <c r="E18" t="str">
        <f t="shared" si="1"/>
        <v>DASHUSD</v>
      </c>
      <c r="F18">
        <f>IF(A18="USD",D18,VLOOKUP(E18,prices!A:B,2,FALSE))</f>
        <v>201.56</v>
      </c>
      <c r="G18" s="2">
        <f t="shared" si="2"/>
        <v>0</v>
      </c>
    </row>
    <row r="19" spans="1:7" x14ac:dyDescent="0.2">
      <c r="A19" t="s">
        <v>139</v>
      </c>
      <c r="B19">
        <v>0</v>
      </c>
      <c r="C19">
        <v>0</v>
      </c>
      <c r="D19">
        <f t="shared" si="0"/>
        <v>0</v>
      </c>
      <c r="E19" t="str">
        <f t="shared" si="1"/>
        <v>ZECUSD</v>
      </c>
      <c r="F19">
        <f>IF(A19="USD",D19,VLOOKUP(E19,prices!A:B,2,FALSE))</f>
        <v>132.71</v>
      </c>
      <c r="G19" s="2">
        <f t="shared" si="2"/>
        <v>0</v>
      </c>
    </row>
    <row r="20" spans="1:7" x14ac:dyDescent="0.2">
      <c r="A20" t="s">
        <v>140</v>
      </c>
      <c r="B20">
        <v>0</v>
      </c>
      <c r="C20">
        <v>0</v>
      </c>
      <c r="D20">
        <f t="shared" si="0"/>
        <v>0</v>
      </c>
      <c r="E20" t="str">
        <f t="shared" si="1"/>
        <v>ALGOUSD</v>
      </c>
      <c r="F20">
        <f>IF(A20="USD",D20,VLOOKUP(E20,prices!A:B,2,FALSE))</f>
        <v>2.077</v>
      </c>
      <c r="G20" s="2">
        <f t="shared" si="2"/>
        <v>0</v>
      </c>
    </row>
    <row r="21" spans="1:7" x14ac:dyDescent="0.2">
      <c r="A21" t="s">
        <v>141</v>
      </c>
      <c r="B21">
        <v>28.51</v>
      </c>
      <c r="C21">
        <v>0</v>
      </c>
      <c r="D21">
        <f t="shared" si="0"/>
        <v>28.51</v>
      </c>
      <c r="E21" t="str">
        <f t="shared" si="1"/>
        <v>IOTAUSD</v>
      </c>
      <c r="F21">
        <f>IF(A21="USD",D21,VLOOKUP(E21,prices!A:B,2,FALSE))</f>
        <v>1.7355</v>
      </c>
      <c r="G21" s="2">
        <f t="shared" si="2"/>
        <v>49.479105000000004</v>
      </c>
    </row>
    <row r="22" spans="1:7" x14ac:dyDescent="0.2">
      <c r="A22" t="s">
        <v>142</v>
      </c>
      <c r="B22">
        <v>0</v>
      </c>
      <c r="C22">
        <v>0</v>
      </c>
      <c r="D22">
        <f t="shared" si="0"/>
        <v>0</v>
      </c>
      <c r="E22" t="str">
        <f t="shared" si="1"/>
        <v>BUSDUSD</v>
      </c>
      <c r="F22">
        <f>IF(A22="USD",D22,VLOOKUP(E22,prices!A:B,2,FALSE))</f>
        <v>0.99990000000000001</v>
      </c>
      <c r="G22" s="2">
        <f t="shared" si="2"/>
        <v>0</v>
      </c>
    </row>
    <row r="23" spans="1:7" x14ac:dyDescent="0.2">
      <c r="A23" t="s">
        <v>143</v>
      </c>
      <c r="B23">
        <v>0.84399999999999997</v>
      </c>
      <c r="C23">
        <v>0</v>
      </c>
      <c r="D23">
        <f t="shared" si="0"/>
        <v>0.84399999999999997</v>
      </c>
      <c r="E23" t="str">
        <f t="shared" si="1"/>
        <v>DOGEUSD</v>
      </c>
      <c r="F23">
        <f>IF(A23="USD",D23,VLOOKUP(E23,prices!A:B,2,FALSE))</f>
        <v>0.24510000000000001</v>
      </c>
      <c r="G23" s="2">
        <f t="shared" si="2"/>
        <v>0.2068644</v>
      </c>
    </row>
    <row r="24" spans="1:7" x14ac:dyDescent="0.2">
      <c r="A24" t="s">
        <v>144</v>
      </c>
      <c r="B24">
        <v>0</v>
      </c>
      <c r="C24">
        <v>0</v>
      </c>
      <c r="D24">
        <f t="shared" si="0"/>
        <v>0</v>
      </c>
      <c r="E24" t="str">
        <f t="shared" si="1"/>
        <v>WAVESUSD</v>
      </c>
      <c r="F24">
        <f>IF(A24="USD",D24,VLOOKUP(E24,prices!A:B,2,FALSE))</f>
        <v>31.191800000000001</v>
      </c>
      <c r="G24" s="2">
        <f t="shared" si="2"/>
        <v>0</v>
      </c>
    </row>
    <row r="25" spans="1:7" x14ac:dyDescent="0.2">
      <c r="A25" t="s">
        <v>145</v>
      </c>
      <c r="B25">
        <v>7.3244E-4</v>
      </c>
      <c r="C25">
        <v>0</v>
      </c>
      <c r="D25">
        <f t="shared" si="0"/>
        <v>7.3244E-4</v>
      </c>
      <c r="E25" t="str">
        <f t="shared" si="1"/>
        <v>ATOMUSD</v>
      </c>
      <c r="F25">
        <f>IF(A25="USD",D25,VLOOKUP(E25,prices!A:B,2,FALSE))</f>
        <v>28.077000000000002</v>
      </c>
      <c r="G25" s="2">
        <f t="shared" si="2"/>
        <v>2.056471788E-2</v>
      </c>
    </row>
    <row r="26" spans="1:7" x14ac:dyDescent="0.2">
      <c r="A26" t="s">
        <v>146</v>
      </c>
      <c r="B26">
        <v>0.96399999999999997</v>
      </c>
      <c r="C26">
        <v>0</v>
      </c>
      <c r="D26">
        <f t="shared" si="0"/>
        <v>0.96399999999999997</v>
      </c>
      <c r="E26" t="str">
        <f t="shared" si="1"/>
        <v>NEOUSD</v>
      </c>
      <c r="F26">
        <f>IF(A26="USD",D26,VLOOKUP(E26,prices!A:B,2,FALSE))</f>
        <v>49.67</v>
      </c>
      <c r="G26" s="2">
        <f t="shared" si="2"/>
        <v>47.881880000000002</v>
      </c>
    </row>
    <row r="27" spans="1:7" x14ac:dyDescent="0.2">
      <c r="A27" t="s">
        <v>147</v>
      </c>
      <c r="B27">
        <v>0</v>
      </c>
      <c r="C27">
        <v>0</v>
      </c>
      <c r="D27">
        <f t="shared" si="0"/>
        <v>0</v>
      </c>
      <c r="E27" t="str">
        <f t="shared" si="1"/>
        <v>VETUSD</v>
      </c>
      <c r="F27">
        <f>IF(A27="USD",D27,VLOOKUP(E27,prices!A:B,2,FALSE))</f>
        <v>0.1177</v>
      </c>
      <c r="G27" s="2">
        <f t="shared" si="2"/>
        <v>0</v>
      </c>
    </row>
    <row r="28" spans="1:7" x14ac:dyDescent="0.2">
      <c r="A28" t="s">
        <v>148</v>
      </c>
      <c r="B28">
        <v>5.3399999999999997E-4</v>
      </c>
      <c r="C28">
        <v>0</v>
      </c>
      <c r="D28">
        <f t="shared" si="0"/>
        <v>5.3399999999999997E-4</v>
      </c>
      <c r="E28" t="str">
        <f t="shared" si="1"/>
        <v>QTUMUSD</v>
      </c>
      <c r="F28">
        <f>IF(A28="USD",D28,VLOOKUP(E28,prices!A:B,2,FALSE))</f>
        <v>13.218</v>
      </c>
      <c r="G28" s="2">
        <f t="shared" si="2"/>
        <v>7.0584119999999992E-3</v>
      </c>
    </row>
    <row r="29" spans="1:7" x14ac:dyDescent="0.2">
      <c r="A29" t="s">
        <v>149</v>
      </c>
      <c r="B29">
        <v>14.86</v>
      </c>
      <c r="C29">
        <v>0</v>
      </c>
      <c r="D29">
        <f t="shared" si="0"/>
        <v>14.86</v>
      </c>
      <c r="E29" t="str">
        <f t="shared" si="1"/>
        <v>NANOUSD</v>
      </c>
      <c r="F29">
        <f>IF(A29="USD",D29,VLOOKUP(E29,prices!A:B,2,FALSE))</f>
        <v>5.5877999999999997</v>
      </c>
      <c r="G29" s="2">
        <f t="shared" si="2"/>
        <v>83.034707999999995</v>
      </c>
    </row>
    <row r="30" spans="1:7" x14ac:dyDescent="0.2">
      <c r="A30" t="s">
        <v>150</v>
      </c>
      <c r="B30">
        <v>0</v>
      </c>
      <c r="C30">
        <v>0</v>
      </c>
      <c r="D30">
        <f t="shared" si="0"/>
        <v>0</v>
      </c>
      <c r="E30" t="str">
        <f t="shared" si="1"/>
        <v>EOSUSD</v>
      </c>
      <c r="F30">
        <f>IF(A30="USD",D30,VLOOKUP(E30,prices!A:B,2,FALSE))</f>
        <v>4.7427000000000001</v>
      </c>
      <c r="G30" s="2">
        <f t="shared" si="2"/>
        <v>0</v>
      </c>
    </row>
    <row r="31" spans="1:7" x14ac:dyDescent="0.2">
      <c r="A31" t="s">
        <v>151</v>
      </c>
      <c r="B31">
        <v>0</v>
      </c>
      <c r="C31">
        <v>0</v>
      </c>
      <c r="D31">
        <f t="shared" si="0"/>
        <v>0</v>
      </c>
      <c r="E31" t="str">
        <f t="shared" si="1"/>
        <v>ICXUSD</v>
      </c>
      <c r="F31">
        <f>IF(A31="USD",D31,VLOOKUP(E31,prices!A:B,2,FALSE))</f>
        <v>1.8048</v>
      </c>
      <c r="G31" s="2">
        <f t="shared" si="2"/>
        <v>0</v>
      </c>
    </row>
    <row r="32" spans="1:7" x14ac:dyDescent="0.2">
      <c r="A32" t="s">
        <v>152</v>
      </c>
      <c r="B32">
        <v>0</v>
      </c>
      <c r="C32">
        <v>0</v>
      </c>
      <c r="D32">
        <f t="shared" si="0"/>
        <v>0</v>
      </c>
      <c r="E32" t="str">
        <f t="shared" si="1"/>
        <v>ENJUSD</v>
      </c>
      <c r="F32">
        <f>IF(A32="USD",D32,VLOOKUP(E32,prices!A:B,2,FALSE))</f>
        <v>1.7163999999999999</v>
      </c>
      <c r="G32" s="2">
        <f t="shared" si="2"/>
        <v>0</v>
      </c>
    </row>
    <row r="33" spans="1:7" x14ac:dyDescent="0.2">
      <c r="A33" t="s">
        <v>153</v>
      </c>
      <c r="B33">
        <v>0</v>
      </c>
      <c r="C33">
        <v>0</v>
      </c>
      <c r="D33">
        <f t="shared" si="0"/>
        <v>0</v>
      </c>
      <c r="E33" t="str">
        <f t="shared" si="1"/>
        <v>ONTUSD</v>
      </c>
      <c r="F33">
        <f>IF(A33="USD",D33,VLOOKUP(E33,prices!A:B,2,FALSE))</f>
        <v>0.99619999999999997</v>
      </c>
      <c r="G33" s="2">
        <f t="shared" si="2"/>
        <v>0</v>
      </c>
    </row>
    <row r="34" spans="1:7" x14ac:dyDescent="0.2">
      <c r="A34" t="s">
        <v>154</v>
      </c>
      <c r="B34">
        <v>0</v>
      </c>
      <c r="C34">
        <v>0</v>
      </c>
      <c r="D34">
        <f t="shared" si="0"/>
        <v>0</v>
      </c>
      <c r="E34" t="str">
        <f t="shared" si="1"/>
        <v>ZILUSD</v>
      </c>
      <c r="F34">
        <f>IF(A34="USD",D34,VLOOKUP(E34,prices!A:B,2,FALSE))</f>
        <v>0.1101</v>
      </c>
      <c r="G34" s="2">
        <f t="shared" si="2"/>
        <v>0</v>
      </c>
    </row>
    <row r="35" spans="1:7" x14ac:dyDescent="0.2">
      <c r="A35" t="s">
        <v>155</v>
      </c>
      <c r="B35">
        <v>0</v>
      </c>
      <c r="C35">
        <v>0</v>
      </c>
      <c r="D35">
        <f t="shared" si="0"/>
        <v>0</v>
      </c>
      <c r="E35" t="str">
        <f t="shared" si="1"/>
        <v>USDCUSD</v>
      </c>
      <c r="F35">
        <f>IF(A35="USD",D35,VLOOKUP(E35,prices!A:B,2,FALSE))</f>
        <v>1.0001</v>
      </c>
      <c r="G35" s="2">
        <f t="shared" si="2"/>
        <v>0</v>
      </c>
    </row>
    <row r="36" spans="1:7" x14ac:dyDescent="0.2">
      <c r="A36" t="s">
        <v>156</v>
      </c>
      <c r="B36">
        <v>0</v>
      </c>
      <c r="C36">
        <v>0</v>
      </c>
      <c r="D36">
        <f t="shared" si="0"/>
        <v>0</v>
      </c>
      <c r="E36" t="str">
        <f t="shared" si="1"/>
        <v>XTZUSD</v>
      </c>
      <c r="F36">
        <f>IF(A36="USD",D36,VLOOKUP(E36,prices!A:B,2,FALSE))</f>
        <v>6.5865</v>
      </c>
      <c r="G36" s="2">
        <f t="shared" si="2"/>
        <v>0</v>
      </c>
    </row>
    <row r="37" spans="1:7" x14ac:dyDescent="0.2">
      <c r="A37" t="s">
        <v>157</v>
      </c>
      <c r="B37">
        <v>0</v>
      </c>
      <c r="C37">
        <v>0</v>
      </c>
      <c r="D37">
        <f t="shared" si="0"/>
        <v>0</v>
      </c>
      <c r="E37" t="str">
        <f t="shared" si="1"/>
        <v>HBARUSD</v>
      </c>
      <c r="F37">
        <f>IF(A37="USD",D37,VLOOKUP(E37,prices!A:B,2,FALSE))</f>
        <v>0.37680000000000002</v>
      </c>
      <c r="G37" s="2">
        <f t="shared" si="2"/>
        <v>0</v>
      </c>
    </row>
    <row r="38" spans="1:7" x14ac:dyDescent="0.2">
      <c r="A38" t="s">
        <v>158</v>
      </c>
      <c r="B38">
        <v>0</v>
      </c>
      <c r="C38">
        <v>0</v>
      </c>
      <c r="D38">
        <f t="shared" si="0"/>
        <v>0</v>
      </c>
      <c r="E38" t="str">
        <f t="shared" si="1"/>
        <v>OMGUSD</v>
      </c>
      <c r="F38">
        <f>IF(A38="USD",D38,VLOOKUP(E38,prices!A:B,2,FALSE))</f>
        <v>9.0132999999999992</v>
      </c>
      <c r="G38" s="2">
        <f t="shared" si="2"/>
        <v>0</v>
      </c>
    </row>
    <row r="39" spans="1:7" x14ac:dyDescent="0.2">
      <c r="A39" t="s">
        <v>159</v>
      </c>
      <c r="B39">
        <v>3.8399999999999997E-2</v>
      </c>
      <c r="C39">
        <v>0</v>
      </c>
      <c r="D39">
        <f t="shared" si="0"/>
        <v>3.8399999999999997E-2</v>
      </c>
      <c r="E39" t="str">
        <f t="shared" si="1"/>
        <v>MATICUSD</v>
      </c>
      <c r="F39">
        <f>IF(A39="USD",D39,VLOOKUP(E39,prices!A:B,2,FALSE))</f>
        <v>1.3446</v>
      </c>
      <c r="G39" s="2">
        <f t="shared" si="2"/>
        <v>5.1632639999999994E-2</v>
      </c>
    </row>
    <row r="40" spans="1:7" x14ac:dyDescent="0.2">
      <c r="A40" t="s">
        <v>160</v>
      </c>
      <c r="B40">
        <v>7.5600000000000001E-2</v>
      </c>
      <c r="C40">
        <v>0</v>
      </c>
      <c r="D40">
        <f t="shared" si="0"/>
        <v>7.5600000000000001E-2</v>
      </c>
      <c r="E40" t="str">
        <f t="shared" si="1"/>
        <v>ONEUSD</v>
      </c>
      <c r="F40">
        <f>IF(A40="USD",D40,VLOOKUP(E40,prices!A:B,2,FALSE))</f>
        <v>0.18790000000000001</v>
      </c>
      <c r="G40" s="2">
        <f t="shared" si="2"/>
        <v>1.4205240000000001E-2</v>
      </c>
    </row>
    <row r="41" spans="1:7" x14ac:dyDescent="0.2">
      <c r="A41" t="s">
        <v>161</v>
      </c>
      <c r="B41">
        <v>0</v>
      </c>
      <c r="C41">
        <v>0</v>
      </c>
      <c r="D41">
        <f t="shared" si="0"/>
        <v>0</v>
      </c>
      <c r="E41" t="str">
        <f t="shared" si="1"/>
        <v>VTHOUSD</v>
      </c>
      <c r="F41">
        <f>IF(A41="USD",D41,VLOOKUP(E41,prices!A:B,2,FALSE))</f>
        <v>0.01</v>
      </c>
      <c r="G41" s="2">
        <f t="shared" si="2"/>
        <v>0</v>
      </c>
    </row>
    <row r="42" spans="1:7" x14ac:dyDescent="0.2">
      <c r="A42" t="s">
        <v>162</v>
      </c>
      <c r="B42">
        <v>0</v>
      </c>
      <c r="C42">
        <v>0</v>
      </c>
      <c r="D42">
        <f t="shared" si="0"/>
        <v>0</v>
      </c>
      <c r="E42" t="str">
        <f t="shared" si="1"/>
        <v>KNCUSD</v>
      </c>
      <c r="F42">
        <f>IF(A42="USD",D42,VLOOKUP(E42,prices!A:B,2,FALSE))</f>
        <v>1.8819999999999999</v>
      </c>
      <c r="G42" s="2">
        <f t="shared" si="2"/>
        <v>0</v>
      </c>
    </row>
    <row r="43" spans="1:7" x14ac:dyDescent="0.2">
      <c r="A43" t="s">
        <v>163</v>
      </c>
      <c r="B43">
        <v>0.12149</v>
      </c>
      <c r="C43">
        <v>0</v>
      </c>
      <c r="D43">
        <f t="shared" si="0"/>
        <v>0.12149</v>
      </c>
      <c r="E43" t="str">
        <f t="shared" si="1"/>
        <v>COMPUSD</v>
      </c>
      <c r="F43">
        <f>IF(A43="USD",D43,VLOOKUP(E43,prices!A:B,2,FALSE))</f>
        <v>404.23</v>
      </c>
      <c r="G43" s="2">
        <f t="shared" si="2"/>
        <v>49.109902699999999</v>
      </c>
    </row>
    <row r="44" spans="1:7" x14ac:dyDescent="0.2">
      <c r="A44" t="s">
        <v>164</v>
      </c>
      <c r="B44">
        <v>55.88</v>
      </c>
      <c r="C44">
        <v>0</v>
      </c>
      <c r="D44">
        <f t="shared" si="0"/>
        <v>55.88</v>
      </c>
      <c r="E44" t="str">
        <f t="shared" si="1"/>
        <v>MANAUSD</v>
      </c>
      <c r="F44">
        <f>IF(A44="USD",D44,VLOOKUP(E44,prices!A:B,2,FALSE))</f>
        <v>0.84319999999999995</v>
      </c>
      <c r="G44" s="2">
        <f t="shared" si="2"/>
        <v>47.118015999999997</v>
      </c>
    </row>
    <row r="45" spans="1:7" x14ac:dyDescent="0.2">
      <c r="A45" t="s">
        <v>165</v>
      </c>
      <c r="B45">
        <v>0</v>
      </c>
      <c r="C45">
        <v>0</v>
      </c>
      <c r="D45">
        <f t="shared" si="0"/>
        <v>0</v>
      </c>
      <c r="E45" t="str">
        <f t="shared" si="1"/>
        <v>HNTUSD</v>
      </c>
      <c r="F45">
        <f>IF(A45="USD",D45,VLOOKUP(E45,prices!A:B,2,FALSE))</f>
        <v>20.317599999999999</v>
      </c>
      <c r="G45" s="2">
        <f t="shared" si="2"/>
        <v>0</v>
      </c>
    </row>
    <row r="46" spans="1:7" x14ac:dyDescent="0.2">
      <c r="A46" t="s">
        <v>166</v>
      </c>
      <c r="B46">
        <v>0</v>
      </c>
      <c r="C46">
        <v>0</v>
      </c>
      <c r="D46">
        <f t="shared" si="0"/>
        <v>0</v>
      </c>
      <c r="E46" t="str">
        <f t="shared" si="1"/>
        <v>MKRUSD</v>
      </c>
      <c r="F46">
        <f>IF(A46="USD",D46,VLOOKUP(E46,prices!A:B,2,FALSE))</f>
        <v>2882.4312</v>
      </c>
      <c r="G46" s="2">
        <f t="shared" si="2"/>
        <v>0</v>
      </c>
    </row>
    <row r="47" spans="1:7" x14ac:dyDescent="0.2">
      <c r="A47" t="s">
        <v>167</v>
      </c>
      <c r="B47">
        <v>0</v>
      </c>
      <c r="C47">
        <v>0</v>
      </c>
      <c r="D47">
        <f t="shared" si="0"/>
        <v>0</v>
      </c>
      <c r="E47" t="str">
        <f t="shared" si="1"/>
        <v>DAIUSD</v>
      </c>
      <c r="F47">
        <f>IF(A47="USD",D47,VLOOKUP(E47,prices!A:B,2,FALSE))</f>
        <v>0.99919999999999998</v>
      </c>
      <c r="G47" s="2">
        <f t="shared" si="2"/>
        <v>0</v>
      </c>
    </row>
    <row r="48" spans="1:7" x14ac:dyDescent="0.2">
      <c r="A48" t="s">
        <v>168</v>
      </c>
      <c r="B48">
        <v>0</v>
      </c>
      <c r="C48">
        <v>0</v>
      </c>
      <c r="D48">
        <f t="shared" si="0"/>
        <v>0</v>
      </c>
      <c r="E48" t="str">
        <f t="shared" si="1"/>
        <v>BANDUSD</v>
      </c>
      <c r="F48">
        <f>IF(A48="USD",D48,VLOOKUP(E48,prices!A:B,2,FALSE))</f>
        <v>8.6679999999999993</v>
      </c>
      <c r="G48" s="2">
        <f t="shared" si="2"/>
        <v>0</v>
      </c>
    </row>
    <row r="49" spans="1:7" x14ac:dyDescent="0.2">
      <c r="A49" t="s">
        <v>169</v>
      </c>
      <c r="B49">
        <v>0</v>
      </c>
      <c r="C49">
        <v>0</v>
      </c>
      <c r="D49">
        <f t="shared" si="0"/>
        <v>0</v>
      </c>
      <c r="E49" t="str">
        <f t="shared" si="1"/>
        <v>STORJUSD</v>
      </c>
      <c r="F49">
        <f>IF(A49="USD",D49,VLOOKUP(E49,prices!A:B,2,FALSE))</f>
        <v>1.4228000000000001</v>
      </c>
      <c r="G49" s="2">
        <f t="shared" si="2"/>
        <v>0</v>
      </c>
    </row>
    <row r="50" spans="1:7" x14ac:dyDescent="0.2">
      <c r="A50" t="s">
        <v>170</v>
      </c>
      <c r="B50">
        <v>0.26</v>
      </c>
      <c r="C50">
        <v>0</v>
      </c>
      <c r="D50">
        <f t="shared" si="0"/>
        <v>0.26</v>
      </c>
      <c r="E50" t="str">
        <f t="shared" si="1"/>
        <v>SOLUSD</v>
      </c>
      <c r="F50">
        <f>IF(A50="USD",D50,VLOOKUP(E50,prices!A:B,2,FALSE))</f>
        <v>186.5624</v>
      </c>
      <c r="G50" s="2">
        <f t="shared" si="2"/>
        <v>48.506224000000003</v>
      </c>
    </row>
    <row r="51" spans="1:7" x14ac:dyDescent="0.2">
      <c r="A51" t="s">
        <v>171</v>
      </c>
      <c r="B51">
        <v>0</v>
      </c>
      <c r="C51">
        <v>0</v>
      </c>
      <c r="D51">
        <f t="shared" si="0"/>
        <v>0</v>
      </c>
      <c r="E51" t="str">
        <f t="shared" si="1"/>
        <v>UNIUSD</v>
      </c>
      <c r="F51">
        <f>IF(A51="USD",D51,VLOOKUP(E51,prices!A:B,2,FALSE))</f>
        <v>23.640799999999999</v>
      </c>
      <c r="G51" s="2">
        <f t="shared" si="2"/>
        <v>0</v>
      </c>
    </row>
    <row r="52" spans="1:7" x14ac:dyDescent="0.2">
      <c r="A52" t="s">
        <v>172</v>
      </c>
      <c r="B52">
        <v>0</v>
      </c>
      <c r="C52">
        <v>0</v>
      </c>
      <c r="D52">
        <f t="shared" si="0"/>
        <v>0</v>
      </c>
      <c r="E52" t="str">
        <f t="shared" si="1"/>
        <v>EGLDUSD</v>
      </c>
      <c r="F52">
        <f>IF(A52="USD",D52,VLOOKUP(E52,prices!A:B,2,FALSE))</f>
        <v>230.67099999999999</v>
      </c>
      <c r="G52" s="2">
        <f t="shared" si="2"/>
        <v>0</v>
      </c>
    </row>
    <row r="53" spans="1:7" x14ac:dyDescent="0.2">
      <c r="A53" t="s">
        <v>173</v>
      </c>
      <c r="B53">
        <v>0</v>
      </c>
      <c r="C53">
        <v>0</v>
      </c>
      <c r="D53">
        <f t="shared" si="0"/>
        <v>0</v>
      </c>
      <c r="E53" t="str">
        <f t="shared" si="1"/>
        <v>PAXGUSD</v>
      </c>
      <c r="F53">
        <f>IF(A53="USD",D53,VLOOKUP(E53,prices!A:B,2,FALSE))</f>
        <v>1793.83</v>
      </c>
      <c r="G53" s="2">
        <f t="shared" si="2"/>
        <v>0</v>
      </c>
    </row>
    <row r="54" spans="1:7" x14ac:dyDescent="0.2">
      <c r="A54" t="s">
        <v>174</v>
      </c>
      <c r="B54">
        <v>130.78</v>
      </c>
      <c r="C54">
        <v>0</v>
      </c>
      <c r="D54">
        <f t="shared" si="0"/>
        <v>130.78</v>
      </c>
      <c r="E54" t="str">
        <f t="shared" si="1"/>
        <v>OXTUSD</v>
      </c>
      <c r="F54">
        <f>IF(A54="USD",D54,VLOOKUP(E54,prices!A:B,2,FALSE))</f>
        <v>0.39019999999999999</v>
      </c>
      <c r="G54" s="2">
        <f t="shared" si="2"/>
        <v>51.030355999999998</v>
      </c>
    </row>
    <row r="55" spans="1:7" x14ac:dyDescent="0.2">
      <c r="A55" t="s">
        <v>175</v>
      </c>
      <c r="B55">
        <v>0</v>
      </c>
      <c r="C55">
        <v>0</v>
      </c>
      <c r="D55">
        <f t="shared" si="0"/>
        <v>0</v>
      </c>
      <c r="E55" t="str">
        <f t="shared" si="1"/>
        <v>ZENUSD</v>
      </c>
      <c r="F55">
        <f>IF(A55="USD",D55,VLOOKUP(E55,prices!A:B,2,FALSE))</f>
        <v>83.504000000000005</v>
      </c>
      <c r="G55" s="2">
        <f t="shared" si="2"/>
        <v>0</v>
      </c>
    </row>
    <row r="56" spans="1:7" x14ac:dyDescent="0.2">
      <c r="A56" t="s">
        <v>176</v>
      </c>
      <c r="B56">
        <v>0.57830000000000004</v>
      </c>
      <c r="C56">
        <v>0</v>
      </c>
      <c r="D56">
        <f t="shared" si="0"/>
        <v>0.57830000000000004</v>
      </c>
      <c r="E56" t="str">
        <f t="shared" si="1"/>
        <v>FILUSD</v>
      </c>
      <c r="F56">
        <f>IF(A56="USD",D56,VLOOKUP(E56,prices!A:B,2,FALSE))</f>
        <v>83.41</v>
      </c>
      <c r="G56" s="2">
        <f t="shared" si="2"/>
        <v>48.236003000000004</v>
      </c>
    </row>
    <row r="57" spans="1:7" x14ac:dyDescent="0.2">
      <c r="A57" t="s">
        <v>177</v>
      </c>
      <c r="B57">
        <v>0</v>
      </c>
      <c r="C57">
        <v>0</v>
      </c>
      <c r="D57">
        <f t="shared" si="0"/>
        <v>0</v>
      </c>
      <c r="E57" t="str">
        <f t="shared" si="1"/>
        <v>AAVEUSD</v>
      </c>
      <c r="F57">
        <f>IF(A57="USD",D57,VLOOKUP(E57,prices!A:B,2,FALSE))</f>
        <v>334.73</v>
      </c>
      <c r="G57" s="2">
        <f t="shared" si="2"/>
        <v>0</v>
      </c>
    </row>
    <row r="58" spans="1:7" x14ac:dyDescent="0.2">
      <c r="A58" t="s">
        <v>178</v>
      </c>
      <c r="B58">
        <v>60.251469999999998</v>
      </c>
      <c r="C58">
        <v>0</v>
      </c>
      <c r="D58">
        <f t="shared" si="0"/>
        <v>60.251469999999998</v>
      </c>
      <c r="E58" t="str">
        <f t="shared" si="1"/>
        <v>GRTUSD</v>
      </c>
      <c r="F58">
        <f>IF(A58="USD",D58,VLOOKUP(E58,prices!A:B,2,FALSE))</f>
        <v>0.89249999999999996</v>
      </c>
      <c r="G58" s="2">
        <f t="shared" si="2"/>
        <v>53.774436974999993</v>
      </c>
    </row>
    <row r="59" spans="1:7" x14ac:dyDescent="0.2">
      <c r="A59" t="s">
        <v>179</v>
      </c>
      <c r="B59">
        <v>0</v>
      </c>
      <c r="C59">
        <v>0</v>
      </c>
      <c r="D59">
        <f t="shared" si="0"/>
        <v>0</v>
      </c>
      <c r="E59" t="str">
        <f t="shared" si="1"/>
        <v>SUSHIUSD</v>
      </c>
      <c r="F59">
        <f>IF(A59="USD",D59,VLOOKUP(E59,prices!A:B,2,FALSE))</f>
        <v>10.766</v>
      </c>
      <c r="G59" s="2">
        <f t="shared" si="2"/>
        <v>0</v>
      </c>
    </row>
    <row r="60" spans="1:7" x14ac:dyDescent="0.2">
      <c r="A60" t="s">
        <v>180</v>
      </c>
      <c r="B60">
        <v>0</v>
      </c>
      <c r="C60">
        <v>0</v>
      </c>
      <c r="D60">
        <f t="shared" si="0"/>
        <v>0</v>
      </c>
      <c r="E60" t="str">
        <f t="shared" si="1"/>
        <v>AMPUSD</v>
      </c>
      <c r="F60">
        <f>IF(A60="USD",D60,VLOOKUP(E60,prices!A:B,2,FALSE))</f>
        <v>5.2299999999999999E-2</v>
      </c>
      <c r="G60" s="2">
        <f t="shared" si="2"/>
        <v>0</v>
      </c>
    </row>
    <row r="61" spans="1:7" x14ac:dyDescent="0.2">
      <c r="A61" t="s">
        <v>181</v>
      </c>
      <c r="B61">
        <v>0</v>
      </c>
      <c r="C61">
        <v>0</v>
      </c>
      <c r="D61">
        <f t="shared" si="0"/>
        <v>0</v>
      </c>
      <c r="E61" t="str">
        <f t="shared" si="1"/>
        <v>ANKRUSD</v>
      </c>
      <c r="F61">
        <f>IF(A61="USD",D61,VLOOKUP(E61,prices!A:B,2,FALSE))</f>
        <v>0.10059999999999999</v>
      </c>
      <c r="G61" s="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EF08-058C-5148-AB25-EAD9C9F448EB}">
  <dimension ref="A1:P157"/>
  <sheetViews>
    <sheetView zoomScale="113" workbookViewId="0">
      <selection activeCell="M29" sqref="M29"/>
    </sheetView>
  </sheetViews>
  <sheetFormatPr baseColWidth="10" defaultRowHeight="16" x14ac:dyDescent="0.2"/>
  <cols>
    <col min="1" max="1" width="10.1640625" bestFit="1" customWidth="1"/>
    <col min="2" max="2" width="9.33203125" bestFit="1" customWidth="1"/>
    <col min="3" max="3" width="10.33203125" bestFit="1" customWidth="1"/>
    <col min="4" max="4" width="10" bestFit="1" customWidth="1"/>
    <col min="5" max="7" width="9.33203125" bestFit="1" customWidth="1"/>
    <col min="8" max="8" width="11.33203125" bestFit="1" customWidth="1"/>
    <col min="9" max="9" width="15.5" bestFit="1" customWidth="1"/>
    <col min="10" max="10" width="12.83203125" bestFit="1" customWidth="1"/>
    <col min="11" max="11" width="7.1640625" bestFit="1" customWidth="1"/>
    <col min="12" max="12" width="7.6640625" bestFit="1" customWidth="1"/>
    <col min="13" max="13" width="11.33203125" bestFit="1" customWidth="1"/>
    <col min="14" max="14" width="9.83203125" style="3" bestFit="1" customWidth="1"/>
    <col min="15" max="15" width="15.6640625" style="3" bestFit="1" customWidth="1"/>
    <col min="16" max="16" width="14.33203125" style="3" bestFit="1" customWidth="1"/>
  </cols>
  <sheetData>
    <row r="1" spans="1:16" x14ac:dyDescent="0.2">
      <c r="A1" t="s">
        <v>0</v>
      </c>
      <c r="B1" t="s">
        <v>182</v>
      </c>
      <c r="C1" t="s">
        <v>183</v>
      </c>
      <c r="D1" t="s">
        <v>184</v>
      </c>
      <c r="E1" t="s">
        <v>1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s="3" t="s">
        <v>194</v>
      </c>
      <c r="O1" s="3" t="s">
        <v>195</v>
      </c>
      <c r="P1" s="3" t="s">
        <v>196</v>
      </c>
    </row>
    <row r="2" spans="1:16" x14ac:dyDescent="0.2">
      <c r="A2" t="s">
        <v>2</v>
      </c>
      <c r="B2">
        <v>20736088</v>
      </c>
      <c r="C2">
        <v>559383237</v>
      </c>
      <c r="D2">
        <v>-1</v>
      </c>
      <c r="E2">
        <v>48925.74</v>
      </c>
      <c r="F2">
        <v>1.5319999999999999E-3</v>
      </c>
      <c r="G2">
        <v>74.9542</v>
      </c>
      <c r="H2">
        <v>1.1135E-4</v>
      </c>
      <c r="I2" t="s">
        <v>134</v>
      </c>
      <c r="J2" s="1">
        <v>44433.768541666665</v>
      </c>
      <c r="K2">
        <v>1</v>
      </c>
      <c r="L2">
        <v>1</v>
      </c>
      <c r="M2">
        <v>1</v>
      </c>
      <c r="N2" s="4">
        <f>IF(K2=1,G2*-1,G2)</f>
        <v>-74.9542</v>
      </c>
      <c r="O2" s="3" t="str">
        <f>_xlfn.CONCAT(I2,"USD")</f>
        <v>BNBUSD</v>
      </c>
      <c r="P2" s="4">
        <f>H2*(VLOOKUP(O2,positions!E:F,2,FALSE))</f>
        <v>4.5884640329999997E-2</v>
      </c>
    </row>
    <row r="3" spans="1:16" x14ac:dyDescent="0.2">
      <c r="A3" t="s">
        <v>2</v>
      </c>
      <c r="B3">
        <v>21402034</v>
      </c>
      <c r="C3">
        <v>579405639</v>
      </c>
      <c r="D3">
        <v>-1</v>
      </c>
      <c r="E3">
        <v>52000</v>
      </c>
      <c r="F3">
        <v>1.5319999999999999E-3</v>
      </c>
      <c r="G3">
        <v>79.664000000000001</v>
      </c>
      <c r="H3">
        <v>1.2047E-4</v>
      </c>
      <c r="I3" t="s">
        <v>134</v>
      </c>
      <c r="J3" s="1">
        <v>44445.900833333333</v>
      </c>
      <c r="K3">
        <v>0</v>
      </c>
      <c r="L3">
        <v>1</v>
      </c>
      <c r="M3">
        <v>1</v>
      </c>
      <c r="N3" s="4">
        <f t="shared" ref="N3:N66" si="0">IF(K3=1,G3*-1,G3)</f>
        <v>79.664000000000001</v>
      </c>
      <c r="O3" s="3" t="str">
        <f t="shared" ref="O3:O66" si="1">_xlfn.CONCAT(I3,"USD")</f>
        <v>BNBUSD</v>
      </c>
      <c r="P3" s="4">
        <f>H3*(VLOOKUP(O3,positions!E:F,2,FALSE))</f>
        <v>4.9642771626000004E-2</v>
      </c>
    </row>
    <row r="4" spans="1:16" x14ac:dyDescent="0.2">
      <c r="A4" t="s">
        <v>2</v>
      </c>
      <c r="B4">
        <v>21492722</v>
      </c>
      <c r="C4">
        <v>581042899</v>
      </c>
      <c r="D4">
        <v>-1</v>
      </c>
      <c r="E4">
        <v>46769.43</v>
      </c>
      <c r="F4">
        <v>1.067E-3</v>
      </c>
      <c r="G4">
        <v>49.902900000000002</v>
      </c>
      <c r="H4">
        <v>9.0049999999999993E-5</v>
      </c>
      <c r="I4" t="s">
        <v>134</v>
      </c>
      <c r="J4" s="1">
        <v>44446.663460648146</v>
      </c>
      <c r="K4">
        <v>1</v>
      </c>
      <c r="L4">
        <v>0</v>
      </c>
      <c r="M4">
        <v>1</v>
      </c>
      <c r="N4" s="4">
        <f t="shared" si="0"/>
        <v>-49.902900000000002</v>
      </c>
      <c r="O4" s="3" t="str">
        <f t="shared" si="1"/>
        <v>BNBUSD</v>
      </c>
      <c r="P4" s="4">
        <f>H4*(VLOOKUP(O4,positions!E:F,2,FALSE))</f>
        <v>3.7107425789999995E-2</v>
      </c>
    </row>
    <row r="5" spans="1:16" x14ac:dyDescent="0.2">
      <c r="A5" t="s">
        <v>3</v>
      </c>
      <c r="B5">
        <v>18279832</v>
      </c>
      <c r="C5">
        <v>449097688</v>
      </c>
      <c r="D5">
        <v>-1</v>
      </c>
      <c r="E5">
        <v>3530.92</v>
      </c>
      <c r="F5">
        <v>1.6160000000000001E-2</v>
      </c>
      <c r="G5">
        <v>57.059600000000003</v>
      </c>
      <c r="H5">
        <v>9.5730000000000007E-5</v>
      </c>
      <c r="I5" t="s">
        <v>134</v>
      </c>
      <c r="J5" s="1">
        <v>44440.244537037041</v>
      </c>
      <c r="K5">
        <v>0</v>
      </c>
      <c r="L5">
        <v>1</v>
      </c>
      <c r="M5">
        <v>1</v>
      </c>
      <c r="N5" s="4">
        <f t="shared" si="0"/>
        <v>57.059600000000003</v>
      </c>
      <c r="O5" s="3" t="str">
        <f t="shared" si="1"/>
        <v>BNBUSD</v>
      </c>
      <c r="P5" s="4">
        <f>H5*(VLOOKUP(O5,positions!E:F,2,FALSE))</f>
        <v>3.9448016334000004E-2</v>
      </c>
    </row>
    <row r="6" spans="1:16" x14ac:dyDescent="0.2">
      <c r="A6" t="s">
        <v>3</v>
      </c>
      <c r="B6">
        <v>18363020</v>
      </c>
      <c r="C6">
        <v>451629632</v>
      </c>
      <c r="D6">
        <v>-1</v>
      </c>
      <c r="E6">
        <v>3800</v>
      </c>
      <c r="F6">
        <v>8.0999999999999996E-3</v>
      </c>
      <c r="G6">
        <v>30.78</v>
      </c>
      <c r="H6">
        <v>4.5979999999999997E-5</v>
      </c>
      <c r="I6" t="s">
        <v>134</v>
      </c>
      <c r="J6" s="1">
        <v>44440.99590277778</v>
      </c>
      <c r="K6">
        <v>0</v>
      </c>
      <c r="L6">
        <v>1</v>
      </c>
      <c r="M6">
        <v>1</v>
      </c>
      <c r="N6" s="4">
        <f t="shared" si="0"/>
        <v>30.78</v>
      </c>
      <c r="O6" s="3" t="str">
        <f t="shared" si="1"/>
        <v>BNBUSD</v>
      </c>
      <c r="P6" s="4">
        <f>H6*(VLOOKUP(O6,positions!E:F,2,FALSE))</f>
        <v>1.8947245283999999E-2</v>
      </c>
    </row>
    <row r="7" spans="1:16" x14ac:dyDescent="0.2">
      <c r="A7" t="s">
        <v>3</v>
      </c>
      <c r="B7">
        <v>18476447</v>
      </c>
      <c r="C7">
        <v>451578765</v>
      </c>
      <c r="D7">
        <v>-1</v>
      </c>
      <c r="E7">
        <v>3851.62</v>
      </c>
      <c r="F7">
        <v>1.6160000000000001E-2</v>
      </c>
      <c r="G7">
        <v>62.242100000000001</v>
      </c>
      <c r="H7">
        <v>9.2490000000000004E-5</v>
      </c>
      <c r="I7" t="s">
        <v>134</v>
      </c>
      <c r="J7" s="1">
        <v>44442.367291666669</v>
      </c>
      <c r="K7">
        <v>0</v>
      </c>
      <c r="L7">
        <v>1</v>
      </c>
      <c r="M7">
        <v>1</v>
      </c>
      <c r="N7" s="4">
        <f t="shared" si="0"/>
        <v>62.242100000000001</v>
      </c>
      <c r="O7" s="3" t="str">
        <f t="shared" si="1"/>
        <v>BNBUSD</v>
      </c>
      <c r="P7" s="4">
        <f>H7*(VLOOKUP(O7,positions!E:F,2,FALSE))</f>
        <v>3.8112890742E-2</v>
      </c>
    </row>
    <row r="8" spans="1:16" x14ac:dyDescent="0.2">
      <c r="A8" t="s">
        <v>3</v>
      </c>
      <c r="B8">
        <v>18705758</v>
      </c>
      <c r="C8">
        <v>457015942</v>
      </c>
      <c r="D8">
        <v>-1</v>
      </c>
      <c r="E8">
        <v>3775.26</v>
      </c>
      <c r="F8">
        <v>8.7190000000000004E-2</v>
      </c>
      <c r="G8">
        <v>329.16489999999999</v>
      </c>
      <c r="H8">
        <v>5.1533999999999998E-4</v>
      </c>
      <c r="I8" t="s">
        <v>134</v>
      </c>
      <c r="J8" s="1">
        <v>44446.354953703703</v>
      </c>
      <c r="K8">
        <v>0</v>
      </c>
      <c r="L8">
        <v>1</v>
      </c>
      <c r="M8">
        <v>1</v>
      </c>
      <c r="N8" s="4">
        <f t="shared" si="0"/>
        <v>329.16489999999999</v>
      </c>
      <c r="O8" s="3" t="str">
        <f t="shared" si="1"/>
        <v>BNBUSD</v>
      </c>
      <c r="P8" s="4">
        <f>H8*(VLOOKUP(O8,positions!E:F,2,FALSE))</f>
        <v>0.21235914277199999</v>
      </c>
    </row>
    <row r="9" spans="1:16" x14ac:dyDescent="0.2">
      <c r="A9" t="s">
        <v>3</v>
      </c>
      <c r="B9">
        <v>18721351</v>
      </c>
      <c r="C9">
        <v>461342444</v>
      </c>
      <c r="D9">
        <v>-1</v>
      </c>
      <c r="E9">
        <v>3765.9</v>
      </c>
      <c r="F9">
        <v>1.3270000000000001E-2</v>
      </c>
      <c r="G9">
        <v>49.973399999999998</v>
      </c>
      <c r="H9">
        <v>7.9590000000000002E-5</v>
      </c>
      <c r="I9" t="s">
        <v>134</v>
      </c>
      <c r="J9" s="1">
        <v>44446.444155092591</v>
      </c>
      <c r="K9">
        <v>1</v>
      </c>
      <c r="L9">
        <v>1</v>
      </c>
      <c r="M9">
        <v>1</v>
      </c>
      <c r="N9" s="4">
        <f t="shared" si="0"/>
        <v>-49.973399999999998</v>
      </c>
      <c r="O9" s="3" t="str">
        <f t="shared" si="1"/>
        <v>BNBUSD</v>
      </c>
      <c r="P9" s="4">
        <f>H9*(VLOOKUP(O9,positions!E:F,2,FALSE))</f>
        <v>3.2797112922E-2</v>
      </c>
    </row>
    <row r="10" spans="1:16" x14ac:dyDescent="0.2">
      <c r="A10" t="s">
        <v>3</v>
      </c>
      <c r="B10">
        <v>18722509</v>
      </c>
      <c r="C10">
        <v>461361715</v>
      </c>
      <c r="D10">
        <v>-1</v>
      </c>
      <c r="E10">
        <v>3766.38</v>
      </c>
      <c r="F10">
        <v>1.3270000000000001E-2</v>
      </c>
      <c r="G10">
        <v>49.979799999999997</v>
      </c>
      <c r="H10">
        <v>7.949E-5</v>
      </c>
      <c r="I10" t="s">
        <v>134</v>
      </c>
      <c r="J10" s="1">
        <v>44446.45380787037</v>
      </c>
      <c r="K10">
        <v>1</v>
      </c>
      <c r="L10">
        <v>1</v>
      </c>
      <c r="M10">
        <v>1</v>
      </c>
      <c r="N10" s="4">
        <f t="shared" si="0"/>
        <v>-49.979799999999997</v>
      </c>
      <c r="O10" s="3" t="str">
        <f t="shared" si="1"/>
        <v>BNBUSD</v>
      </c>
      <c r="P10" s="4">
        <f>H10*(VLOOKUP(O10,positions!E:F,2,FALSE))</f>
        <v>3.2755905342E-2</v>
      </c>
    </row>
    <row r="11" spans="1:16" x14ac:dyDescent="0.2">
      <c r="A11" t="s">
        <v>3</v>
      </c>
      <c r="B11">
        <v>18784047</v>
      </c>
      <c r="C11">
        <v>461914398</v>
      </c>
      <c r="D11">
        <v>-1</v>
      </c>
      <c r="E11">
        <v>3440</v>
      </c>
      <c r="F11">
        <v>1.453E-2</v>
      </c>
      <c r="G11">
        <v>49.983199999999997</v>
      </c>
      <c r="H11">
        <v>9.0149999999999996E-5</v>
      </c>
      <c r="I11" t="s">
        <v>134</v>
      </c>
      <c r="J11" s="1">
        <v>44446.669849537036</v>
      </c>
      <c r="K11">
        <v>1</v>
      </c>
      <c r="L11">
        <v>1</v>
      </c>
      <c r="M11">
        <v>1</v>
      </c>
      <c r="N11" s="4">
        <f t="shared" si="0"/>
        <v>-49.983199999999997</v>
      </c>
      <c r="O11" s="3" t="str">
        <f t="shared" si="1"/>
        <v>BNBUSD</v>
      </c>
      <c r="P11" s="4">
        <f>H11*(VLOOKUP(O11,positions!E:F,2,FALSE))</f>
        <v>3.7148633369999996E-2</v>
      </c>
    </row>
    <row r="12" spans="1:16" x14ac:dyDescent="0.2">
      <c r="A12" t="s">
        <v>3</v>
      </c>
      <c r="B12">
        <v>18795307</v>
      </c>
      <c r="C12">
        <v>462068663</v>
      </c>
      <c r="D12">
        <v>-1</v>
      </c>
      <c r="E12">
        <v>3535.25</v>
      </c>
      <c r="F12">
        <v>1.414E-2</v>
      </c>
      <c r="G12">
        <v>49.988399999999999</v>
      </c>
      <c r="H12">
        <v>8.6390000000000005E-5</v>
      </c>
      <c r="I12" t="s">
        <v>134</v>
      </c>
      <c r="J12" s="1">
        <v>44446.719328703701</v>
      </c>
      <c r="K12">
        <v>1</v>
      </c>
      <c r="L12">
        <v>1</v>
      </c>
      <c r="M12">
        <v>1</v>
      </c>
      <c r="N12" s="4">
        <f t="shared" si="0"/>
        <v>-49.988399999999999</v>
      </c>
      <c r="O12" s="3" t="str">
        <f t="shared" si="1"/>
        <v>BNBUSD</v>
      </c>
      <c r="P12" s="4">
        <f>H12*(VLOOKUP(O12,positions!E:F,2,FALSE))</f>
        <v>3.5599228362000003E-2</v>
      </c>
    </row>
    <row r="13" spans="1:16" x14ac:dyDescent="0.2">
      <c r="A13" t="s">
        <v>3</v>
      </c>
      <c r="B13">
        <v>18821031</v>
      </c>
      <c r="C13">
        <v>462419523</v>
      </c>
      <c r="D13">
        <v>-1</v>
      </c>
      <c r="E13">
        <v>3423.13</v>
      </c>
      <c r="F13">
        <v>1.46E-2</v>
      </c>
      <c r="G13">
        <v>49.977600000000002</v>
      </c>
      <c r="H13">
        <v>9.0179999999999994E-5</v>
      </c>
      <c r="I13" t="s">
        <v>134</v>
      </c>
      <c r="J13" s="1">
        <v>44446.837951388887</v>
      </c>
      <c r="K13">
        <v>1</v>
      </c>
      <c r="L13">
        <v>1</v>
      </c>
      <c r="M13">
        <v>1</v>
      </c>
      <c r="N13" s="4">
        <f t="shared" si="0"/>
        <v>-49.977600000000002</v>
      </c>
      <c r="O13" s="3" t="str">
        <f t="shared" si="1"/>
        <v>BNBUSD</v>
      </c>
      <c r="P13" s="4">
        <f>H13*(VLOOKUP(O13,positions!E:F,2,FALSE))</f>
        <v>3.7160995644000001E-2</v>
      </c>
    </row>
    <row r="14" spans="1:16" x14ac:dyDescent="0.2">
      <c r="A14" t="s">
        <v>6</v>
      </c>
      <c r="B14">
        <v>3916221</v>
      </c>
      <c r="C14">
        <v>188086302</v>
      </c>
      <c r="D14">
        <v>-1</v>
      </c>
      <c r="E14">
        <v>200.51</v>
      </c>
      <c r="F14">
        <v>0.41084999999999999</v>
      </c>
      <c r="G14">
        <v>82.379499999999993</v>
      </c>
      <c r="H14">
        <v>1.2179E-4</v>
      </c>
      <c r="I14" t="s">
        <v>134</v>
      </c>
      <c r="J14" s="1">
        <v>44442.559756944444</v>
      </c>
      <c r="K14">
        <v>0</v>
      </c>
      <c r="L14">
        <v>1</v>
      </c>
      <c r="M14">
        <v>1</v>
      </c>
      <c r="N14" s="4">
        <f t="shared" si="0"/>
        <v>82.379499999999993</v>
      </c>
      <c r="O14" s="3" t="str">
        <f t="shared" si="1"/>
        <v>BNBUSD</v>
      </c>
      <c r="P14" s="4">
        <f>H14*(VLOOKUP(O14,positions!E:F,2,FALSE))</f>
        <v>5.0186711682E-2</v>
      </c>
    </row>
    <row r="15" spans="1:16" x14ac:dyDescent="0.2">
      <c r="A15" t="s">
        <v>6</v>
      </c>
      <c r="B15">
        <v>3916222</v>
      </c>
      <c r="C15">
        <v>188086302</v>
      </c>
      <c r="D15">
        <v>-1</v>
      </c>
      <c r="E15">
        <v>200.51</v>
      </c>
      <c r="F15">
        <v>0.40833999999999998</v>
      </c>
      <c r="G15">
        <v>81.876199999999997</v>
      </c>
      <c r="H15">
        <v>1.2179E-4</v>
      </c>
      <c r="I15" t="s">
        <v>134</v>
      </c>
      <c r="J15" s="1">
        <v>44442.559756944444</v>
      </c>
      <c r="K15">
        <v>0</v>
      </c>
      <c r="L15">
        <v>1</v>
      </c>
      <c r="M15">
        <v>1</v>
      </c>
      <c r="N15" s="4">
        <f t="shared" si="0"/>
        <v>81.876199999999997</v>
      </c>
      <c r="O15" s="3" t="str">
        <f t="shared" si="1"/>
        <v>BNBUSD</v>
      </c>
      <c r="P15" s="4">
        <f>H15*(VLOOKUP(O15,positions!E:F,2,FALSE))</f>
        <v>5.0186711682E-2</v>
      </c>
    </row>
    <row r="16" spans="1:16" x14ac:dyDescent="0.2">
      <c r="A16" t="s">
        <v>6</v>
      </c>
      <c r="B16">
        <v>3989965</v>
      </c>
      <c r="C16">
        <v>189839380</v>
      </c>
      <c r="D16">
        <v>-1</v>
      </c>
      <c r="E16">
        <v>226.27</v>
      </c>
      <c r="F16">
        <v>0.22097</v>
      </c>
      <c r="G16">
        <v>49.998800000000003</v>
      </c>
      <c r="H16">
        <v>7.4530000000000006E-5</v>
      </c>
      <c r="I16" t="s">
        <v>134</v>
      </c>
      <c r="J16" s="1">
        <v>44444.909502314818</v>
      </c>
      <c r="K16">
        <v>1</v>
      </c>
      <c r="L16">
        <v>1</v>
      </c>
      <c r="M16">
        <v>1</v>
      </c>
      <c r="N16" s="4">
        <f t="shared" si="0"/>
        <v>-49.998800000000003</v>
      </c>
      <c r="O16" s="3" t="str">
        <f t="shared" si="1"/>
        <v>BNBUSD</v>
      </c>
      <c r="P16" s="4">
        <f>H16*(VLOOKUP(O16,positions!E:F,2,FALSE))</f>
        <v>3.0712009374000003E-2</v>
      </c>
    </row>
    <row r="17" spans="1:16" x14ac:dyDescent="0.2">
      <c r="A17" t="s">
        <v>6</v>
      </c>
      <c r="B17">
        <v>4037079</v>
      </c>
      <c r="C17">
        <v>191148107</v>
      </c>
      <c r="D17">
        <v>-1</v>
      </c>
      <c r="E17">
        <v>185.5</v>
      </c>
      <c r="F17">
        <v>0.53</v>
      </c>
      <c r="G17">
        <v>98.314999999999998</v>
      </c>
      <c r="H17">
        <v>1.7065E-4</v>
      </c>
      <c r="I17" t="s">
        <v>134</v>
      </c>
      <c r="J17" s="1">
        <v>44446.703784722224</v>
      </c>
      <c r="K17">
        <v>1</v>
      </c>
      <c r="L17">
        <v>1</v>
      </c>
      <c r="M17">
        <v>1</v>
      </c>
      <c r="N17" s="4">
        <f t="shared" si="0"/>
        <v>-98.314999999999998</v>
      </c>
      <c r="O17" s="3" t="str">
        <f t="shared" si="1"/>
        <v>BNBUSD</v>
      </c>
      <c r="P17" s="4">
        <f>H17*(VLOOKUP(O17,positions!E:F,2,FALSE))</f>
        <v>7.0320735270000004E-2</v>
      </c>
    </row>
    <row r="18" spans="1:16" x14ac:dyDescent="0.2">
      <c r="A18" t="s">
        <v>6</v>
      </c>
      <c r="B18">
        <v>4037080</v>
      </c>
      <c r="C18">
        <v>191148107</v>
      </c>
      <c r="D18">
        <v>-1</v>
      </c>
      <c r="E18">
        <v>185.5</v>
      </c>
      <c r="F18">
        <v>9.0799999999999995E-3</v>
      </c>
      <c r="G18">
        <v>1.6842999999999999</v>
      </c>
      <c r="H18">
        <v>2.9100000000000001E-6</v>
      </c>
      <c r="I18" t="s">
        <v>134</v>
      </c>
      <c r="J18" s="1">
        <v>44446.703796296293</v>
      </c>
      <c r="K18">
        <v>1</v>
      </c>
      <c r="L18">
        <v>1</v>
      </c>
      <c r="M18">
        <v>1</v>
      </c>
      <c r="N18" s="4">
        <f t="shared" si="0"/>
        <v>-1.6842999999999999</v>
      </c>
      <c r="O18" s="3" t="str">
        <f t="shared" si="1"/>
        <v>BNBUSD</v>
      </c>
      <c r="P18" s="4">
        <f>H18*(VLOOKUP(O18,positions!E:F,2,FALSE))</f>
        <v>1.1991405780000001E-3</v>
      </c>
    </row>
    <row r="19" spans="1:16" x14ac:dyDescent="0.2">
      <c r="A19" t="s">
        <v>20</v>
      </c>
      <c r="B19">
        <v>11183689</v>
      </c>
      <c r="C19">
        <v>219683756</v>
      </c>
      <c r="D19">
        <v>-1</v>
      </c>
      <c r="E19">
        <v>2.4335</v>
      </c>
      <c r="F19">
        <v>8.1999999999999993</v>
      </c>
      <c r="G19">
        <v>19.954699999999999</v>
      </c>
      <c r="H19">
        <v>8.2000000000000007E-3</v>
      </c>
      <c r="I19" t="s">
        <v>129</v>
      </c>
      <c r="J19" s="1">
        <v>44428.069618055553</v>
      </c>
      <c r="K19">
        <v>1</v>
      </c>
      <c r="L19">
        <v>1</v>
      </c>
      <c r="M19">
        <v>1</v>
      </c>
      <c r="N19" s="4">
        <f t="shared" si="0"/>
        <v>-19.954699999999999</v>
      </c>
      <c r="O19" s="3" t="str">
        <f t="shared" si="1"/>
        <v>ADAUSD</v>
      </c>
      <c r="P19" s="4">
        <f>H19*(VLOOKUP(O19,positions!E:F,2,FALSE))</f>
        <v>2.2319580000000002E-2</v>
      </c>
    </row>
    <row r="20" spans="1:16" x14ac:dyDescent="0.2">
      <c r="A20" t="s">
        <v>20</v>
      </c>
      <c r="B20">
        <v>11543472</v>
      </c>
      <c r="C20">
        <v>220789769</v>
      </c>
      <c r="D20">
        <v>-1</v>
      </c>
      <c r="E20">
        <v>2.68</v>
      </c>
      <c r="F20">
        <v>8.1</v>
      </c>
      <c r="G20">
        <v>21.707999999999998</v>
      </c>
      <c r="H20">
        <v>2.1700000000000001E-2</v>
      </c>
      <c r="I20" t="s">
        <v>124</v>
      </c>
      <c r="J20" s="1">
        <v>44430.98847222222</v>
      </c>
      <c r="K20">
        <v>0</v>
      </c>
      <c r="L20">
        <v>1</v>
      </c>
      <c r="M20">
        <v>1</v>
      </c>
      <c r="N20" s="4">
        <f t="shared" si="0"/>
        <v>21.707999999999998</v>
      </c>
      <c r="O20" s="3" t="str">
        <f t="shared" si="1"/>
        <v>USDUSD</v>
      </c>
      <c r="P20" s="4">
        <f>H20*(VLOOKUP(O20,positions!E:F,2,FALSE))</f>
        <v>1.4694849399999999</v>
      </c>
    </row>
    <row r="21" spans="1:16" x14ac:dyDescent="0.2">
      <c r="A21" t="s">
        <v>20</v>
      </c>
      <c r="B21">
        <v>11846909</v>
      </c>
      <c r="C21">
        <v>227906153</v>
      </c>
      <c r="D21">
        <v>-1</v>
      </c>
      <c r="E21">
        <v>2.7</v>
      </c>
      <c r="F21">
        <v>18.5</v>
      </c>
      <c r="G21">
        <v>49.95</v>
      </c>
      <c r="H21">
        <v>1.8499999999999999E-2</v>
      </c>
      <c r="I21" t="s">
        <v>129</v>
      </c>
      <c r="J21" s="1">
        <v>44432.639641203707</v>
      </c>
      <c r="K21">
        <v>1</v>
      </c>
      <c r="L21">
        <v>1</v>
      </c>
      <c r="M21">
        <v>1</v>
      </c>
      <c r="N21" s="4">
        <f t="shared" si="0"/>
        <v>-49.95</v>
      </c>
      <c r="O21" s="3" t="str">
        <f t="shared" si="1"/>
        <v>ADAUSD</v>
      </c>
      <c r="P21" s="4">
        <f>H21*(VLOOKUP(O21,positions!E:F,2,FALSE))</f>
        <v>5.0355150000000001E-2</v>
      </c>
    </row>
    <row r="22" spans="1:16" x14ac:dyDescent="0.2">
      <c r="A22" t="s">
        <v>20</v>
      </c>
      <c r="B22">
        <v>12206502</v>
      </c>
      <c r="C22">
        <v>232640181</v>
      </c>
      <c r="D22">
        <v>-1</v>
      </c>
      <c r="E22">
        <v>2.5929000000000002</v>
      </c>
      <c r="F22">
        <v>9.6</v>
      </c>
      <c r="G22">
        <v>24.8918</v>
      </c>
      <c r="H22">
        <v>3.8699999999999999E-5</v>
      </c>
      <c r="I22" t="s">
        <v>134</v>
      </c>
      <c r="J22" s="1">
        <v>44434.958136574074</v>
      </c>
      <c r="K22">
        <v>1</v>
      </c>
      <c r="L22">
        <v>1</v>
      </c>
      <c r="M22">
        <v>1</v>
      </c>
      <c r="N22" s="4">
        <f t="shared" si="0"/>
        <v>-24.8918</v>
      </c>
      <c r="O22" s="3" t="str">
        <f t="shared" si="1"/>
        <v>BNBUSD</v>
      </c>
      <c r="P22" s="4">
        <f>H22*(VLOOKUP(O22,positions!E:F,2,FALSE))</f>
        <v>1.5947333460000001E-2</v>
      </c>
    </row>
    <row r="23" spans="1:16" x14ac:dyDescent="0.2">
      <c r="A23" t="s">
        <v>20</v>
      </c>
      <c r="B23">
        <v>12881552</v>
      </c>
      <c r="C23">
        <v>242207054</v>
      </c>
      <c r="D23">
        <v>-1</v>
      </c>
      <c r="E23">
        <v>3.0629</v>
      </c>
      <c r="F23">
        <v>28.1</v>
      </c>
      <c r="G23">
        <v>86.067400000000006</v>
      </c>
      <c r="H23">
        <v>1.3114999999999999E-4</v>
      </c>
      <c r="I23" t="s">
        <v>134</v>
      </c>
      <c r="J23" s="1">
        <v>44441.226319444446</v>
      </c>
      <c r="K23">
        <v>0</v>
      </c>
      <c r="L23">
        <v>1</v>
      </c>
      <c r="M23">
        <v>1</v>
      </c>
      <c r="N23" s="4">
        <f t="shared" si="0"/>
        <v>86.067400000000006</v>
      </c>
      <c r="O23" s="3" t="str">
        <f t="shared" si="1"/>
        <v>BNBUSD</v>
      </c>
      <c r="P23" s="4">
        <f>H23*(VLOOKUP(O23,positions!E:F,2,FALSE))</f>
        <v>5.4043741169999999E-2</v>
      </c>
    </row>
    <row r="24" spans="1:16" x14ac:dyDescent="0.2">
      <c r="A24" t="s">
        <v>20</v>
      </c>
      <c r="B24">
        <v>12944662</v>
      </c>
      <c r="C24">
        <v>243059136</v>
      </c>
      <c r="D24">
        <v>-1</v>
      </c>
      <c r="E24">
        <v>2.9575999999999998</v>
      </c>
      <c r="F24">
        <v>8.4</v>
      </c>
      <c r="G24">
        <v>24.843800000000002</v>
      </c>
      <c r="H24">
        <v>3.8340000000000002E-5</v>
      </c>
      <c r="I24" t="s">
        <v>134</v>
      </c>
      <c r="J24" s="1">
        <v>44441.709918981483</v>
      </c>
      <c r="K24">
        <v>1</v>
      </c>
      <c r="L24">
        <v>0</v>
      </c>
      <c r="M24">
        <v>1</v>
      </c>
      <c r="N24" s="4">
        <f t="shared" si="0"/>
        <v>-24.843800000000002</v>
      </c>
      <c r="O24" s="3" t="str">
        <f t="shared" si="1"/>
        <v>BNBUSD</v>
      </c>
      <c r="P24" s="4">
        <f>H24*(VLOOKUP(O24,positions!E:F,2,FALSE))</f>
        <v>1.5798986172000002E-2</v>
      </c>
    </row>
    <row r="25" spans="1:16" x14ac:dyDescent="0.2">
      <c r="A25" t="s">
        <v>20</v>
      </c>
      <c r="B25">
        <v>13093201</v>
      </c>
      <c r="C25">
        <v>245441916</v>
      </c>
      <c r="D25">
        <v>-1</v>
      </c>
      <c r="E25">
        <v>2.87</v>
      </c>
      <c r="F25">
        <v>17.399999999999999</v>
      </c>
      <c r="G25">
        <v>49.938000000000002</v>
      </c>
      <c r="H25">
        <v>7.5409999999999998E-5</v>
      </c>
      <c r="I25" t="s">
        <v>134</v>
      </c>
      <c r="J25" s="1">
        <v>44443.754236111112</v>
      </c>
      <c r="K25">
        <v>1</v>
      </c>
      <c r="L25">
        <v>1</v>
      </c>
      <c r="M25">
        <v>1</v>
      </c>
      <c r="N25" s="4">
        <f t="shared" si="0"/>
        <v>-49.938000000000002</v>
      </c>
      <c r="O25" s="3" t="str">
        <f t="shared" si="1"/>
        <v>BNBUSD</v>
      </c>
      <c r="P25" s="4">
        <f>H25*(VLOOKUP(O25,positions!E:F,2,FALSE))</f>
        <v>3.1074636078000002E-2</v>
      </c>
    </row>
    <row r="26" spans="1:16" x14ac:dyDescent="0.2">
      <c r="A26" t="s">
        <v>20</v>
      </c>
      <c r="B26">
        <v>13183279</v>
      </c>
      <c r="C26">
        <v>247221646</v>
      </c>
      <c r="D26">
        <v>-1</v>
      </c>
      <c r="E26">
        <v>2.8932000000000002</v>
      </c>
      <c r="F26">
        <v>9</v>
      </c>
      <c r="G26">
        <v>26.038799999999998</v>
      </c>
      <c r="H26">
        <v>3.8949999999999998E-5</v>
      </c>
      <c r="I26" t="s">
        <v>134</v>
      </c>
      <c r="J26" s="1">
        <v>44445.264201388891</v>
      </c>
      <c r="K26">
        <v>1</v>
      </c>
      <c r="L26">
        <v>0</v>
      </c>
      <c r="M26">
        <v>1</v>
      </c>
      <c r="N26" s="4">
        <f t="shared" si="0"/>
        <v>-26.038799999999998</v>
      </c>
      <c r="O26" s="3" t="str">
        <f t="shared" si="1"/>
        <v>BNBUSD</v>
      </c>
      <c r="P26" s="4">
        <f>H26*(VLOOKUP(O26,positions!E:F,2,FALSE))</f>
        <v>1.605035241E-2</v>
      </c>
    </row>
    <row r="27" spans="1:16" x14ac:dyDescent="0.2">
      <c r="A27" t="s">
        <v>20</v>
      </c>
      <c r="B27">
        <v>13183281</v>
      </c>
      <c r="C27">
        <v>247221801</v>
      </c>
      <c r="D27">
        <v>-1</v>
      </c>
      <c r="E27">
        <v>2.8929</v>
      </c>
      <c r="F27">
        <v>9</v>
      </c>
      <c r="G27">
        <v>26.036100000000001</v>
      </c>
      <c r="H27">
        <v>3.8899999999999997E-5</v>
      </c>
      <c r="I27" t="s">
        <v>134</v>
      </c>
      <c r="J27" s="1">
        <v>44445.264340277776</v>
      </c>
      <c r="K27">
        <v>0</v>
      </c>
      <c r="L27">
        <v>0</v>
      </c>
      <c r="M27">
        <v>1</v>
      </c>
      <c r="N27" s="4">
        <f t="shared" si="0"/>
        <v>26.036100000000001</v>
      </c>
      <c r="O27" s="3" t="str">
        <f t="shared" si="1"/>
        <v>BNBUSD</v>
      </c>
      <c r="P27" s="4">
        <f>H27*(VLOOKUP(O27,positions!E:F,2,FALSE))</f>
        <v>1.6029748619999999E-2</v>
      </c>
    </row>
    <row r="28" spans="1:16" x14ac:dyDescent="0.2">
      <c r="A28" t="s">
        <v>20</v>
      </c>
      <c r="B28">
        <v>13296506</v>
      </c>
      <c r="C28">
        <v>248842018</v>
      </c>
      <c r="D28">
        <v>-1</v>
      </c>
      <c r="E28">
        <v>2.6392000000000002</v>
      </c>
      <c r="F28">
        <v>18.899999999999999</v>
      </c>
      <c r="G28">
        <v>49.880800000000001</v>
      </c>
      <c r="H28">
        <v>7.9439999999999998E-5</v>
      </c>
      <c r="I28" t="s">
        <v>134</v>
      </c>
      <c r="J28" s="1">
        <v>44446.443368055552</v>
      </c>
      <c r="K28">
        <v>1</v>
      </c>
      <c r="L28">
        <v>1</v>
      </c>
      <c r="M28">
        <v>1</v>
      </c>
      <c r="N28" s="4">
        <f t="shared" si="0"/>
        <v>-49.880800000000001</v>
      </c>
      <c r="O28" s="3" t="str">
        <f t="shared" si="1"/>
        <v>BNBUSD</v>
      </c>
      <c r="P28" s="4">
        <f>H28*(VLOOKUP(O28,positions!E:F,2,FALSE))</f>
        <v>3.2735301552000003E-2</v>
      </c>
    </row>
    <row r="29" spans="1:16" x14ac:dyDescent="0.2">
      <c r="A29" t="s">
        <v>20</v>
      </c>
      <c r="B29">
        <v>13298783</v>
      </c>
      <c r="C29">
        <v>248864268</v>
      </c>
      <c r="D29">
        <v>-1</v>
      </c>
      <c r="E29">
        <v>2.6667000000000001</v>
      </c>
      <c r="F29">
        <v>18.7</v>
      </c>
      <c r="G29">
        <v>49.867199999999997</v>
      </c>
      <c r="H29">
        <v>7.9380000000000002E-5</v>
      </c>
      <c r="I29" t="s">
        <v>134</v>
      </c>
      <c r="J29" s="1">
        <v>44446.453888888886</v>
      </c>
      <c r="K29">
        <v>1</v>
      </c>
      <c r="L29">
        <v>1</v>
      </c>
      <c r="M29">
        <v>1</v>
      </c>
      <c r="N29" s="4">
        <f t="shared" si="0"/>
        <v>-49.867199999999997</v>
      </c>
      <c r="O29" s="3" t="str">
        <f t="shared" si="1"/>
        <v>BNBUSD</v>
      </c>
      <c r="P29" s="4">
        <f>H29*(VLOOKUP(O29,positions!E:F,2,FALSE))</f>
        <v>3.2710577003999999E-2</v>
      </c>
    </row>
    <row r="30" spans="1:16" x14ac:dyDescent="0.2">
      <c r="A30" t="s">
        <v>20</v>
      </c>
      <c r="B30">
        <v>13372569</v>
      </c>
      <c r="C30">
        <v>249323863</v>
      </c>
      <c r="D30">
        <v>-1</v>
      </c>
      <c r="E30">
        <v>2.4216000000000002</v>
      </c>
      <c r="F30">
        <v>20.6</v>
      </c>
      <c r="G30">
        <v>49.884900000000002</v>
      </c>
      <c r="H30">
        <v>9.0210000000000005E-5</v>
      </c>
      <c r="I30" t="s">
        <v>134</v>
      </c>
      <c r="J30" s="1">
        <v>44446.665439814817</v>
      </c>
      <c r="K30">
        <v>1</v>
      </c>
      <c r="L30">
        <v>1</v>
      </c>
      <c r="M30">
        <v>1</v>
      </c>
      <c r="N30" s="4">
        <f t="shared" si="0"/>
        <v>-49.884900000000002</v>
      </c>
      <c r="O30" s="3" t="str">
        <f t="shared" si="1"/>
        <v>BNBUSD</v>
      </c>
      <c r="P30" s="4">
        <f>H30*(VLOOKUP(O30,positions!E:F,2,FALSE))</f>
        <v>3.7173357918000006E-2</v>
      </c>
    </row>
    <row r="31" spans="1:16" x14ac:dyDescent="0.2">
      <c r="A31" t="s">
        <v>23</v>
      </c>
      <c r="B31">
        <v>3426451</v>
      </c>
      <c r="C31">
        <v>143940012</v>
      </c>
      <c r="D31">
        <v>-1</v>
      </c>
      <c r="E31">
        <v>0.37069999999999997</v>
      </c>
      <c r="F31">
        <v>80.900000000000006</v>
      </c>
      <c r="G31">
        <v>29.989599999999999</v>
      </c>
      <c r="H31">
        <v>4.5630000000000002E-5</v>
      </c>
      <c r="I31" t="s">
        <v>134</v>
      </c>
      <c r="J31" s="1">
        <v>44442.708668981482</v>
      </c>
      <c r="K31">
        <v>1</v>
      </c>
      <c r="L31">
        <v>0</v>
      </c>
      <c r="M31">
        <v>1</v>
      </c>
      <c r="N31" s="4">
        <f t="shared" si="0"/>
        <v>-29.989599999999999</v>
      </c>
      <c r="O31" s="3" t="str">
        <f t="shared" si="1"/>
        <v>BNBUSD</v>
      </c>
      <c r="P31" s="4">
        <f>H31*(VLOOKUP(O31,positions!E:F,2,FALSE))</f>
        <v>1.8803018754000003E-2</v>
      </c>
    </row>
    <row r="32" spans="1:16" x14ac:dyDescent="0.2">
      <c r="A32" t="s">
        <v>23</v>
      </c>
      <c r="B32">
        <v>3489309</v>
      </c>
      <c r="C32">
        <v>144977548</v>
      </c>
      <c r="D32">
        <v>-1</v>
      </c>
      <c r="E32">
        <v>0.42099999999999999</v>
      </c>
      <c r="F32">
        <v>80.900000000000006</v>
      </c>
      <c r="G32">
        <v>34.058900000000001</v>
      </c>
      <c r="H32">
        <v>5.1629999999999999E-5</v>
      </c>
      <c r="I32" t="s">
        <v>134</v>
      </c>
      <c r="J32" s="1">
        <v>44445.964641203704</v>
      </c>
      <c r="K32">
        <v>0</v>
      </c>
      <c r="L32">
        <v>1</v>
      </c>
      <c r="M32">
        <v>1</v>
      </c>
      <c r="N32" s="4">
        <f t="shared" si="0"/>
        <v>34.058900000000001</v>
      </c>
      <c r="O32" s="3" t="str">
        <f t="shared" si="1"/>
        <v>BNBUSD</v>
      </c>
      <c r="P32" s="4">
        <f>H32*(VLOOKUP(O32,positions!E:F,2,FALSE))</f>
        <v>2.1275473554000002E-2</v>
      </c>
    </row>
    <row r="33" spans="1:16" x14ac:dyDescent="0.2">
      <c r="A33" t="s">
        <v>13</v>
      </c>
      <c r="B33">
        <v>9442496</v>
      </c>
      <c r="C33">
        <v>316532421</v>
      </c>
      <c r="D33">
        <v>-1</v>
      </c>
      <c r="E33">
        <v>477.65</v>
      </c>
      <c r="F33">
        <v>0.1</v>
      </c>
      <c r="G33">
        <v>47.765000000000001</v>
      </c>
      <c r="H33">
        <v>7.4999999999999993E-5</v>
      </c>
      <c r="I33" t="s">
        <v>134</v>
      </c>
      <c r="J33" s="1">
        <v>44432.641319444447</v>
      </c>
      <c r="K33">
        <v>1</v>
      </c>
      <c r="L33">
        <v>1</v>
      </c>
      <c r="M33">
        <v>1</v>
      </c>
      <c r="N33" s="4">
        <f t="shared" si="0"/>
        <v>-47.765000000000001</v>
      </c>
      <c r="O33" s="3" t="str">
        <f t="shared" si="1"/>
        <v>BNBUSD</v>
      </c>
      <c r="P33" s="4">
        <f>H33*(VLOOKUP(O33,positions!E:F,2,FALSE))</f>
        <v>3.0905684999999999E-2</v>
      </c>
    </row>
    <row r="34" spans="1:16" x14ac:dyDescent="0.2">
      <c r="A34" t="s">
        <v>13</v>
      </c>
      <c r="B34">
        <v>9879338</v>
      </c>
      <c r="C34">
        <v>346001892</v>
      </c>
      <c r="D34">
        <v>219610</v>
      </c>
      <c r="E34">
        <v>483.28</v>
      </c>
      <c r="F34">
        <v>0.09</v>
      </c>
      <c r="G34">
        <v>43.495199999999997</v>
      </c>
      <c r="H34">
        <v>6.7550000000000002E-5</v>
      </c>
      <c r="I34" t="s">
        <v>134</v>
      </c>
      <c r="J34" s="1">
        <v>44446.353356481479</v>
      </c>
      <c r="K34">
        <v>0</v>
      </c>
      <c r="L34">
        <v>1</v>
      </c>
      <c r="M34">
        <v>1</v>
      </c>
      <c r="N34" s="4">
        <f t="shared" si="0"/>
        <v>43.495199999999997</v>
      </c>
      <c r="O34" s="3" t="str">
        <f t="shared" si="1"/>
        <v>BNBUSD</v>
      </c>
      <c r="P34" s="4">
        <f>H34*(VLOOKUP(O34,positions!E:F,2,FALSE))</f>
        <v>2.7835720290000001E-2</v>
      </c>
    </row>
    <row r="35" spans="1:16" x14ac:dyDescent="0.2">
      <c r="A35" t="s">
        <v>30</v>
      </c>
      <c r="B35">
        <v>4296616</v>
      </c>
      <c r="C35">
        <v>250470963</v>
      </c>
      <c r="D35">
        <v>-1</v>
      </c>
      <c r="E35">
        <v>28.773700000000002</v>
      </c>
      <c r="F35">
        <v>1.73</v>
      </c>
      <c r="G35">
        <v>49.778500000000001</v>
      </c>
      <c r="H35">
        <v>8.755E-5</v>
      </c>
      <c r="I35" t="s">
        <v>134</v>
      </c>
      <c r="J35" s="1">
        <v>44446.68236111111</v>
      </c>
      <c r="K35">
        <v>1</v>
      </c>
      <c r="L35">
        <v>1</v>
      </c>
      <c r="M35">
        <v>1</v>
      </c>
      <c r="N35" s="4">
        <f t="shared" si="0"/>
        <v>-49.778500000000001</v>
      </c>
      <c r="O35" s="3" t="str">
        <f t="shared" si="1"/>
        <v>BNBUSD</v>
      </c>
      <c r="P35" s="4">
        <f>H35*(VLOOKUP(O35,positions!E:F,2,FALSE))</f>
        <v>3.6077236290000002E-2</v>
      </c>
    </row>
    <row r="36" spans="1:16" x14ac:dyDescent="0.2">
      <c r="A36" t="s">
        <v>32</v>
      </c>
      <c r="B36">
        <v>1056012</v>
      </c>
      <c r="C36">
        <v>90651340</v>
      </c>
      <c r="D36">
        <v>-1</v>
      </c>
      <c r="E36">
        <v>246.95</v>
      </c>
      <c r="F36">
        <v>0.2024</v>
      </c>
      <c r="G36">
        <v>49.982599999999998</v>
      </c>
      <c r="H36">
        <v>7.6409999999999995E-5</v>
      </c>
      <c r="I36" t="s">
        <v>134</v>
      </c>
      <c r="J36" s="1">
        <v>44442.564652777779</v>
      </c>
      <c r="K36">
        <v>1</v>
      </c>
      <c r="L36">
        <v>1</v>
      </c>
      <c r="M36">
        <v>1</v>
      </c>
      <c r="N36" s="4">
        <f t="shared" si="0"/>
        <v>-49.982599999999998</v>
      </c>
      <c r="O36" s="3" t="str">
        <f t="shared" si="1"/>
        <v>BNBUSD</v>
      </c>
      <c r="P36" s="4">
        <f>H36*(VLOOKUP(O36,positions!E:F,2,FALSE))</f>
        <v>3.1486711878E-2</v>
      </c>
    </row>
    <row r="37" spans="1:16" x14ac:dyDescent="0.2">
      <c r="A37" t="s">
        <v>32</v>
      </c>
      <c r="B37">
        <v>1056013</v>
      </c>
      <c r="C37">
        <v>90651340</v>
      </c>
      <c r="D37">
        <v>-1</v>
      </c>
      <c r="E37">
        <v>246.95</v>
      </c>
      <c r="F37">
        <v>6.9999999999999994E-5</v>
      </c>
      <c r="G37">
        <v>1.72E-2</v>
      </c>
      <c r="H37">
        <v>2E-8</v>
      </c>
      <c r="I37" t="s">
        <v>134</v>
      </c>
      <c r="J37" s="1">
        <v>44442.564652777779</v>
      </c>
      <c r="K37">
        <v>1</v>
      </c>
      <c r="L37">
        <v>1</v>
      </c>
      <c r="M37">
        <v>1</v>
      </c>
      <c r="N37" s="4">
        <f t="shared" si="0"/>
        <v>-1.72E-2</v>
      </c>
      <c r="O37" s="3" t="str">
        <f t="shared" si="1"/>
        <v>BNBUSD</v>
      </c>
      <c r="P37" s="4">
        <f>H37*(VLOOKUP(O37,positions!E:F,2,FALSE))</f>
        <v>8.2415160000000011E-6</v>
      </c>
    </row>
    <row r="38" spans="1:16" x14ac:dyDescent="0.2">
      <c r="A38" t="s">
        <v>32</v>
      </c>
      <c r="B38">
        <v>1073362</v>
      </c>
      <c r="C38">
        <v>91397217</v>
      </c>
      <c r="D38">
        <v>219618</v>
      </c>
      <c r="E38">
        <v>250</v>
      </c>
      <c r="F38">
        <v>0.14445</v>
      </c>
      <c r="G38">
        <v>36.112499999999997</v>
      </c>
      <c r="H38">
        <v>6.0779999999999997E-5</v>
      </c>
      <c r="I38" t="s">
        <v>134</v>
      </c>
      <c r="J38" s="1">
        <v>44446.285381944443</v>
      </c>
      <c r="K38">
        <v>0</v>
      </c>
      <c r="L38">
        <v>1</v>
      </c>
      <c r="M38">
        <v>1</v>
      </c>
      <c r="N38" s="4">
        <f t="shared" si="0"/>
        <v>36.112499999999997</v>
      </c>
      <c r="O38" s="3" t="str">
        <f t="shared" si="1"/>
        <v>BNBUSD</v>
      </c>
      <c r="P38" s="4">
        <f>H38*(VLOOKUP(O38,positions!E:F,2,FALSE))</f>
        <v>2.5045967124E-2</v>
      </c>
    </row>
    <row r="39" spans="1:16" x14ac:dyDescent="0.2">
      <c r="A39" t="s">
        <v>32</v>
      </c>
      <c r="B39">
        <v>1073617</v>
      </c>
      <c r="C39">
        <v>91397217</v>
      </c>
      <c r="D39">
        <v>219618</v>
      </c>
      <c r="E39">
        <v>250</v>
      </c>
      <c r="F39">
        <v>5.8020000000000002E-2</v>
      </c>
      <c r="G39">
        <v>14.505000000000001</v>
      </c>
      <c r="H39">
        <v>1.518E-5</v>
      </c>
      <c r="I39" t="s">
        <v>134</v>
      </c>
      <c r="J39" s="1">
        <v>44446.286192129628</v>
      </c>
      <c r="K39">
        <v>0</v>
      </c>
      <c r="L39">
        <v>1</v>
      </c>
      <c r="M39">
        <v>1</v>
      </c>
      <c r="N39" s="4">
        <f t="shared" si="0"/>
        <v>14.505000000000001</v>
      </c>
      <c r="O39" s="3" t="str">
        <f t="shared" si="1"/>
        <v>BNBUSD</v>
      </c>
      <c r="P39" s="4">
        <f>H39*(VLOOKUP(O39,positions!E:F,2,FALSE))</f>
        <v>6.2553106440000001E-3</v>
      </c>
    </row>
    <row r="40" spans="1:16" x14ac:dyDescent="0.2">
      <c r="A40" t="s">
        <v>33</v>
      </c>
      <c r="B40">
        <v>792141</v>
      </c>
      <c r="C40">
        <v>110497703</v>
      </c>
      <c r="D40">
        <v>-1</v>
      </c>
      <c r="E40">
        <v>163.30000000000001</v>
      </c>
      <c r="F40">
        <v>0.30618000000000001</v>
      </c>
      <c r="G40">
        <v>49.999099999999999</v>
      </c>
      <c r="H40">
        <v>7.5279999999999998E-5</v>
      </c>
      <c r="I40" t="s">
        <v>134</v>
      </c>
      <c r="J40" s="1">
        <v>44444.048657407409</v>
      </c>
      <c r="K40">
        <v>1</v>
      </c>
      <c r="L40">
        <v>1</v>
      </c>
      <c r="M40">
        <v>1</v>
      </c>
      <c r="N40" s="4">
        <f t="shared" si="0"/>
        <v>-49.999099999999999</v>
      </c>
      <c r="O40" s="3" t="str">
        <f t="shared" si="1"/>
        <v>BNBUSD</v>
      </c>
      <c r="P40" s="4">
        <f>H40*(VLOOKUP(O40,positions!E:F,2,FALSE))</f>
        <v>3.1021066223999999E-2</v>
      </c>
    </row>
    <row r="41" spans="1:16" x14ac:dyDescent="0.2">
      <c r="A41" t="s">
        <v>33</v>
      </c>
      <c r="B41">
        <v>809192</v>
      </c>
      <c r="C41">
        <v>110967289</v>
      </c>
      <c r="D41">
        <v>219607</v>
      </c>
      <c r="E41">
        <v>155.13999999999999</v>
      </c>
      <c r="F41">
        <v>0.30618000000000001</v>
      </c>
      <c r="G41">
        <v>47.500700000000002</v>
      </c>
      <c r="H41">
        <v>8.187E-5</v>
      </c>
      <c r="I41" t="s">
        <v>134</v>
      </c>
      <c r="J41" s="1">
        <v>44446.603495370371</v>
      </c>
      <c r="K41">
        <v>0</v>
      </c>
      <c r="L41">
        <v>1</v>
      </c>
      <c r="M41">
        <v>1</v>
      </c>
      <c r="N41" s="4">
        <f t="shared" si="0"/>
        <v>47.500700000000002</v>
      </c>
      <c r="O41" s="3" t="str">
        <f t="shared" si="1"/>
        <v>BNBUSD</v>
      </c>
      <c r="P41" s="4">
        <f>H41*(VLOOKUP(O41,positions!E:F,2,FALSE))</f>
        <v>3.3736645746E-2</v>
      </c>
    </row>
    <row r="42" spans="1:16" x14ac:dyDescent="0.2">
      <c r="A42" t="s">
        <v>34</v>
      </c>
      <c r="B42">
        <v>2489394</v>
      </c>
      <c r="C42">
        <v>71518421</v>
      </c>
      <c r="D42">
        <v>-1</v>
      </c>
      <c r="E42">
        <v>1.286</v>
      </c>
      <c r="F42">
        <v>38.880000000000003</v>
      </c>
      <c r="G42">
        <v>49.999600000000001</v>
      </c>
      <c r="H42">
        <v>7.5459999999999999E-5</v>
      </c>
      <c r="I42" t="s">
        <v>134</v>
      </c>
      <c r="J42" s="1">
        <v>44444.616990740738</v>
      </c>
      <c r="K42">
        <v>1</v>
      </c>
      <c r="L42">
        <v>1</v>
      </c>
      <c r="M42">
        <v>1</v>
      </c>
      <c r="N42" s="4">
        <f t="shared" si="0"/>
        <v>-49.999600000000001</v>
      </c>
      <c r="O42" s="3" t="str">
        <f t="shared" si="1"/>
        <v>BNBUSD</v>
      </c>
      <c r="P42" s="4">
        <f>H42*(VLOOKUP(O42,positions!E:F,2,FALSE))</f>
        <v>3.1095239868000002E-2</v>
      </c>
    </row>
    <row r="43" spans="1:16" x14ac:dyDescent="0.2">
      <c r="A43" t="s">
        <v>34</v>
      </c>
      <c r="B43">
        <v>2530888</v>
      </c>
      <c r="C43">
        <v>71978357</v>
      </c>
      <c r="D43">
        <v>-1</v>
      </c>
      <c r="E43">
        <v>1.4330000000000001</v>
      </c>
      <c r="F43">
        <v>34.890999999999998</v>
      </c>
      <c r="G43">
        <v>49.998800000000003</v>
      </c>
      <c r="H43">
        <v>7.5389999999999995E-5</v>
      </c>
      <c r="I43" t="s">
        <v>134</v>
      </c>
      <c r="J43" s="1">
        <v>44445.728460648148</v>
      </c>
      <c r="K43">
        <v>1</v>
      </c>
      <c r="L43">
        <v>1</v>
      </c>
      <c r="M43">
        <v>1</v>
      </c>
      <c r="N43" s="4">
        <f t="shared" si="0"/>
        <v>-49.998800000000003</v>
      </c>
      <c r="O43" s="3" t="str">
        <f t="shared" si="1"/>
        <v>BNBUSD</v>
      </c>
      <c r="P43" s="4">
        <f>H43*(VLOOKUP(O43,positions!E:F,2,FALSE))</f>
        <v>3.1066394561999999E-2</v>
      </c>
    </row>
    <row r="44" spans="1:16" x14ac:dyDescent="0.2">
      <c r="A44" t="s">
        <v>34</v>
      </c>
      <c r="B44">
        <v>2533911</v>
      </c>
      <c r="C44">
        <v>72022614</v>
      </c>
      <c r="D44">
        <v>-1</v>
      </c>
      <c r="E44">
        <v>1.4139999999999999</v>
      </c>
      <c r="F44">
        <v>35.36</v>
      </c>
      <c r="G44">
        <v>49.999000000000002</v>
      </c>
      <c r="H44">
        <v>7.5199999999999998E-5</v>
      </c>
      <c r="I44" t="s">
        <v>134</v>
      </c>
      <c r="J44" s="1">
        <v>44445.820208333331</v>
      </c>
      <c r="K44">
        <v>1</v>
      </c>
      <c r="L44">
        <v>1</v>
      </c>
      <c r="M44">
        <v>1</v>
      </c>
      <c r="N44" s="4">
        <f t="shared" si="0"/>
        <v>-49.999000000000002</v>
      </c>
      <c r="O44" s="3" t="str">
        <f t="shared" si="1"/>
        <v>BNBUSD</v>
      </c>
      <c r="P44" s="4">
        <f>H44*(VLOOKUP(O44,positions!E:F,2,FALSE))</f>
        <v>3.098810016E-2</v>
      </c>
    </row>
    <row r="45" spans="1:16" x14ac:dyDescent="0.2">
      <c r="A45" t="s">
        <v>34</v>
      </c>
      <c r="B45">
        <v>2533986</v>
      </c>
      <c r="C45">
        <v>72022996</v>
      </c>
      <c r="D45">
        <v>-1</v>
      </c>
      <c r="E45">
        <v>1.4179999999999999</v>
      </c>
      <c r="F45">
        <v>35.36</v>
      </c>
      <c r="G45">
        <v>50.1404</v>
      </c>
      <c r="H45">
        <v>7.5320000000000004E-5</v>
      </c>
      <c r="I45" t="s">
        <v>134</v>
      </c>
      <c r="J45" s="1">
        <v>44445.825335648151</v>
      </c>
      <c r="K45">
        <v>0</v>
      </c>
      <c r="L45">
        <v>1</v>
      </c>
      <c r="M45">
        <v>1</v>
      </c>
      <c r="N45" s="4">
        <f t="shared" si="0"/>
        <v>50.1404</v>
      </c>
      <c r="O45" s="3" t="str">
        <f t="shared" si="1"/>
        <v>BNBUSD</v>
      </c>
      <c r="P45" s="4">
        <f>H45*(VLOOKUP(O45,positions!E:F,2,FALSE))</f>
        <v>3.1037549256000004E-2</v>
      </c>
    </row>
    <row r="46" spans="1:16" x14ac:dyDescent="0.2">
      <c r="A46" t="s">
        <v>34</v>
      </c>
      <c r="B46">
        <v>2534397</v>
      </c>
      <c r="C46">
        <v>72034667</v>
      </c>
      <c r="D46">
        <v>-1</v>
      </c>
      <c r="E46">
        <v>1.42</v>
      </c>
      <c r="F46">
        <v>35.21</v>
      </c>
      <c r="G46">
        <v>49.998199999999997</v>
      </c>
      <c r="H46">
        <v>7.5409999999999998E-5</v>
      </c>
      <c r="I46" t="s">
        <v>134</v>
      </c>
      <c r="J46" s="1">
        <v>44445.855474537035</v>
      </c>
      <c r="K46">
        <v>1</v>
      </c>
      <c r="L46">
        <v>1</v>
      </c>
      <c r="M46">
        <v>1</v>
      </c>
      <c r="N46" s="4">
        <f t="shared" si="0"/>
        <v>-49.998199999999997</v>
      </c>
      <c r="O46" s="3" t="str">
        <f t="shared" si="1"/>
        <v>BNBUSD</v>
      </c>
      <c r="P46" s="4">
        <f>H46*(VLOOKUP(O46,positions!E:F,2,FALSE))</f>
        <v>3.1074636078000002E-2</v>
      </c>
    </row>
    <row r="47" spans="1:16" x14ac:dyDescent="0.2">
      <c r="A47" t="s">
        <v>34</v>
      </c>
      <c r="B47">
        <v>2534409</v>
      </c>
      <c r="C47">
        <v>72034857</v>
      </c>
      <c r="D47">
        <v>-1</v>
      </c>
      <c r="E47">
        <v>1.423</v>
      </c>
      <c r="F47">
        <v>35.21</v>
      </c>
      <c r="G47">
        <v>50.1038</v>
      </c>
      <c r="H47">
        <v>7.5389999999999995E-5</v>
      </c>
      <c r="I47" t="s">
        <v>134</v>
      </c>
      <c r="J47" s="1">
        <v>44445.856041666666</v>
      </c>
      <c r="K47">
        <v>0</v>
      </c>
      <c r="L47">
        <v>1</v>
      </c>
      <c r="M47">
        <v>1</v>
      </c>
      <c r="N47" s="4">
        <f t="shared" si="0"/>
        <v>50.1038</v>
      </c>
      <c r="O47" s="3" t="str">
        <f t="shared" si="1"/>
        <v>BNBUSD</v>
      </c>
      <c r="P47" s="4">
        <f>H47*(VLOOKUP(O47,positions!E:F,2,FALSE))</f>
        <v>3.1066394561999999E-2</v>
      </c>
    </row>
    <row r="48" spans="1:16" x14ac:dyDescent="0.2">
      <c r="A48" t="s">
        <v>34</v>
      </c>
      <c r="B48">
        <v>2534640</v>
      </c>
      <c r="C48">
        <v>72036165</v>
      </c>
      <c r="D48">
        <v>-1</v>
      </c>
      <c r="E48">
        <v>1.4330000000000001</v>
      </c>
      <c r="F48">
        <v>34.89</v>
      </c>
      <c r="G48">
        <v>49.997300000000003</v>
      </c>
      <c r="H48">
        <v>7.5300000000000001E-5</v>
      </c>
      <c r="I48" t="s">
        <v>134</v>
      </c>
      <c r="J48" s="1">
        <v>44445.858136574076</v>
      </c>
      <c r="K48">
        <v>1</v>
      </c>
      <c r="L48">
        <v>1</v>
      </c>
      <c r="M48">
        <v>1</v>
      </c>
      <c r="N48" s="4">
        <f t="shared" si="0"/>
        <v>-49.997300000000003</v>
      </c>
      <c r="O48" s="3" t="str">
        <f t="shared" si="1"/>
        <v>BNBUSD</v>
      </c>
      <c r="P48" s="4">
        <f>H48*(VLOOKUP(O48,positions!E:F,2,FALSE))</f>
        <v>3.1029307740000001E-2</v>
      </c>
    </row>
    <row r="49" spans="1:16" x14ac:dyDescent="0.2">
      <c r="A49" t="s">
        <v>34</v>
      </c>
      <c r="B49">
        <v>2534902</v>
      </c>
      <c r="C49">
        <v>72037075</v>
      </c>
      <c r="D49">
        <v>-1</v>
      </c>
      <c r="E49">
        <v>1.4370000000000001</v>
      </c>
      <c r="F49">
        <v>34.89</v>
      </c>
      <c r="G49">
        <v>50.136899999999997</v>
      </c>
      <c r="H49">
        <v>7.5359999999999997E-5</v>
      </c>
      <c r="I49" t="s">
        <v>134</v>
      </c>
      <c r="J49" s="1">
        <v>44445.858483796299</v>
      </c>
      <c r="K49">
        <v>0</v>
      </c>
      <c r="L49">
        <v>0</v>
      </c>
      <c r="M49">
        <v>1</v>
      </c>
      <c r="N49" s="4">
        <f t="shared" si="0"/>
        <v>50.136899999999997</v>
      </c>
      <c r="O49" s="3" t="str">
        <f t="shared" si="1"/>
        <v>BNBUSD</v>
      </c>
      <c r="P49" s="4">
        <f>H49*(VLOOKUP(O49,positions!E:F,2,FALSE))</f>
        <v>3.1054032288000001E-2</v>
      </c>
    </row>
    <row r="50" spans="1:16" x14ac:dyDescent="0.2">
      <c r="A50" t="s">
        <v>34</v>
      </c>
      <c r="B50">
        <v>2535502</v>
      </c>
      <c r="C50">
        <v>72043577</v>
      </c>
      <c r="D50">
        <v>-1</v>
      </c>
      <c r="E50">
        <v>1.425</v>
      </c>
      <c r="F50">
        <v>35.090000000000003</v>
      </c>
      <c r="G50">
        <v>50.0032</v>
      </c>
      <c r="H50">
        <v>7.538E-5</v>
      </c>
      <c r="I50" t="s">
        <v>134</v>
      </c>
      <c r="J50" s="1">
        <v>44445.871874999997</v>
      </c>
      <c r="K50">
        <v>1</v>
      </c>
      <c r="L50">
        <v>0</v>
      </c>
      <c r="M50">
        <v>1</v>
      </c>
      <c r="N50" s="4">
        <f t="shared" si="0"/>
        <v>-50.0032</v>
      </c>
      <c r="O50" s="3" t="str">
        <f t="shared" si="1"/>
        <v>BNBUSD</v>
      </c>
      <c r="P50" s="4">
        <f>H50*(VLOOKUP(O50,positions!E:F,2,FALSE))</f>
        <v>3.1062273804E-2</v>
      </c>
    </row>
    <row r="51" spans="1:16" x14ac:dyDescent="0.2">
      <c r="A51" t="s">
        <v>34</v>
      </c>
      <c r="B51">
        <v>2535506</v>
      </c>
      <c r="C51">
        <v>72043697</v>
      </c>
      <c r="D51">
        <v>-1</v>
      </c>
      <c r="E51">
        <v>1.4239999999999999</v>
      </c>
      <c r="F51">
        <v>35.090000000000003</v>
      </c>
      <c r="G51">
        <v>49.9681</v>
      </c>
      <c r="H51">
        <v>7.5420000000000006E-5</v>
      </c>
      <c r="I51" t="s">
        <v>134</v>
      </c>
      <c r="J51" s="1">
        <v>44445.872233796297</v>
      </c>
      <c r="K51">
        <v>0</v>
      </c>
      <c r="L51">
        <v>0</v>
      </c>
      <c r="M51">
        <v>1</v>
      </c>
      <c r="N51" s="4">
        <f t="shared" si="0"/>
        <v>49.9681</v>
      </c>
      <c r="O51" s="3" t="str">
        <f t="shared" si="1"/>
        <v>BNBUSD</v>
      </c>
      <c r="P51" s="4">
        <f>H51*(VLOOKUP(O51,positions!E:F,2,FALSE))</f>
        <v>3.1078756836000004E-2</v>
      </c>
    </row>
    <row r="52" spans="1:16" x14ac:dyDescent="0.2">
      <c r="A52" t="s">
        <v>34</v>
      </c>
      <c r="B52">
        <v>2535554</v>
      </c>
      <c r="C52">
        <v>72045045</v>
      </c>
      <c r="D52">
        <v>-1</v>
      </c>
      <c r="E52">
        <v>1.4259999999999999</v>
      </c>
      <c r="F52">
        <v>15.106</v>
      </c>
      <c r="G52">
        <v>21.5411</v>
      </c>
      <c r="H52">
        <v>3.2459999999999998E-5</v>
      </c>
      <c r="I52" t="s">
        <v>134</v>
      </c>
      <c r="J52" s="1">
        <v>44445.877557870372</v>
      </c>
      <c r="K52">
        <v>1</v>
      </c>
      <c r="L52">
        <v>0</v>
      </c>
      <c r="M52">
        <v>1</v>
      </c>
      <c r="N52" s="4">
        <f t="shared" si="0"/>
        <v>-21.5411</v>
      </c>
      <c r="O52" s="3" t="str">
        <f t="shared" si="1"/>
        <v>BNBUSD</v>
      </c>
      <c r="P52" s="4">
        <f>H52*(VLOOKUP(O52,positions!E:F,2,FALSE))</f>
        <v>1.3375980467999999E-2</v>
      </c>
    </row>
    <row r="53" spans="1:16" x14ac:dyDescent="0.2">
      <c r="A53" t="s">
        <v>34</v>
      </c>
      <c r="B53">
        <v>2535555</v>
      </c>
      <c r="C53">
        <v>72045045</v>
      </c>
      <c r="D53">
        <v>-1</v>
      </c>
      <c r="E53">
        <v>1.4259999999999999</v>
      </c>
      <c r="F53">
        <v>19.954000000000001</v>
      </c>
      <c r="G53">
        <v>28.4544</v>
      </c>
      <c r="H53">
        <v>4.2880000000000003E-5</v>
      </c>
      <c r="I53" t="s">
        <v>134</v>
      </c>
      <c r="J53" s="1">
        <v>44445.877557870372</v>
      </c>
      <c r="K53">
        <v>1</v>
      </c>
      <c r="L53">
        <v>0</v>
      </c>
      <c r="M53">
        <v>1</v>
      </c>
      <c r="N53" s="4">
        <f t="shared" si="0"/>
        <v>-28.4544</v>
      </c>
      <c r="O53" s="3" t="str">
        <f t="shared" si="1"/>
        <v>BNBUSD</v>
      </c>
      <c r="P53" s="4">
        <f>H53*(VLOOKUP(O53,positions!E:F,2,FALSE))</f>
        <v>1.7669810304000003E-2</v>
      </c>
    </row>
    <row r="54" spans="1:16" x14ac:dyDescent="0.2">
      <c r="A54" t="s">
        <v>34</v>
      </c>
      <c r="B54">
        <v>2535560</v>
      </c>
      <c r="C54">
        <v>72045214</v>
      </c>
      <c r="D54">
        <v>-1</v>
      </c>
      <c r="E54">
        <v>1.4279999999999999</v>
      </c>
      <c r="F54">
        <v>35.06</v>
      </c>
      <c r="G54">
        <v>50.065600000000003</v>
      </c>
      <c r="H54">
        <v>7.5420000000000006E-5</v>
      </c>
      <c r="I54" t="s">
        <v>134</v>
      </c>
      <c r="J54" s="1">
        <v>44445.878460648149</v>
      </c>
      <c r="K54">
        <v>0</v>
      </c>
      <c r="L54">
        <v>1</v>
      </c>
      <c r="M54">
        <v>1</v>
      </c>
      <c r="N54" s="4">
        <f t="shared" si="0"/>
        <v>50.065600000000003</v>
      </c>
      <c r="O54" s="3" t="str">
        <f t="shared" si="1"/>
        <v>BNBUSD</v>
      </c>
      <c r="P54" s="4">
        <f>H54*(VLOOKUP(O54,positions!E:F,2,FALSE))</f>
        <v>3.1078756836000004E-2</v>
      </c>
    </row>
    <row r="55" spans="1:16" x14ac:dyDescent="0.2">
      <c r="A55" t="s">
        <v>34</v>
      </c>
      <c r="B55">
        <v>2543353</v>
      </c>
      <c r="C55">
        <v>72112045</v>
      </c>
      <c r="D55">
        <v>-1</v>
      </c>
      <c r="E55">
        <v>1.4350000000000001</v>
      </c>
      <c r="F55">
        <v>73.771000000000001</v>
      </c>
      <c r="G55">
        <v>105.8613</v>
      </c>
      <c r="H55">
        <v>1.6029E-4</v>
      </c>
      <c r="I55" t="s">
        <v>134</v>
      </c>
      <c r="J55" s="1">
        <v>44446.039085648146</v>
      </c>
      <c r="K55">
        <v>0</v>
      </c>
      <c r="L55">
        <v>1</v>
      </c>
      <c r="M55">
        <v>1</v>
      </c>
      <c r="N55" s="4">
        <f t="shared" si="0"/>
        <v>105.8613</v>
      </c>
      <c r="O55" s="3" t="str">
        <f t="shared" si="1"/>
        <v>BNBUSD</v>
      </c>
      <c r="P55" s="4">
        <f>H55*(VLOOKUP(O55,positions!E:F,2,FALSE))</f>
        <v>6.6051629981999996E-2</v>
      </c>
    </row>
    <row r="56" spans="1:16" x14ac:dyDescent="0.2">
      <c r="A56" t="s">
        <v>35</v>
      </c>
      <c r="B56">
        <v>1341048</v>
      </c>
      <c r="C56">
        <v>39610650</v>
      </c>
      <c r="D56">
        <v>-1</v>
      </c>
      <c r="E56">
        <v>1.9750000000000001</v>
      </c>
      <c r="F56">
        <v>25.31</v>
      </c>
      <c r="G56">
        <v>49.987200000000001</v>
      </c>
      <c r="H56">
        <v>7.5140000000000002E-5</v>
      </c>
      <c r="I56" t="s">
        <v>134</v>
      </c>
      <c r="J56" s="1">
        <v>44443.88003472222</v>
      </c>
      <c r="K56">
        <v>1</v>
      </c>
      <c r="L56">
        <v>1</v>
      </c>
      <c r="M56">
        <v>1</v>
      </c>
      <c r="N56" s="4">
        <f t="shared" si="0"/>
        <v>-49.987200000000001</v>
      </c>
      <c r="O56" s="3" t="str">
        <f t="shared" si="1"/>
        <v>BNBUSD</v>
      </c>
      <c r="P56" s="4">
        <f>H56*(VLOOKUP(O56,positions!E:F,2,FALSE))</f>
        <v>3.0963375612000001E-2</v>
      </c>
    </row>
    <row r="57" spans="1:16" x14ac:dyDescent="0.2">
      <c r="A57" t="s">
        <v>35</v>
      </c>
      <c r="B57">
        <v>1365270</v>
      </c>
      <c r="C57">
        <v>39673977</v>
      </c>
      <c r="D57">
        <v>-1</v>
      </c>
      <c r="E57">
        <v>2.1724999999999999</v>
      </c>
      <c r="F57">
        <v>25.31</v>
      </c>
      <c r="G57">
        <v>54.985900000000001</v>
      </c>
      <c r="H57">
        <v>8.3010000000000007E-5</v>
      </c>
      <c r="I57" t="s">
        <v>134</v>
      </c>
      <c r="J57" s="1">
        <v>44444.055555555555</v>
      </c>
      <c r="K57">
        <v>0</v>
      </c>
      <c r="L57">
        <v>1</v>
      </c>
      <c r="M57">
        <v>1</v>
      </c>
      <c r="N57" s="4">
        <f t="shared" si="0"/>
        <v>54.985900000000001</v>
      </c>
      <c r="O57" s="3" t="str">
        <f t="shared" si="1"/>
        <v>BNBUSD</v>
      </c>
      <c r="P57" s="4">
        <f>H57*(VLOOKUP(O57,positions!E:F,2,FALSE))</f>
        <v>3.4206412158000001E-2</v>
      </c>
    </row>
    <row r="58" spans="1:16" x14ac:dyDescent="0.2">
      <c r="A58" t="s">
        <v>35</v>
      </c>
      <c r="B58">
        <v>1420571</v>
      </c>
      <c r="C58">
        <v>39853841</v>
      </c>
      <c r="D58">
        <v>-1</v>
      </c>
      <c r="E58">
        <v>2.2641</v>
      </c>
      <c r="F58">
        <v>22.08</v>
      </c>
      <c r="G58">
        <v>49.991300000000003</v>
      </c>
      <c r="H58">
        <v>7.5389999999999995E-5</v>
      </c>
      <c r="I58" t="s">
        <v>134</v>
      </c>
      <c r="J58" s="1">
        <v>44445.894652777781</v>
      </c>
      <c r="K58">
        <v>1</v>
      </c>
      <c r="L58">
        <v>1</v>
      </c>
      <c r="M58">
        <v>1</v>
      </c>
      <c r="N58" s="4">
        <f t="shared" si="0"/>
        <v>-49.991300000000003</v>
      </c>
      <c r="O58" s="3" t="str">
        <f t="shared" si="1"/>
        <v>BNBUSD</v>
      </c>
      <c r="P58" s="4">
        <f>H58*(VLOOKUP(O58,positions!E:F,2,FALSE))</f>
        <v>3.1066394561999999E-2</v>
      </c>
    </row>
    <row r="59" spans="1:16" x14ac:dyDescent="0.2">
      <c r="A59" t="s">
        <v>35</v>
      </c>
      <c r="B59">
        <v>1429864</v>
      </c>
      <c r="C59">
        <v>39879227</v>
      </c>
      <c r="D59">
        <v>-1</v>
      </c>
      <c r="E59">
        <v>2.0844999999999998</v>
      </c>
      <c r="F59">
        <v>22.08</v>
      </c>
      <c r="G59">
        <v>46.025700000000001</v>
      </c>
      <c r="H59">
        <v>6.9220000000000005E-5</v>
      </c>
      <c r="I59" t="s">
        <v>134</v>
      </c>
      <c r="J59" s="1">
        <v>44446.061168981483</v>
      </c>
      <c r="K59">
        <v>0</v>
      </c>
      <c r="L59">
        <v>1</v>
      </c>
      <c r="M59">
        <v>1</v>
      </c>
      <c r="N59" s="4">
        <f t="shared" si="0"/>
        <v>46.025700000000001</v>
      </c>
      <c r="O59" s="3" t="str">
        <f t="shared" si="1"/>
        <v>BNBUSD</v>
      </c>
      <c r="P59" s="4">
        <f>H59*(VLOOKUP(O59,positions!E:F,2,FALSE))</f>
        <v>2.8523886876000003E-2</v>
      </c>
    </row>
    <row r="60" spans="1:16" x14ac:dyDescent="0.2">
      <c r="A60" t="s">
        <v>35</v>
      </c>
      <c r="B60">
        <v>1461773</v>
      </c>
      <c r="C60">
        <v>39952580</v>
      </c>
      <c r="D60">
        <v>-1</v>
      </c>
      <c r="E60">
        <v>1.7532000000000001</v>
      </c>
      <c r="F60">
        <v>28.51</v>
      </c>
      <c r="G60">
        <v>49.983699999999999</v>
      </c>
      <c r="H60">
        <v>8.9010000000000003E-5</v>
      </c>
      <c r="I60" t="s">
        <v>134</v>
      </c>
      <c r="J60" s="1">
        <v>44446.687303240738</v>
      </c>
      <c r="K60">
        <v>1</v>
      </c>
      <c r="L60">
        <v>1</v>
      </c>
      <c r="M60">
        <v>1</v>
      </c>
      <c r="N60" s="4">
        <f t="shared" si="0"/>
        <v>-49.983699999999999</v>
      </c>
      <c r="O60" s="3" t="str">
        <f t="shared" si="1"/>
        <v>BNBUSD</v>
      </c>
      <c r="P60" s="4">
        <f>H60*(VLOOKUP(O60,positions!E:F,2,FALSE))</f>
        <v>3.6678866958000003E-2</v>
      </c>
    </row>
    <row r="61" spans="1:16" x14ac:dyDescent="0.2">
      <c r="A61" t="s">
        <v>73</v>
      </c>
      <c r="B61">
        <v>16512303</v>
      </c>
      <c r="C61">
        <v>144133481</v>
      </c>
      <c r="D61">
        <v>-1</v>
      </c>
      <c r="E61">
        <v>0.31879999999999997</v>
      </c>
      <c r="F61">
        <v>156</v>
      </c>
      <c r="G61">
        <v>49.732799999999997</v>
      </c>
      <c r="H61">
        <v>0.156</v>
      </c>
      <c r="I61" t="s">
        <v>143</v>
      </c>
      <c r="J61" s="1">
        <v>44431.94159722222</v>
      </c>
      <c r="K61">
        <v>1</v>
      </c>
      <c r="L61">
        <v>1</v>
      </c>
      <c r="M61">
        <v>1</v>
      </c>
      <c r="N61" s="4">
        <f t="shared" si="0"/>
        <v>-49.732799999999997</v>
      </c>
      <c r="O61" s="3" t="str">
        <f t="shared" si="1"/>
        <v>DOGEUSD</v>
      </c>
      <c r="P61" s="4">
        <f>H61*(VLOOKUP(O61,positions!E:F,2,FALSE))</f>
        <v>3.8235600000000002E-2</v>
      </c>
    </row>
    <row r="62" spans="1:16" x14ac:dyDescent="0.2">
      <c r="A62" t="s">
        <v>73</v>
      </c>
      <c r="B62">
        <v>16533497</v>
      </c>
      <c r="C62">
        <v>144136174</v>
      </c>
      <c r="D62">
        <v>-1</v>
      </c>
      <c r="E62">
        <v>0.3029</v>
      </c>
      <c r="F62">
        <v>155</v>
      </c>
      <c r="G62">
        <v>46.9495</v>
      </c>
      <c r="H62">
        <v>4.6899999999999997E-2</v>
      </c>
      <c r="I62" t="s">
        <v>124</v>
      </c>
      <c r="J62" s="1">
        <v>44432.561608796299</v>
      </c>
      <c r="K62">
        <v>0</v>
      </c>
      <c r="L62">
        <v>1</v>
      </c>
      <c r="M62">
        <v>1</v>
      </c>
      <c r="N62" s="4">
        <f t="shared" si="0"/>
        <v>46.9495</v>
      </c>
      <c r="O62" s="3" t="str">
        <f t="shared" si="1"/>
        <v>USDUSD</v>
      </c>
      <c r="P62" s="4">
        <f>H62*(VLOOKUP(O62,positions!E:F,2,FALSE))</f>
        <v>3.1759835799999996</v>
      </c>
    </row>
    <row r="63" spans="1:16" x14ac:dyDescent="0.2">
      <c r="A63" t="s">
        <v>41</v>
      </c>
      <c r="B63">
        <v>1953265</v>
      </c>
      <c r="C63">
        <v>94625397</v>
      </c>
      <c r="D63">
        <v>-1</v>
      </c>
      <c r="E63">
        <v>22.359000000000002</v>
      </c>
      <c r="F63">
        <v>2.2360000000000002</v>
      </c>
      <c r="G63">
        <v>49.994700000000002</v>
      </c>
      <c r="H63">
        <v>2.2360000000000001E-3</v>
      </c>
      <c r="I63" t="s">
        <v>145</v>
      </c>
      <c r="J63" s="1">
        <v>44431.160196759258</v>
      </c>
      <c r="K63">
        <v>1</v>
      </c>
      <c r="L63">
        <v>1</v>
      </c>
      <c r="M63">
        <v>1</v>
      </c>
      <c r="N63" s="4">
        <f t="shared" si="0"/>
        <v>-49.994700000000002</v>
      </c>
      <c r="O63" s="3" t="str">
        <f t="shared" si="1"/>
        <v>ATOMUSD</v>
      </c>
      <c r="P63" s="4">
        <f>H63*(VLOOKUP(O63,positions!E:F,2,FALSE))</f>
        <v>6.2780172000000009E-2</v>
      </c>
    </row>
    <row r="64" spans="1:16" x14ac:dyDescent="0.2">
      <c r="A64" t="s">
        <v>41</v>
      </c>
      <c r="B64">
        <v>1959052</v>
      </c>
      <c r="C64">
        <v>94882381</v>
      </c>
      <c r="D64">
        <v>-1</v>
      </c>
      <c r="E64">
        <v>21.57</v>
      </c>
      <c r="F64">
        <v>2.3180000000000001</v>
      </c>
      <c r="G64">
        <v>49.999200000000002</v>
      </c>
      <c r="H64">
        <v>2.3180000000000002E-3</v>
      </c>
      <c r="I64" t="s">
        <v>145</v>
      </c>
      <c r="J64" s="1">
        <v>44431.720671296294</v>
      </c>
      <c r="K64">
        <v>1</v>
      </c>
      <c r="L64">
        <v>1</v>
      </c>
      <c r="M64">
        <v>1</v>
      </c>
      <c r="N64" s="4">
        <f t="shared" si="0"/>
        <v>-49.999200000000002</v>
      </c>
      <c r="O64" s="3" t="str">
        <f t="shared" si="1"/>
        <v>ATOMUSD</v>
      </c>
      <c r="P64" s="4">
        <f>H64*(VLOOKUP(O64,positions!E:F,2,FALSE))</f>
        <v>6.5082486000000009E-2</v>
      </c>
    </row>
    <row r="65" spans="1:16" x14ac:dyDescent="0.2">
      <c r="A65" t="s">
        <v>41</v>
      </c>
      <c r="B65">
        <v>1966464</v>
      </c>
      <c r="C65">
        <v>94888956</v>
      </c>
      <c r="D65">
        <v>-1</v>
      </c>
      <c r="E65">
        <v>20.859000000000002</v>
      </c>
      <c r="F65">
        <v>4.5490000000000004</v>
      </c>
      <c r="G65">
        <v>94.887500000000003</v>
      </c>
      <c r="H65">
        <v>9.5000000000000001E-2</v>
      </c>
      <c r="I65" t="s">
        <v>124</v>
      </c>
      <c r="J65" s="1">
        <v>44432.52416666667</v>
      </c>
      <c r="K65">
        <v>0</v>
      </c>
      <c r="L65">
        <v>1</v>
      </c>
      <c r="M65">
        <v>1</v>
      </c>
      <c r="N65" s="4">
        <f t="shared" si="0"/>
        <v>94.887500000000003</v>
      </c>
      <c r="O65" s="3" t="str">
        <f t="shared" si="1"/>
        <v>USDUSD</v>
      </c>
      <c r="P65" s="4">
        <f>H65*(VLOOKUP(O65,positions!E:F,2,FALSE))</f>
        <v>6.4332289999999999</v>
      </c>
    </row>
    <row r="66" spans="1:16" x14ac:dyDescent="0.2">
      <c r="A66" t="s">
        <v>43</v>
      </c>
      <c r="B66">
        <v>1017751</v>
      </c>
      <c r="C66">
        <v>94666291</v>
      </c>
      <c r="D66">
        <v>-1</v>
      </c>
      <c r="E66">
        <v>62.921999999999997</v>
      </c>
      <c r="F66">
        <v>0.79400000000000004</v>
      </c>
      <c r="G66">
        <v>49.96</v>
      </c>
      <c r="H66">
        <v>7.5630000000000006E-5</v>
      </c>
      <c r="I66" t="s">
        <v>134</v>
      </c>
      <c r="J66" s="1">
        <v>44444.667673611111</v>
      </c>
      <c r="K66">
        <v>1</v>
      </c>
      <c r="L66">
        <v>1</v>
      </c>
      <c r="M66">
        <v>1</v>
      </c>
      <c r="N66" s="4">
        <f t="shared" si="0"/>
        <v>-49.96</v>
      </c>
      <c r="O66" s="3" t="str">
        <f t="shared" si="1"/>
        <v>BNBUSD</v>
      </c>
      <c r="P66" s="4">
        <f>H66*(VLOOKUP(O66,positions!E:F,2,FALSE))</f>
        <v>3.1165292754000002E-2</v>
      </c>
    </row>
    <row r="67" spans="1:16" x14ac:dyDescent="0.2">
      <c r="A67" t="s">
        <v>43</v>
      </c>
      <c r="B67">
        <v>1032076</v>
      </c>
      <c r="C67">
        <v>95132725</v>
      </c>
      <c r="D67">
        <v>219552</v>
      </c>
      <c r="E67">
        <v>59.78</v>
      </c>
      <c r="F67">
        <v>0.79400000000000004</v>
      </c>
      <c r="G67">
        <v>47.465299999999999</v>
      </c>
      <c r="H67">
        <v>7.2420000000000001E-5</v>
      </c>
      <c r="I67" t="s">
        <v>134</v>
      </c>
      <c r="J67" s="1">
        <v>44446.350092592591</v>
      </c>
      <c r="K67">
        <v>0</v>
      </c>
      <c r="L67">
        <v>1</v>
      </c>
      <c r="M67">
        <v>1</v>
      </c>
      <c r="N67" s="4">
        <f t="shared" ref="N67:N130" si="2">IF(K67=1,G67*-1,G67)</f>
        <v>47.465299999999999</v>
      </c>
      <c r="O67" s="3" t="str">
        <f t="shared" ref="O67:O130" si="3">_xlfn.CONCAT(I67,"USD")</f>
        <v>BNBUSD</v>
      </c>
      <c r="P67" s="4">
        <f>H67*(VLOOKUP(O67,positions!E:F,2,FALSE))</f>
        <v>2.9842529436000003E-2</v>
      </c>
    </row>
    <row r="68" spans="1:16" x14ac:dyDescent="0.2">
      <c r="A68" t="s">
        <v>43</v>
      </c>
      <c r="B68">
        <v>1036461</v>
      </c>
      <c r="C68">
        <v>95347572</v>
      </c>
      <c r="D68">
        <v>-1</v>
      </c>
      <c r="E68">
        <v>51.823</v>
      </c>
      <c r="F68">
        <v>0.96399999999999997</v>
      </c>
      <c r="G68">
        <v>49.957299999999996</v>
      </c>
      <c r="H68">
        <v>8.6429999999999997E-5</v>
      </c>
      <c r="I68" t="s">
        <v>134</v>
      </c>
      <c r="J68" s="1">
        <v>44446.709490740737</v>
      </c>
      <c r="K68">
        <v>1</v>
      </c>
      <c r="L68">
        <v>1</v>
      </c>
      <c r="M68">
        <v>1</v>
      </c>
      <c r="N68" s="4">
        <f t="shared" si="2"/>
        <v>-49.957299999999996</v>
      </c>
      <c r="O68" s="3" t="str">
        <f t="shared" si="3"/>
        <v>BNBUSD</v>
      </c>
      <c r="P68" s="4">
        <f>H68*(VLOOKUP(O68,positions!E:F,2,FALSE))</f>
        <v>3.5615711394000001E-2</v>
      </c>
    </row>
    <row r="69" spans="1:16" x14ac:dyDescent="0.2">
      <c r="A69" t="s">
        <v>54</v>
      </c>
      <c r="B69">
        <v>8682323</v>
      </c>
      <c r="C69">
        <v>119787894</v>
      </c>
      <c r="D69">
        <v>-1</v>
      </c>
      <c r="E69">
        <v>0.1525</v>
      </c>
      <c r="F69">
        <v>327</v>
      </c>
      <c r="G69">
        <v>49.8675</v>
      </c>
      <c r="H69">
        <v>7.4300000000000004E-5</v>
      </c>
      <c r="I69" t="s">
        <v>134</v>
      </c>
      <c r="J69" s="1">
        <v>44444.917314814818</v>
      </c>
      <c r="K69">
        <v>1</v>
      </c>
      <c r="L69">
        <v>0</v>
      </c>
      <c r="M69">
        <v>1</v>
      </c>
      <c r="N69" s="4">
        <f t="shared" si="2"/>
        <v>-49.8675</v>
      </c>
      <c r="O69" s="3" t="str">
        <f t="shared" si="3"/>
        <v>BNBUSD</v>
      </c>
      <c r="P69" s="4">
        <f>H69*(VLOOKUP(O69,positions!E:F,2,FALSE))</f>
        <v>3.0617231940000003E-2</v>
      </c>
    </row>
    <row r="70" spans="1:16" x14ac:dyDescent="0.2">
      <c r="A70" t="s">
        <v>54</v>
      </c>
      <c r="B70">
        <v>8734683</v>
      </c>
      <c r="C70">
        <v>120346754</v>
      </c>
      <c r="D70">
        <v>219565</v>
      </c>
      <c r="E70">
        <v>0.14499999999999999</v>
      </c>
      <c r="F70">
        <v>327</v>
      </c>
      <c r="G70">
        <v>47.414999999999999</v>
      </c>
      <c r="H70">
        <v>7.292E-5</v>
      </c>
      <c r="I70" t="s">
        <v>134</v>
      </c>
      <c r="J70" s="1">
        <v>44446.349548611113</v>
      </c>
      <c r="K70">
        <v>0</v>
      </c>
      <c r="L70">
        <v>1</v>
      </c>
      <c r="M70">
        <v>1</v>
      </c>
      <c r="N70" s="4">
        <f t="shared" si="2"/>
        <v>47.414999999999999</v>
      </c>
      <c r="O70" s="3" t="str">
        <f t="shared" si="3"/>
        <v>BNBUSD</v>
      </c>
      <c r="P70" s="4">
        <f>H70*(VLOOKUP(O70,positions!E:F,2,FALSE))</f>
        <v>3.0048567336E-2</v>
      </c>
    </row>
    <row r="71" spans="1:16" x14ac:dyDescent="0.2">
      <c r="A71" t="s">
        <v>46</v>
      </c>
      <c r="B71">
        <v>1000253</v>
      </c>
      <c r="C71">
        <v>83512643</v>
      </c>
      <c r="D71">
        <v>-1</v>
      </c>
      <c r="E71">
        <v>13.69</v>
      </c>
      <c r="F71">
        <v>4.4660000000000002</v>
      </c>
      <c r="G71">
        <v>61.139499999999998</v>
      </c>
      <c r="H71">
        <v>4.4660000000000004E-3</v>
      </c>
      <c r="I71" t="s">
        <v>148</v>
      </c>
      <c r="J71" s="1">
        <v>44431.183680555558</v>
      </c>
      <c r="K71">
        <v>1</v>
      </c>
      <c r="L71">
        <v>1</v>
      </c>
      <c r="M71">
        <v>1</v>
      </c>
      <c r="N71" s="4">
        <f t="shared" si="2"/>
        <v>-61.139499999999998</v>
      </c>
      <c r="O71" s="3" t="str">
        <f t="shared" si="3"/>
        <v>QTUMUSD</v>
      </c>
      <c r="P71" s="4">
        <f>H71*(VLOOKUP(O71,positions!E:F,2,FALSE))</f>
        <v>5.9031588000000003E-2</v>
      </c>
    </row>
    <row r="72" spans="1:16" x14ac:dyDescent="0.2">
      <c r="A72" t="s">
        <v>46</v>
      </c>
      <c r="B72">
        <v>1071904</v>
      </c>
      <c r="C72">
        <v>89235007</v>
      </c>
      <c r="D72">
        <v>219600</v>
      </c>
      <c r="E72">
        <v>15.744</v>
      </c>
      <c r="F72">
        <v>4.4610000000000003</v>
      </c>
      <c r="G72">
        <v>70.233900000000006</v>
      </c>
      <c r="H72">
        <v>1.058E-4</v>
      </c>
      <c r="I72" t="s">
        <v>134</v>
      </c>
      <c r="J72" s="1">
        <v>44446.274502314816</v>
      </c>
      <c r="K72">
        <v>0</v>
      </c>
      <c r="L72">
        <v>1</v>
      </c>
      <c r="M72">
        <v>1</v>
      </c>
      <c r="N72" s="4">
        <f t="shared" si="2"/>
        <v>70.233900000000006</v>
      </c>
      <c r="O72" s="3" t="str">
        <f t="shared" si="3"/>
        <v>BNBUSD</v>
      </c>
      <c r="P72" s="4">
        <f>H72*(VLOOKUP(O72,positions!E:F,2,FALSE))</f>
        <v>4.3597619640000002E-2</v>
      </c>
    </row>
    <row r="73" spans="1:16" x14ac:dyDescent="0.2">
      <c r="A73" t="s">
        <v>47</v>
      </c>
      <c r="B73">
        <v>2213960</v>
      </c>
      <c r="C73">
        <v>27742769</v>
      </c>
      <c r="D73">
        <v>-1</v>
      </c>
      <c r="E73">
        <v>7.4557000000000002</v>
      </c>
      <c r="F73">
        <v>6.7</v>
      </c>
      <c r="G73">
        <v>49.953099999999999</v>
      </c>
      <c r="H73">
        <v>7.5530000000000004E-5</v>
      </c>
      <c r="I73" t="s">
        <v>134</v>
      </c>
      <c r="J73" s="1">
        <v>44446.238692129627</v>
      </c>
      <c r="K73">
        <v>1</v>
      </c>
      <c r="L73">
        <v>1</v>
      </c>
      <c r="M73">
        <v>1</v>
      </c>
      <c r="N73" s="4">
        <f t="shared" si="2"/>
        <v>-49.953099999999999</v>
      </c>
      <c r="O73" s="3" t="str">
        <f t="shared" si="3"/>
        <v>BNBUSD</v>
      </c>
      <c r="P73" s="4">
        <f>H73*(VLOOKUP(O73,positions!E:F,2,FALSE))</f>
        <v>3.1124085174000001E-2</v>
      </c>
    </row>
    <row r="74" spans="1:16" x14ac:dyDescent="0.2">
      <c r="A74" t="s">
        <v>47</v>
      </c>
      <c r="B74">
        <v>2223553</v>
      </c>
      <c r="C74">
        <v>27844236</v>
      </c>
      <c r="D74">
        <v>-1</v>
      </c>
      <c r="E74">
        <v>6.1264000000000003</v>
      </c>
      <c r="F74">
        <v>8.16</v>
      </c>
      <c r="G74">
        <v>49.991399999999999</v>
      </c>
      <c r="H74">
        <v>8.6819999999999999E-5</v>
      </c>
      <c r="I74" t="s">
        <v>134</v>
      </c>
      <c r="J74" s="1">
        <v>44446.724548611113</v>
      </c>
      <c r="K74">
        <v>1</v>
      </c>
      <c r="L74">
        <v>1</v>
      </c>
      <c r="M74">
        <v>1</v>
      </c>
      <c r="N74" s="4">
        <f t="shared" si="2"/>
        <v>-49.991399999999999</v>
      </c>
      <c r="O74" s="3" t="str">
        <f t="shared" si="3"/>
        <v>BNBUSD</v>
      </c>
      <c r="P74" s="4">
        <f>H74*(VLOOKUP(O74,positions!E:F,2,FALSE))</f>
        <v>3.5776420955999998E-2</v>
      </c>
    </row>
    <row r="75" spans="1:16" x14ac:dyDescent="0.2">
      <c r="A75" t="s">
        <v>49</v>
      </c>
      <c r="B75">
        <v>2676188</v>
      </c>
      <c r="C75">
        <v>117961597</v>
      </c>
      <c r="D75">
        <v>-1</v>
      </c>
      <c r="E75">
        <v>2.0750000000000002</v>
      </c>
      <c r="F75">
        <v>12</v>
      </c>
      <c r="G75">
        <v>24.9</v>
      </c>
      <c r="H75">
        <v>3.7969999999999997E-5</v>
      </c>
      <c r="I75" t="s">
        <v>134</v>
      </c>
      <c r="J75" s="1">
        <v>44441.22619212963</v>
      </c>
      <c r="K75">
        <v>1</v>
      </c>
      <c r="L75">
        <v>1</v>
      </c>
      <c r="M75">
        <v>1</v>
      </c>
      <c r="N75" s="4">
        <f t="shared" si="2"/>
        <v>-24.9</v>
      </c>
      <c r="O75" s="3" t="str">
        <f t="shared" si="3"/>
        <v>BNBUSD</v>
      </c>
      <c r="P75" s="4">
        <f>H75*(VLOOKUP(O75,positions!E:F,2,FALSE))</f>
        <v>1.5646518126E-2</v>
      </c>
    </row>
    <row r="76" spans="1:16" x14ac:dyDescent="0.2">
      <c r="A76" t="s">
        <v>49</v>
      </c>
      <c r="B76">
        <v>2728137</v>
      </c>
      <c r="C76">
        <v>121111485</v>
      </c>
      <c r="D76">
        <v>219555</v>
      </c>
      <c r="E76">
        <v>1.9714</v>
      </c>
      <c r="F76">
        <v>12</v>
      </c>
      <c r="G76">
        <v>23.6568</v>
      </c>
      <c r="H76">
        <v>3.7889999999999998E-5</v>
      </c>
      <c r="I76" t="s">
        <v>134</v>
      </c>
      <c r="J76" s="1">
        <v>44446.405416666668</v>
      </c>
      <c r="K76">
        <v>0</v>
      </c>
      <c r="L76">
        <v>1</v>
      </c>
      <c r="M76">
        <v>1</v>
      </c>
      <c r="N76" s="4">
        <f t="shared" si="2"/>
        <v>23.6568</v>
      </c>
      <c r="O76" s="3" t="str">
        <f t="shared" si="3"/>
        <v>BNBUSD</v>
      </c>
      <c r="P76" s="4">
        <f>H76*(VLOOKUP(O76,positions!E:F,2,FALSE))</f>
        <v>1.5613552062E-2</v>
      </c>
    </row>
    <row r="77" spans="1:16" x14ac:dyDescent="0.2">
      <c r="A77" t="s">
        <v>61</v>
      </c>
      <c r="B77">
        <v>2832674</v>
      </c>
      <c r="C77">
        <v>58255097</v>
      </c>
      <c r="D77">
        <v>-1</v>
      </c>
      <c r="E77">
        <v>0.24709999999999999</v>
      </c>
      <c r="F77">
        <v>80.900000000000006</v>
      </c>
      <c r="G77">
        <v>19.990300000000001</v>
      </c>
      <c r="H77">
        <v>3.2610000000000001E-5</v>
      </c>
      <c r="I77" t="s">
        <v>134</v>
      </c>
      <c r="J77" s="1">
        <v>44440.087291666663</v>
      </c>
      <c r="K77">
        <v>1</v>
      </c>
      <c r="L77">
        <v>1</v>
      </c>
      <c r="M77">
        <v>1</v>
      </c>
      <c r="N77" s="4">
        <f t="shared" si="2"/>
        <v>-19.990300000000001</v>
      </c>
      <c r="O77" s="3" t="str">
        <f t="shared" si="3"/>
        <v>BNBUSD</v>
      </c>
      <c r="P77" s="4">
        <f>H77*(VLOOKUP(O77,positions!E:F,2,FALSE))</f>
        <v>1.3437791838E-2</v>
      </c>
    </row>
    <row r="78" spans="1:16" x14ac:dyDescent="0.2">
      <c r="A78" t="s">
        <v>61</v>
      </c>
      <c r="B78">
        <v>2846657</v>
      </c>
      <c r="C78">
        <v>58534879</v>
      </c>
      <c r="D78">
        <v>-1</v>
      </c>
      <c r="E78">
        <v>0.26440000000000002</v>
      </c>
      <c r="F78">
        <v>71.8</v>
      </c>
      <c r="G78">
        <v>18.983899999999998</v>
      </c>
      <c r="H78">
        <v>2.8920000000000001E-5</v>
      </c>
      <c r="I78" t="s">
        <v>134</v>
      </c>
      <c r="J78" s="1">
        <v>44441.222048611111</v>
      </c>
      <c r="K78">
        <v>0</v>
      </c>
      <c r="L78">
        <v>1</v>
      </c>
      <c r="M78">
        <v>1</v>
      </c>
      <c r="N78" s="4">
        <f t="shared" si="2"/>
        <v>18.983899999999998</v>
      </c>
      <c r="O78" s="3" t="str">
        <f t="shared" si="3"/>
        <v>BNBUSD</v>
      </c>
      <c r="P78" s="4">
        <f>H78*(VLOOKUP(O78,positions!E:F,2,FALSE))</f>
        <v>1.1917232136000001E-2</v>
      </c>
    </row>
    <row r="79" spans="1:16" x14ac:dyDescent="0.2">
      <c r="A79" t="s">
        <v>61</v>
      </c>
      <c r="B79">
        <v>2846658</v>
      </c>
      <c r="C79">
        <v>58534879</v>
      </c>
      <c r="D79">
        <v>-1</v>
      </c>
      <c r="E79">
        <v>0.26440000000000002</v>
      </c>
      <c r="F79">
        <v>9.1</v>
      </c>
      <c r="G79">
        <v>2.4060000000000001</v>
      </c>
      <c r="H79">
        <v>3.6500000000000002E-6</v>
      </c>
      <c r="I79" t="s">
        <v>134</v>
      </c>
      <c r="J79" s="1">
        <v>44441.222060185188</v>
      </c>
      <c r="K79">
        <v>0</v>
      </c>
      <c r="L79">
        <v>1</v>
      </c>
      <c r="M79">
        <v>1</v>
      </c>
      <c r="N79" s="4">
        <f t="shared" si="2"/>
        <v>2.4060000000000001</v>
      </c>
      <c r="O79" s="3" t="str">
        <f t="shared" si="3"/>
        <v>BNBUSD</v>
      </c>
      <c r="P79" s="4">
        <f>H79*(VLOOKUP(O79,positions!E:F,2,FALSE))</f>
        <v>1.5040766700000002E-3</v>
      </c>
    </row>
    <row r="80" spans="1:16" x14ac:dyDescent="0.2">
      <c r="A80" t="s">
        <v>61</v>
      </c>
      <c r="B80">
        <v>2872243</v>
      </c>
      <c r="C80">
        <v>58916206</v>
      </c>
      <c r="D80">
        <v>-1</v>
      </c>
      <c r="E80">
        <v>0.28399999999999997</v>
      </c>
      <c r="F80">
        <v>176</v>
      </c>
      <c r="G80">
        <v>49.984000000000002</v>
      </c>
      <c r="H80">
        <v>7.6100000000000007E-5</v>
      </c>
      <c r="I80" t="s">
        <v>134</v>
      </c>
      <c r="J80" s="1">
        <v>44442.720486111109</v>
      </c>
      <c r="K80">
        <v>1</v>
      </c>
      <c r="L80">
        <v>1</v>
      </c>
      <c r="M80">
        <v>1</v>
      </c>
      <c r="N80" s="4">
        <f t="shared" si="2"/>
        <v>-49.984000000000002</v>
      </c>
      <c r="O80" s="3" t="str">
        <f t="shared" si="3"/>
        <v>BNBUSD</v>
      </c>
      <c r="P80" s="4">
        <f>H80*(VLOOKUP(O80,positions!E:F,2,FALSE))</f>
        <v>3.1358968380000005E-2</v>
      </c>
    </row>
    <row r="81" spans="1:16" x14ac:dyDescent="0.2">
      <c r="A81" t="s">
        <v>61</v>
      </c>
      <c r="B81">
        <v>2927014</v>
      </c>
      <c r="C81">
        <v>59565256</v>
      </c>
      <c r="D81">
        <v>-1</v>
      </c>
      <c r="E81">
        <v>0.313</v>
      </c>
      <c r="F81">
        <v>176</v>
      </c>
      <c r="G81">
        <v>55.088000000000001</v>
      </c>
      <c r="H81">
        <v>8.2100000000000003E-5</v>
      </c>
      <c r="I81" t="s">
        <v>134</v>
      </c>
      <c r="J81" s="1">
        <v>44444.902581018519</v>
      </c>
      <c r="K81">
        <v>0</v>
      </c>
      <c r="L81">
        <v>1</v>
      </c>
      <c r="M81">
        <v>1</v>
      </c>
      <c r="N81" s="4">
        <f t="shared" si="2"/>
        <v>55.088000000000001</v>
      </c>
      <c r="O81" s="3" t="str">
        <f t="shared" si="3"/>
        <v>BNBUSD</v>
      </c>
      <c r="P81" s="4">
        <f>H81*(VLOOKUP(O81,positions!E:F,2,FALSE))</f>
        <v>3.383142318E-2</v>
      </c>
    </row>
    <row r="82" spans="1:16" x14ac:dyDescent="0.2">
      <c r="A82" t="s">
        <v>61</v>
      </c>
      <c r="B82">
        <v>2963916</v>
      </c>
      <c r="C82">
        <v>60058759</v>
      </c>
      <c r="D82">
        <v>-1</v>
      </c>
      <c r="E82">
        <v>0.33550000000000002</v>
      </c>
      <c r="F82">
        <v>223.5</v>
      </c>
      <c r="G82">
        <v>74.984200000000001</v>
      </c>
      <c r="H82">
        <v>1.1355E-4</v>
      </c>
      <c r="I82" t="s">
        <v>134</v>
      </c>
      <c r="J82" s="1">
        <v>44446.243877314817</v>
      </c>
      <c r="K82">
        <v>1</v>
      </c>
      <c r="L82">
        <v>1</v>
      </c>
      <c r="M82">
        <v>1</v>
      </c>
      <c r="N82" s="4">
        <f t="shared" si="2"/>
        <v>-74.984200000000001</v>
      </c>
      <c r="O82" s="3" t="str">
        <f t="shared" si="3"/>
        <v>BNBUSD</v>
      </c>
      <c r="P82" s="4">
        <f>H82*(VLOOKUP(O82,positions!E:F,2,FALSE))</f>
        <v>4.6791207090000002E-2</v>
      </c>
    </row>
    <row r="83" spans="1:16" x14ac:dyDescent="0.2">
      <c r="A83" t="s">
        <v>61</v>
      </c>
      <c r="B83">
        <v>2971325</v>
      </c>
      <c r="C83">
        <v>60061263</v>
      </c>
      <c r="D83">
        <v>219634</v>
      </c>
      <c r="E83">
        <v>0.31890000000000002</v>
      </c>
      <c r="F83">
        <v>223.5</v>
      </c>
      <c r="G83">
        <v>71.274100000000004</v>
      </c>
      <c r="H83">
        <v>1.111E-4</v>
      </c>
      <c r="I83" t="s">
        <v>134</v>
      </c>
      <c r="J83" s="1">
        <v>44446.361597222225</v>
      </c>
      <c r="K83">
        <v>0</v>
      </c>
      <c r="L83">
        <v>1</v>
      </c>
      <c r="M83">
        <v>1</v>
      </c>
      <c r="N83" s="4">
        <f t="shared" si="2"/>
        <v>71.274100000000004</v>
      </c>
      <c r="O83" s="3" t="str">
        <f t="shared" si="3"/>
        <v>BNBUSD</v>
      </c>
      <c r="P83" s="4">
        <f>H83*(VLOOKUP(O83,positions!E:F,2,FALSE))</f>
        <v>4.5781621380000005E-2</v>
      </c>
    </row>
    <row r="84" spans="1:16" x14ac:dyDescent="0.2">
      <c r="A84" t="s">
        <v>65</v>
      </c>
      <c r="B84">
        <v>7974181</v>
      </c>
      <c r="C84">
        <v>145396490</v>
      </c>
      <c r="D84">
        <v>-1</v>
      </c>
      <c r="E84">
        <v>1.6426000000000001</v>
      </c>
      <c r="F84">
        <v>30.4</v>
      </c>
      <c r="G84">
        <v>49.935000000000002</v>
      </c>
      <c r="H84">
        <v>3.04E-2</v>
      </c>
      <c r="I84" t="s">
        <v>159</v>
      </c>
      <c r="J84" s="1">
        <v>44431.064108796294</v>
      </c>
      <c r="K84">
        <v>1</v>
      </c>
      <c r="L84">
        <v>1</v>
      </c>
      <c r="M84">
        <v>1</v>
      </c>
      <c r="N84" s="4">
        <f t="shared" si="2"/>
        <v>-49.935000000000002</v>
      </c>
      <c r="O84" s="3" t="str">
        <f t="shared" si="3"/>
        <v>MATICUSD</v>
      </c>
      <c r="P84" s="4">
        <f>H84*(VLOOKUP(O84,positions!E:F,2,FALSE))</f>
        <v>4.0875840000000004E-2</v>
      </c>
    </row>
    <row r="85" spans="1:16" x14ac:dyDescent="0.2">
      <c r="A85" t="s">
        <v>65</v>
      </c>
      <c r="B85">
        <v>8007809</v>
      </c>
      <c r="C85">
        <v>146488084</v>
      </c>
      <c r="D85">
        <v>-1</v>
      </c>
      <c r="E85">
        <v>1.6012999999999999</v>
      </c>
      <c r="F85">
        <v>31.2</v>
      </c>
      <c r="G85">
        <v>49.960500000000003</v>
      </c>
      <c r="H85">
        <v>3.1199999999999999E-2</v>
      </c>
      <c r="I85" t="s">
        <v>159</v>
      </c>
      <c r="J85" s="1">
        <v>44432.030243055553</v>
      </c>
      <c r="K85">
        <v>1</v>
      </c>
      <c r="L85">
        <v>1</v>
      </c>
      <c r="M85">
        <v>1</v>
      </c>
      <c r="N85" s="4">
        <f t="shared" si="2"/>
        <v>-49.960500000000003</v>
      </c>
      <c r="O85" s="3" t="str">
        <f t="shared" si="3"/>
        <v>MATICUSD</v>
      </c>
      <c r="P85" s="4">
        <f>H85*(VLOOKUP(O85,positions!E:F,2,FALSE))</f>
        <v>4.1951519999999999E-2</v>
      </c>
    </row>
    <row r="86" spans="1:16" x14ac:dyDescent="0.2">
      <c r="A86" t="s">
        <v>65</v>
      </c>
      <c r="B86">
        <v>8018879</v>
      </c>
      <c r="C86">
        <v>145410183</v>
      </c>
      <c r="D86">
        <v>-1</v>
      </c>
      <c r="E86">
        <v>1.56</v>
      </c>
      <c r="F86">
        <v>30.3</v>
      </c>
      <c r="G86">
        <v>47.268000000000001</v>
      </c>
      <c r="H86">
        <v>4.7300000000000002E-2</v>
      </c>
      <c r="I86" t="s">
        <v>124</v>
      </c>
      <c r="J86" s="1">
        <v>44432.562638888892</v>
      </c>
      <c r="K86">
        <v>0</v>
      </c>
      <c r="L86">
        <v>0</v>
      </c>
      <c r="M86">
        <v>1</v>
      </c>
      <c r="N86" s="4">
        <f t="shared" si="2"/>
        <v>47.268000000000001</v>
      </c>
      <c r="O86" s="3" t="str">
        <f t="shared" si="3"/>
        <v>USDUSD</v>
      </c>
      <c r="P86" s="4">
        <f>H86*(VLOOKUP(O86,positions!E:F,2,FALSE))</f>
        <v>3.20307086</v>
      </c>
    </row>
    <row r="87" spans="1:16" x14ac:dyDescent="0.2">
      <c r="A87" t="s">
        <v>65</v>
      </c>
      <c r="B87">
        <v>8254600</v>
      </c>
      <c r="C87">
        <v>155716106</v>
      </c>
      <c r="D87">
        <v>-1</v>
      </c>
      <c r="E87">
        <v>1.3259000000000001</v>
      </c>
      <c r="F87">
        <v>31.2</v>
      </c>
      <c r="G87">
        <v>41.368000000000002</v>
      </c>
      <c r="H87">
        <v>6.7500000000000001E-5</v>
      </c>
      <c r="I87" t="s">
        <v>134</v>
      </c>
      <c r="J87" s="1">
        <v>44440.098437499997</v>
      </c>
      <c r="K87">
        <v>0</v>
      </c>
      <c r="L87">
        <v>1</v>
      </c>
      <c r="M87">
        <v>1</v>
      </c>
      <c r="N87" s="4">
        <f t="shared" si="2"/>
        <v>41.368000000000002</v>
      </c>
      <c r="O87" s="3" t="str">
        <f t="shared" si="3"/>
        <v>BNBUSD</v>
      </c>
      <c r="P87" s="4">
        <f>H87*(VLOOKUP(O87,positions!E:F,2,FALSE))</f>
        <v>2.7815116500000001E-2</v>
      </c>
    </row>
    <row r="88" spans="1:16" x14ac:dyDescent="0.2">
      <c r="A88" t="s">
        <v>88</v>
      </c>
      <c r="B88">
        <v>5428982</v>
      </c>
      <c r="C88">
        <v>44641520</v>
      </c>
      <c r="D88">
        <v>-1</v>
      </c>
      <c r="E88">
        <v>0.1178</v>
      </c>
      <c r="F88">
        <v>424.4</v>
      </c>
      <c r="G88">
        <v>49.994300000000003</v>
      </c>
      <c r="H88">
        <v>0.4244</v>
      </c>
      <c r="I88" t="s">
        <v>160</v>
      </c>
      <c r="J88" s="1">
        <v>44431.091307870367</v>
      </c>
      <c r="K88">
        <v>1</v>
      </c>
      <c r="L88">
        <v>1</v>
      </c>
      <c r="M88">
        <v>1</v>
      </c>
      <c r="N88" s="4">
        <f t="shared" si="2"/>
        <v>-49.994300000000003</v>
      </c>
      <c r="O88" s="3" t="str">
        <f t="shared" si="3"/>
        <v>ONEUSD</v>
      </c>
      <c r="P88" s="4">
        <f>H88*(VLOOKUP(O88,positions!E:F,2,FALSE))</f>
        <v>7.9744759999999998E-2</v>
      </c>
    </row>
    <row r="89" spans="1:16" x14ac:dyDescent="0.2">
      <c r="A89" t="s">
        <v>88</v>
      </c>
      <c r="B89">
        <v>5456238</v>
      </c>
      <c r="C89">
        <v>44643416</v>
      </c>
      <c r="D89">
        <v>-1</v>
      </c>
      <c r="E89">
        <v>0.1119</v>
      </c>
      <c r="F89">
        <v>423.9</v>
      </c>
      <c r="G89">
        <v>47.434399999999997</v>
      </c>
      <c r="H89">
        <v>4.7399999999999998E-2</v>
      </c>
      <c r="I89" t="s">
        <v>124</v>
      </c>
      <c r="J89" s="1">
        <v>44432.569386574076</v>
      </c>
      <c r="K89">
        <v>0</v>
      </c>
      <c r="L89">
        <v>0</v>
      </c>
      <c r="M89">
        <v>1</v>
      </c>
      <c r="N89" s="4">
        <f t="shared" si="2"/>
        <v>47.434399999999997</v>
      </c>
      <c r="O89" s="3" t="str">
        <f t="shared" si="3"/>
        <v>USDUSD</v>
      </c>
      <c r="P89" s="4">
        <f>H89*(VLOOKUP(O89,positions!E:F,2,FALSE))</f>
        <v>3.2098426799999995</v>
      </c>
    </row>
    <row r="90" spans="1:16" x14ac:dyDescent="0.2">
      <c r="A90" t="s">
        <v>88</v>
      </c>
      <c r="B90">
        <v>5635269</v>
      </c>
      <c r="C90">
        <v>46856168</v>
      </c>
      <c r="D90">
        <v>-1</v>
      </c>
      <c r="E90">
        <v>0.12139999999999999</v>
      </c>
      <c r="F90">
        <v>164.7</v>
      </c>
      <c r="G90">
        <v>19.994499999999999</v>
      </c>
      <c r="H90">
        <v>3.222E-5</v>
      </c>
      <c r="I90" t="s">
        <v>134</v>
      </c>
      <c r="J90" s="1">
        <v>44440.215833333335</v>
      </c>
      <c r="K90">
        <v>1</v>
      </c>
      <c r="L90">
        <v>1</v>
      </c>
      <c r="M90">
        <v>1</v>
      </c>
      <c r="N90" s="4">
        <f t="shared" si="2"/>
        <v>-19.994499999999999</v>
      </c>
      <c r="O90" s="3" t="str">
        <f t="shared" si="3"/>
        <v>BNBUSD</v>
      </c>
      <c r="P90" s="4">
        <f>H90*(VLOOKUP(O90,positions!E:F,2,FALSE))</f>
        <v>1.3277082276E-2</v>
      </c>
    </row>
    <row r="91" spans="1:16" x14ac:dyDescent="0.2">
      <c r="A91" t="s">
        <v>88</v>
      </c>
      <c r="B91">
        <v>5707419</v>
      </c>
      <c r="C91">
        <v>46857009</v>
      </c>
      <c r="D91">
        <v>-1</v>
      </c>
      <c r="E91">
        <v>0.13350000000000001</v>
      </c>
      <c r="F91">
        <v>128.5</v>
      </c>
      <c r="G91">
        <v>17.154699999999998</v>
      </c>
      <c r="H91">
        <v>2.5999999999999998E-5</v>
      </c>
      <c r="I91" t="s">
        <v>134</v>
      </c>
      <c r="J91" s="1">
        <v>44444.675891203704</v>
      </c>
      <c r="K91">
        <v>0</v>
      </c>
      <c r="L91">
        <v>1</v>
      </c>
      <c r="M91">
        <v>1</v>
      </c>
      <c r="N91" s="4">
        <f t="shared" si="2"/>
        <v>17.154699999999998</v>
      </c>
      <c r="O91" s="3" t="str">
        <f t="shared" si="3"/>
        <v>BNBUSD</v>
      </c>
      <c r="P91" s="4">
        <f>H91*(VLOOKUP(O91,positions!E:F,2,FALSE))</f>
        <v>1.07139708E-2</v>
      </c>
    </row>
    <row r="92" spans="1:16" x14ac:dyDescent="0.2">
      <c r="A92" t="s">
        <v>88</v>
      </c>
      <c r="B92">
        <v>5707420</v>
      </c>
      <c r="C92">
        <v>46857009</v>
      </c>
      <c r="D92">
        <v>-1</v>
      </c>
      <c r="E92">
        <v>0.13350000000000001</v>
      </c>
      <c r="F92">
        <v>36.200000000000003</v>
      </c>
      <c r="G92">
        <v>4.8327</v>
      </c>
      <c r="H92">
        <v>7.25E-6</v>
      </c>
      <c r="I92" t="s">
        <v>134</v>
      </c>
      <c r="J92" s="1">
        <v>44444.675891203704</v>
      </c>
      <c r="K92">
        <v>0</v>
      </c>
      <c r="L92">
        <v>1</v>
      </c>
      <c r="M92">
        <v>1</v>
      </c>
      <c r="N92" s="4">
        <f t="shared" si="2"/>
        <v>4.8327</v>
      </c>
      <c r="O92" s="3" t="str">
        <f t="shared" si="3"/>
        <v>BNBUSD</v>
      </c>
      <c r="P92" s="4">
        <f>H92*(VLOOKUP(O92,positions!E:F,2,FALSE))</f>
        <v>2.9875495500000003E-3</v>
      </c>
    </row>
    <row r="93" spans="1:16" x14ac:dyDescent="0.2">
      <c r="A93" t="s">
        <v>88</v>
      </c>
      <c r="B93">
        <v>5736661</v>
      </c>
      <c r="C93">
        <v>48146395</v>
      </c>
      <c r="D93">
        <v>-1</v>
      </c>
      <c r="E93">
        <v>0.1376</v>
      </c>
      <c r="F93">
        <v>363.3</v>
      </c>
      <c r="G93">
        <v>49.99</v>
      </c>
      <c r="H93">
        <v>7.5649999999999996E-5</v>
      </c>
      <c r="I93" t="s">
        <v>134</v>
      </c>
      <c r="J93" s="1">
        <v>44446.265555555554</v>
      </c>
      <c r="K93">
        <v>1</v>
      </c>
      <c r="L93">
        <v>0</v>
      </c>
      <c r="M93">
        <v>1</v>
      </c>
      <c r="N93" s="4">
        <f t="shared" si="2"/>
        <v>-49.99</v>
      </c>
      <c r="O93" s="3" t="str">
        <f t="shared" si="3"/>
        <v>BNBUSD</v>
      </c>
      <c r="P93" s="4">
        <f>H93*(VLOOKUP(O93,positions!E:F,2,FALSE))</f>
        <v>3.1173534270000001E-2</v>
      </c>
    </row>
    <row r="94" spans="1:16" x14ac:dyDescent="0.2">
      <c r="A94" t="s">
        <v>88</v>
      </c>
      <c r="B94">
        <v>5758404</v>
      </c>
      <c r="C94">
        <v>48147517</v>
      </c>
      <c r="D94">
        <v>219645</v>
      </c>
      <c r="E94">
        <v>0.15140000000000001</v>
      </c>
      <c r="F94">
        <v>363.3</v>
      </c>
      <c r="G94">
        <v>55.003599999999999</v>
      </c>
      <c r="H94">
        <v>8.6069999999999994E-5</v>
      </c>
      <c r="I94" t="s">
        <v>134</v>
      </c>
      <c r="J94" s="1">
        <v>44446.375914351855</v>
      </c>
      <c r="K94">
        <v>0</v>
      </c>
      <c r="L94">
        <v>1</v>
      </c>
      <c r="M94">
        <v>1</v>
      </c>
      <c r="N94" s="4">
        <f t="shared" si="2"/>
        <v>55.003599999999999</v>
      </c>
      <c r="O94" s="3" t="str">
        <f t="shared" si="3"/>
        <v>BNBUSD</v>
      </c>
      <c r="P94" s="4">
        <f>H94*(VLOOKUP(O94,positions!E:F,2,FALSE))</f>
        <v>3.5467364106000002E-2</v>
      </c>
    </row>
    <row r="95" spans="1:16" x14ac:dyDescent="0.2">
      <c r="A95" t="s">
        <v>88</v>
      </c>
      <c r="B95">
        <v>5789333</v>
      </c>
      <c r="C95">
        <v>48435052</v>
      </c>
      <c r="D95">
        <v>-1</v>
      </c>
      <c r="E95">
        <v>0.1507</v>
      </c>
      <c r="F95">
        <v>497.6</v>
      </c>
      <c r="G95">
        <v>74.988299999999995</v>
      </c>
      <c r="H95">
        <v>1.1966E-4</v>
      </c>
      <c r="I95" t="s">
        <v>134</v>
      </c>
      <c r="J95" s="1">
        <v>44446.574537037035</v>
      </c>
      <c r="K95">
        <v>1</v>
      </c>
      <c r="L95">
        <v>0</v>
      </c>
      <c r="M95">
        <v>1</v>
      </c>
      <c r="N95" s="4">
        <f t="shared" si="2"/>
        <v>-74.988299999999995</v>
      </c>
      <c r="O95" s="3" t="str">
        <f t="shared" si="3"/>
        <v>BNBUSD</v>
      </c>
      <c r="P95" s="4">
        <f>H95*(VLOOKUP(O95,positions!E:F,2,FALSE))</f>
        <v>4.9308990228000005E-2</v>
      </c>
    </row>
    <row r="96" spans="1:16" x14ac:dyDescent="0.2">
      <c r="A96" t="s">
        <v>88</v>
      </c>
      <c r="B96">
        <v>6105382</v>
      </c>
      <c r="C96">
        <v>50504564</v>
      </c>
      <c r="D96">
        <v>-1</v>
      </c>
      <c r="E96">
        <v>0.18429999999999999</v>
      </c>
      <c r="F96">
        <v>497.6</v>
      </c>
      <c r="G96">
        <v>91.707599999999999</v>
      </c>
      <c r="H96">
        <v>1.6086E-4</v>
      </c>
      <c r="I96" t="s">
        <v>134</v>
      </c>
      <c r="J96" s="1">
        <v>44449.234664351854</v>
      </c>
      <c r="K96">
        <v>0</v>
      </c>
      <c r="L96">
        <v>0</v>
      </c>
      <c r="M96">
        <v>1</v>
      </c>
      <c r="N96" s="4">
        <f t="shared" si="2"/>
        <v>91.707599999999999</v>
      </c>
      <c r="O96" s="3" t="str">
        <f t="shared" si="3"/>
        <v>BNBUSD</v>
      </c>
      <c r="P96" s="4">
        <f>H96*(VLOOKUP(O96,positions!E:F,2,FALSE))</f>
        <v>6.628651318800001E-2</v>
      </c>
    </row>
    <row r="97" spans="1:16" x14ac:dyDescent="0.2">
      <c r="A97" t="s">
        <v>77</v>
      </c>
      <c r="B97">
        <v>4136067</v>
      </c>
      <c r="C97">
        <v>20820012</v>
      </c>
      <c r="D97">
        <v>-1</v>
      </c>
      <c r="E97">
        <v>1.2800000000000001E-2</v>
      </c>
      <c r="F97">
        <v>1953</v>
      </c>
      <c r="G97">
        <v>24.9984</v>
      </c>
      <c r="H97">
        <v>3.8090000000000003E-5</v>
      </c>
      <c r="I97" t="s">
        <v>134</v>
      </c>
      <c r="J97" s="1">
        <v>44441.219097222223</v>
      </c>
      <c r="K97">
        <v>1</v>
      </c>
      <c r="L97">
        <v>0</v>
      </c>
      <c r="M97">
        <v>1</v>
      </c>
      <c r="N97" s="4">
        <f t="shared" si="2"/>
        <v>-24.9984</v>
      </c>
      <c r="O97" s="3" t="str">
        <f t="shared" si="3"/>
        <v>BNBUSD</v>
      </c>
      <c r="P97" s="4">
        <f>H97*(VLOOKUP(O97,positions!E:F,2,FALSE))</f>
        <v>1.5695967222000003E-2</v>
      </c>
    </row>
    <row r="98" spans="1:16" x14ac:dyDescent="0.2">
      <c r="A98" t="s">
        <v>77</v>
      </c>
      <c r="B98">
        <v>4143501</v>
      </c>
      <c r="C98">
        <v>20855705</v>
      </c>
      <c r="D98">
        <v>-1</v>
      </c>
      <c r="E98">
        <v>1.2500000000000001E-2</v>
      </c>
      <c r="F98">
        <v>2000</v>
      </c>
      <c r="G98">
        <v>25</v>
      </c>
      <c r="H98">
        <v>3.871E-5</v>
      </c>
      <c r="I98" t="s">
        <v>134</v>
      </c>
      <c r="J98" s="1">
        <v>44441.741562499999</v>
      </c>
      <c r="K98">
        <v>1</v>
      </c>
      <c r="L98">
        <v>0</v>
      </c>
      <c r="M98">
        <v>1</v>
      </c>
      <c r="N98" s="4">
        <f t="shared" si="2"/>
        <v>-25</v>
      </c>
      <c r="O98" s="3" t="str">
        <f t="shared" si="3"/>
        <v>BNBUSD</v>
      </c>
      <c r="P98" s="4">
        <f>H98*(VLOOKUP(O98,positions!E:F,2,FALSE))</f>
        <v>1.5951454218E-2</v>
      </c>
    </row>
    <row r="99" spans="1:16" x14ac:dyDescent="0.2">
      <c r="A99" t="s">
        <v>77</v>
      </c>
      <c r="B99">
        <v>4154523</v>
      </c>
      <c r="C99">
        <v>20916582</v>
      </c>
      <c r="D99">
        <v>-1</v>
      </c>
      <c r="E99">
        <v>1.23E-2</v>
      </c>
      <c r="F99">
        <v>3953</v>
      </c>
      <c r="G99">
        <v>48.621899999999997</v>
      </c>
      <c r="H99">
        <v>7.4339999999999996E-5</v>
      </c>
      <c r="I99" t="s">
        <v>134</v>
      </c>
      <c r="J99" s="1">
        <v>44443.26090277778</v>
      </c>
      <c r="K99">
        <v>0</v>
      </c>
      <c r="L99">
        <v>1</v>
      </c>
      <c r="M99">
        <v>1</v>
      </c>
      <c r="N99" s="4">
        <f t="shared" si="2"/>
        <v>48.621899999999997</v>
      </c>
      <c r="O99" s="3" t="str">
        <f t="shared" si="3"/>
        <v>BNBUSD</v>
      </c>
      <c r="P99" s="4">
        <f>H99*(VLOOKUP(O99,positions!E:F,2,FALSE))</f>
        <v>3.0633714972000001E-2</v>
      </c>
    </row>
    <row r="100" spans="1:16" x14ac:dyDescent="0.2">
      <c r="A100" t="s">
        <v>80</v>
      </c>
      <c r="B100">
        <v>1387002</v>
      </c>
      <c r="C100">
        <v>80369443</v>
      </c>
      <c r="D100">
        <v>-1</v>
      </c>
      <c r="E100">
        <v>411.54</v>
      </c>
      <c r="F100">
        <v>0.12149</v>
      </c>
      <c r="G100">
        <v>49.997900000000001</v>
      </c>
      <c r="H100">
        <v>8.9339999999999995E-5</v>
      </c>
      <c r="I100" t="s">
        <v>134</v>
      </c>
      <c r="J100" s="1">
        <v>44446.685115740744</v>
      </c>
      <c r="K100">
        <v>1</v>
      </c>
      <c r="L100">
        <v>1</v>
      </c>
      <c r="M100">
        <v>1</v>
      </c>
      <c r="N100" s="4">
        <f t="shared" si="2"/>
        <v>-49.997900000000001</v>
      </c>
      <c r="O100" s="3" t="str">
        <f t="shared" si="3"/>
        <v>BNBUSD</v>
      </c>
      <c r="P100" s="4">
        <f>H100*(VLOOKUP(O100,positions!E:F,2,FALSE))</f>
        <v>3.6814851971999997E-2</v>
      </c>
    </row>
    <row r="101" spans="1:16" x14ac:dyDescent="0.2">
      <c r="A101" t="s">
        <v>81</v>
      </c>
      <c r="B101">
        <v>2353919</v>
      </c>
      <c r="C101">
        <v>66973316</v>
      </c>
      <c r="D101">
        <v>-1</v>
      </c>
      <c r="E101">
        <v>0.97829999999999995</v>
      </c>
      <c r="F101">
        <v>25.55</v>
      </c>
      <c r="G101">
        <v>24.9955</v>
      </c>
      <c r="H101">
        <v>3.8500000000000001E-5</v>
      </c>
      <c r="I101" t="s">
        <v>134</v>
      </c>
      <c r="J101" s="1">
        <v>44440.937395833331</v>
      </c>
      <c r="K101">
        <v>1</v>
      </c>
      <c r="L101">
        <v>1</v>
      </c>
      <c r="M101">
        <v>1</v>
      </c>
      <c r="N101" s="4">
        <f t="shared" si="2"/>
        <v>-24.9955</v>
      </c>
      <c r="O101" s="3" t="str">
        <f t="shared" si="3"/>
        <v>BNBUSD</v>
      </c>
      <c r="P101" s="4">
        <f>H101*(VLOOKUP(O101,positions!E:F,2,FALSE))</f>
        <v>1.5864918299999999E-2</v>
      </c>
    </row>
    <row r="102" spans="1:16" x14ac:dyDescent="0.2">
      <c r="A102" t="s">
        <v>81</v>
      </c>
      <c r="B102">
        <v>2369766</v>
      </c>
      <c r="C102">
        <v>67715875</v>
      </c>
      <c r="D102">
        <v>-1</v>
      </c>
      <c r="E102">
        <v>0.98860000000000003</v>
      </c>
      <c r="F102">
        <v>30.33</v>
      </c>
      <c r="G102">
        <v>29.984200000000001</v>
      </c>
      <c r="H102">
        <v>4.6360000000000003E-5</v>
      </c>
      <c r="I102" t="s">
        <v>134</v>
      </c>
      <c r="J102" s="1">
        <v>44442.461493055554</v>
      </c>
      <c r="K102">
        <v>1</v>
      </c>
      <c r="L102">
        <v>0</v>
      </c>
      <c r="M102">
        <v>1</v>
      </c>
      <c r="N102" s="4">
        <f t="shared" si="2"/>
        <v>-29.984200000000001</v>
      </c>
      <c r="O102" s="3" t="str">
        <f t="shared" si="3"/>
        <v>BNBUSD</v>
      </c>
      <c r="P102" s="4">
        <f>H102*(VLOOKUP(O102,positions!E:F,2,FALSE))</f>
        <v>1.9103834088000003E-2</v>
      </c>
    </row>
    <row r="103" spans="1:16" x14ac:dyDescent="0.2">
      <c r="A103" t="s">
        <v>82</v>
      </c>
      <c r="B103">
        <v>1636929</v>
      </c>
      <c r="C103">
        <v>52136338</v>
      </c>
      <c r="D103">
        <v>-1</v>
      </c>
      <c r="E103">
        <v>24.93</v>
      </c>
      <c r="F103">
        <v>4.3899999999999997</v>
      </c>
      <c r="G103">
        <v>109.4427</v>
      </c>
      <c r="H103">
        <v>0.1094</v>
      </c>
      <c r="I103" t="s">
        <v>124</v>
      </c>
      <c r="J103" s="1">
        <v>44428.750949074078</v>
      </c>
      <c r="K103">
        <v>0</v>
      </c>
      <c r="L103">
        <v>1</v>
      </c>
      <c r="M103">
        <v>1</v>
      </c>
      <c r="N103" s="4">
        <f t="shared" si="2"/>
        <v>109.4427</v>
      </c>
      <c r="O103" s="3" t="str">
        <f t="shared" si="3"/>
        <v>USDUSD</v>
      </c>
      <c r="P103" s="4">
        <f>H103*(VLOOKUP(O103,positions!E:F,2,FALSE))</f>
        <v>7.4083710799999993</v>
      </c>
    </row>
    <row r="104" spans="1:16" x14ac:dyDescent="0.2">
      <c r="A104" t="s">
        <v>82</v>
      </c>
      <c r="B104">
        <v>1795293</v>
      </c>
      <c r="C104">
        <v>57913457</v>
      </c>
      <c r="D104">
        <v>-1</v>
      </c>
      <c r="E104">
        <v>22.9617</v>
      </c>
      <c r="F104">
        <v>1.08</v>
      </c>
      <c r="G104">
        <v>24.7986</v>
      </c>
      <c r="H104">
        <v>3.841E-5</v>
      </c>
      <c r="I104" t="s">
        <v>134</v>
      </c>
      <c r="J104" s="1">
        <v>44441.727118055554</v>
      </c>
      <c r="K104">
        <v>1</v>
      </c>
      <c r="L104">
        <v>1</v>
      </c>
      <c r="M104">
        <v>1</v>
      </c>
      <c r="N104" s="4">
        <f t="shared" si="2"/>
        <v>-24.7986</v>
      </c>
      <c r="O104" s="3" t="str">
        <f t="shared" si="3"/>
        <v>BNBUSD</v>
      </c>
      <c r="P104" s="4">
        <f>H104*(VLOOKUP(O104,positions!E:F,2,FALSE))</f>
        <v>1.5827831478000001E-2</v>
      </c>
    </row>
    <row r="105" spans="1:16" x14ac:dyDescent="0.2">
      <c r="A105" t="s">
        <v>82</v>
      </c>
      <c r="B105">
        <v>1839934</v>
      </c>
      <c r="C105">
        <v>59286586</v>
      </c>
      <c r="D105">
        <v>219605</v>
      </c>
      <c r="E105">
        <v>21.814</v>
      </c>
      <c r="F105">
        <v>1.08</v>
      </c>
      <c r="G105">
        <v>23.559100000000001</v>
      </c>
      <c r="H105">
        <v>3.8189999999999999E-5</v>
      </c>
      <c r="I105" t="s">
        <v>134</v>
      </c>
      <c r="J105" s="1">
        <v>44446.601111111115</v>
      </c>
      <c r="K105">
        <v>0</v>
      </c>
      <c r="L105">
        <v>1</v>
      </c>
      <c r="M105">
        <v>1</v>
      </c>
      <c r="N105" s="4">
        <f t="shared" si="2"/>
        <v>23.559100000000001</v>
      </c>
      <c r="O105" s="3" t="str">
        <f t="shared" si="3"/>
        <v>BNBUSD</v>
      </c>
      <c r="P105" s="4">
        <f>H105*(VLOOKUP(O105,positions!E:F,2,FALSE))</f>
        <v>1.5737174802000001E-2</v>
      </c>
    </row>
    <row r="106" spans="1:16" x14ac:dyDescent="0.2">
      <c r="A106" t="s">
        <v>90</v>
      </c>
      <c r="B106">
        <v>810386</v>
      </c>
      <c r="C106">
        <v>48706937</v>
      </c>
      <c r="D106">
        <v>-1</v>
      </c>
      <c r="E106">
        <v>9.5803999999999991</v>
      </c>
      <c r="F106">
        <v>2.6</v>
      </c>
      <c r="G106">
        <v>24.908999999999999</v>
      </c>
      <c r="H106">
        <v>3.9150000000000003E-5</v>
      </c>
      <c r="I106" t="s">
        <v>134</v>
      </c>
      <c r="J106" s="1">
        <v>44440.608275462961</v>
      </c>
      <c r="K106">
        <v>1</v>
      </c>
      <c r="L106">
        <v>1</v>
      </c>
      <c r="M106">
        <v>1</v>
      </c>
      <c r="N106" s="4">
        <f t="shared" si="2"/>
        <v>-24.908999999999999</v>
      </c>
      <c r="O106" s="3" t="str">
        <f t="shared" si="3"/>
        <v>BNBUSD</v>
      </c>
      <c r="P106" s="4">
        <f>H106*(VLOOKUP(O106,positions!E:F,2,FALSE))</f>
        <v>1.6132767570000001E-2</v>
      </c>
    </row>
    <row r="107" spans="1:16" x14ac:dyDescent="0.2">
      <c r="A107" t="s">
        <v>90</v>
      </c>
      <c r="B107">
        <v>820795</v>
      </c>
      <c r="C107">
        <v>48707372</v>
      </c>
      <c r="D107">
        <v>-1</v>
      </c>
      <c r="E107">
        <v>10.538399999999999</v>
      </c>
      <c r="F107">
        <v>2.2999999999999998</v>
      </c>
      <c r="G107">
        <v>24.238299999999999</v>
      </c>
      <c r="H107">
        <v>3.6829999999999998E-5</v>
      </c>
      <c r="I107" t="s">
        <v>134</v>
      </c>
      <c r="J107" s="1">
        <v>44442.695347222223</v>
      </c>
      <c r="K107">
        <v>0</v>
      </c>
      <c r="L107">
        <v>1</v>
      </c>
      <c r="M107">
        <v>1</v>
      </c>
      <c r="N107" s="4">
        <f t="shared" si="2"/>
        <v>24.238299999999999</v>
      </c>
      <c r="O107" s="3" t="str">
        <f t="shared" si="3"/>
        <v>BNBUSD</v>
      </c>
      <c r="P107" s="4">
        <f>H107*(VLOOKUP(O107,positions!E:F,2,FALSE))</f>
        <v>1.5176751714E-2</v>
      </c>
    </row>
    <row r="108" spans="1:16" x14ac:dyDescent="0.2">
      <c r="A108" t="s">
        <v>90</v>
      </c>
      <c r="B108">
        <v>820806</v>
      </c>
      <c r="C108">
        <v>48707372</v>
      </c>
      <c r="D108">
        <v>-1</v>
      </c>
      <c r="E108">
        <v>10.538399999999999</v>
      </c>
      <c r="F108">
        <v>0.3</v>
      </c>
      <c r="G108">
        <v>3.1615000000000002</v>
      </c>
      <c r="H108">
        <v>4.8600000000000001E-6</v>
      </c>
      <c r="I108" t="s">
        <v>134</v>
      </c>
      <c r="J108" s="1">
        <v>44442.695462962962</v>
      </c>
      <c r="K108">
        <v>0</v>
      </c>
      <c r="L108">
        <v>1</v>
      </c>
      <c r="M108">
        <v>1</v>
      </c>
      <c r="N108" s="4">
        <f t="shared" si="2"/>
        <v>3.1615000000000002</v>
      </c>
      <c r="O108" s="3" t="str">
        <f t="shared" si="3"/>
        <v>BNBUSD</v>
      </c>
      <c r="P108" s="4">
        <f>H108*(VLOOKUP(O108,positions!E:F,2,FALSE))</f>
        <v>2.002688388E-3</v>
      </c>
    </row>
    <row r="109" spans="1:16" x14ac:dyDescent="0.2">
      <c r="A109" t="s">
        <v>90</v>
      </c>
      <c r="B109">
        <v>821212</v>
      </c>
      <c r="C109">
        <v>48961411</v>
      </c>
      <c r="D109">
        <v>-1</v>
      </c>
      <c r="E109">
        <v>10.4887</v>
      </c>
      <c r="F109">
        <v>4.76</v>
      </c>
      <c r="G109">
        <v>49.926200000000001</v>
      </c>
      <c r="H109">
        <v>7.6110000000000001E-5</v>
      </c>
      <c r="I109" t="s">
        <v>134</v>
      </c>
      <c r="J109" s="1">
        <v>44442.712592592594</v>
      </c>
      <c r="K109">
        <v>1</v>
      </c>
      <c r="L109">
        <v>1</v>
      </c>
      <c r="M109">
        <v>1</v>
      </c>
      <c r="N109" s="4">
        <f t="shared" si="2"/>
        <v>-49.926200000000001</v>
      </c>
      <c r="O109" s="3" t="str">
        <f t="shared" si="3"/>
        <v>BNBUSD</v>
      </c>
      <c r="P109" s="4">
        <f>H109*(VLOOKUP(O109,positions!E:F,2,FALSE))</f>
        <v>3.1363089138000004E-2</v>
      </c>
    </row>
    <row r="110" spans="1:16" x14ac:dyDescent="0.2">
      <c r="A110" t="s">
        <v>90</v>
      </c>
      <c r="B110">
        <v>840950</v>
      </c>
      <c r="C110">
        <v>49341024</v>
      </c>
      <c r="D110">
        <v>219546</v>
      </c>
      <c r="E110">
        <v>9.9644999999999992</v>
      </c>
      <c r="F110">
        <v>3.55</v>
      </c>
      <c r="G110">
        <v>35.373899999999999</v>
      </c>
      <c r="H110">
        <v>5.6799999999999998E-5</v>
      </c>
      <c r="I110" t="s">
        <v>134</v>
      </c>
      <c r="J110" s="1">
        <v>44446.405451388891</v>
      </c>
      <c r="K110">
        <v>0</v>
      </c>
      <c r="L110">
        <v>1</v>
      </c>
      <c r="M110">
        <v>1</v>
      </c>
      <c r="N110" s="4">
        <f t="shared" si="2"/>
        <v>35.373899999999999</v>
      </c>
      <c r="O110" s="3" t="str">
        <f t="shared" si="3"/>
        <v>BNBUSD</v>
      </c>
      <c r="P110" s="4">
        <f>H110*(VLOOKUP(O110,positions!E:F,2,FALSE))</f>
        <v>2.3405905439999999E-2</v>
      </c>
    </row>
    <row r="111" spans="1:16" x14ac:dyDescent="0.2">
      <c r="A111" t="s">
        <v>90</v>
      </c>
      <c r="B111">
        <v>841031</v>
      </c>
      <c r="C111">
        <v>49341024</v>
      </c>
      <c r="D111">
        <v>219546</v>
      </c>
      <c r="E111">
        <v>9.9644999999999992</v>
      </c>
      <c r="F111">
        <v>1.21</v>
      </c>
      <c r="G111">
        <v>12.057</v>
      </c>
      <c r="H111">
        <v>1.946E-5</v>
      </c>
      <c r="I111" t="s">
        <v>134</v>
      </c>
      <c r="J111" s="1">
        <v>44446.406412037039</v>
      </c>
      <c r="K111">
        <v>0</v>
      </c>
      <c r="L111">
        <v>1</v>
      </c>
      <c r="M111">
        <v>1</v>
      </c>
      <c r="N111" s="4">
        <f t="shared" si="2"/>
        <v>12.057</v>
      </c>
      <c r="O111" s="3" t="str">
        <f t="shared" si="3"/>
        <v>BNBUSD</v>
      </c>
      <c r="P111" s="4">
        <f>H111*(VLOOKUP(O111,positions!E:F,2,FALSE))</f>
        <v>8.0189950680000007E-3</v>
      </c>
    </row>
    <row r="112" spans="1:16" x14ac:dyDescent="0.2">
      <c r="A112" t="s">
        <v>96</v>
      </c>
      <c r="B112">
        <v>4204076</v>
      </c>
      <c r="C112">
        <v>122863065</v>
      </c>
      <c r="D112">
        <v>-1</v>
      </c>
      <c r="E112">
        <v>94.058599999999998</v>
      </c>
      <c r="F112">
        <v>0.12</v>
      </c>
      <c r="G112">
        <v>11.287000000000001</v>
      </c>
      <c r="H112">
        <v>1.7560000000000001E-5</v>
      </c>
      <c r="I112" t="s">
        <v>134</v>
      </c>
      <c r="J112" s="1">
        <v>44437.969918981478</v>
      </c>
      <c r="K112">
        <v>1</v>
      </c>
      <c r="L112">
        <v>1</v>
      </c>
      <c r="M112">
        <v>1</v>
      </c>
      <c r="N112" s="4">
        <f t="shared" si="2"/>
        <v>-11.287000000000001</v>
      </c>
      <c r="O112" s="3" t="str">
        <f t="shared" si="3"/>
        <v>BNBUSD</v>
      </c>
      <c r="P112" s="4">
        <f>H112*(VLOOKUP(O112,positions!E:F,2,FALSE))</f>
        <v>7.236051048000001E-3</v>
      </c>
    </row>
    <row r="113" spans="1:16" x14ac:dyDescent="0.2">
      <c r="A113" t="s">
        <v>96</v>
      </c>
      <c r="B113">
        <v>4204077</v>
      </c>
      <c r="C113">
        <v>122863065</v>
      </c>
      <c r="D113">
        <v>-1</v>
      </c>
      <c r="E113">
        <v>94.058599999999998</v>
      </c>
      <c r="F113">
        <v>0.28999999999999998</v>
      </c>
      <c r="G113">
        <v>27.276900000000001</v>
      </c>
      <c r="H113">
        <v>4.2450000000000002E-5</v>
      </c>
      <c r="I113" t="s">
        <v>134</v>
      </c>
      <c r="J113" s="1">
        <v>44437.969942129632</v>
      </c>
      <c r="K113">
        <v>1</v>
      </c>
      <c r="L113">
        <v>1</v>
      </c>
      <c r="M113">
        <v>1</v>
      </c>
      <c r="N113" s="4">
        <f t="shared" si="2"/>
        <v>-27.276900000000001</v>
      </c>
      <c r="O113" s="3" t="str">
        <f t="shared" si="3"/>
        <v>BNBUSD</v>
      </c>
      <c r="P113" s="4">
        <f>H113*(VLOOKUP(O113,positions!E:F,2,FALSE))</f>
        <v>1.7492617710000002E-2</v>
      </c>
    </row>
    <row r="114" spans="1:16" x14ac:dyDescent="0.2">
      <c r="A114" t="s">
        <v>96</v>
      </c>
      <c r="B114">
        <v>4267150</v>
      </c>
      <c r="C114">
        <v>122996689</v>
      </c>
      <c r="D114">
        <v>-1</v>
      </c>
      <c r="E114">
        <v>103.46</v>
      </c>
      <c r="F114">
        <v>0.2</v>
      </c>
      <c r="G114">
        <v>20.692</v>
      </c>
      <c r="H114">
        <v>3.3080000000000002E-5</v>
      </c>
      <c r="I114" t="s">
        <v>134</v>
      </c>
      <c r="J114" s="1">
        <v>44438.612488425926</v>
      </c>
      <c r="K114">
        <v>0</v>
      </c>
      <c r="L114">
        <v>1</v>
      </c>
      <c r="M114">
        <v>1</v>
      </c>
      <c r="N114" s="4">
        <f t="shared" si="2"/>
        <v>20.692</v>
      </c>
      <c r="O114" s="3" t="str">
        <f t="shared" si="3"/>
        <v>BNBUSD</v>
      </c>
      <c r="P114" s="4">
        <f>H114*(VLOOKUP(O114,positions!E:F,2,FALSE))</f>
        <v>1.3631467464000001E-2</v>
      </c>
    </row>
    <row r="115" spans="1:16" x14ac:dyDescent="0.2">
      <c r="A115" t="s">
        <v>96</v>
      </c>
      <c r="B115">
        <v>4297811</v>
      </c>
      <c r="C115">
        <v>124151181</v>
      </c>
      <c r="D115">
        <v>-1</v>
      </c>
      <c r="E115">
        <v>112.8703</v>
      </c>
      <c r="F115">
        <v>0.21</v>
      </c>
      <c r="G115">
        <v>23.7027</v>
      </c>
      <c r="H115">
        <v>3.7209999999999998E-5</v>
      </c>
      <c r="I115" t="s">
        <v>134</v>
      </c>
      <c r="J115" s="1">
        <v>44438.785428240742</v>
      </c>
      <c r="K115">
        <v>0</v>
      </c>
      <c r="L115">
        <v>1</v>
      </c>
      <c r="M115">
        <v>1</v>
      </c>
      <c r="N115" s="4">
        <f t="shared" si="2"/>
        <v>23.7027</v>
      </c>
      <c r="O115" s="3" t="str">
        <f t="shared" si="3"/>
        <v>BNBUSD</v>
      </c>
      <c r="P115" s="4">
        <f>H115*(VLOOKUP(O115,positions!E:F,2,FALSE))</f>
        <v>1.5333340518E-2</v>
      </c>
    </row>
    <row r="116" spans="1:16" x14ac:dyDescent="0.2">
      <c r="A116" t="s">
        <v>96</v>
      </c>
      <c r="B116">
        <v>4558966</v>
      </c>
      <c r="C116">
        <v>127267371</v>
      </c>
      <c r="D116">
        <v>-1</v>
      </c>
      <c r="E116">
        <v>112.2411</v>
      </c>
      <c r="F116">
        <v>0.17</v>
      </c>
      <c r="G116">
        <v>19.0809</v>
      </c>
      <c r="H116">
        <v>3.074E-5</v>
      </c>
      <c r="I116" t="s">
        <v>134</v>
      </c>
      <c r="J116" s="1">
        <v>44440.209155092591</v>
      </c>
      <c r="K116">
        <v>1</v>
      </c>
      <c r="L116">
        <v>1</v>
      </c>
      <c r="M116">
        <v>1</v>
      </c>
      <c r="N116" s="4">
        <f t="shared" si="2"/>
        <v>-19.0809</v>
      </c>
      <c r="O116" s="3" t="str">
        <f t="shared" si="3"/>
        <v>BNBUSD</v>
      </c>
      <c r="P116" s="4">
        <f>H116*(VLOOKUP(O116,positions!E:F,2,FALSE))</f>
        <v>1.2667210092000001E-2</v>
      </c>
    </row>
    <row r="117" spans="1:16" x14ac:dyDescent="0.2">
      <c r="A117" t="s">
        <v>96</v>
      </c>
      <c r="B117">
        <v>4585180</v>
      </c>
      <c r="C117">
        <v>127275159</v>
      </c>
      <c r="D117">
        <v>-1</v>
      </c>
      <c r="E117">
        <v>117.85</v>
      </c>
      <c r="F117">
        <v>0.17</v>
      </c>
      <c r="G117">
        <v>20.034500000000001</v>
      </c>
      <c r="H117">
        <v>3.1080000000000001E-5</v>
      </c>
      <c r="I117" t="s">
        <v>134</v>
      </c>
      <c r="J117" s="1">
        <v>44440.513344907406</v>
      </c>
      <c r="K117">
        <v>0</v>
      </c>
      <c r="L117">
        <v>1</v>
      </c>
      <c r="M117">
        <v>1</v>
      </c>
      <c r="N117" s="4">
        <f t="shared" si="2"/>
        <v>20.034500000000001</v>
      </c>
      <c r="O117" s="3" t="str">
        <f t="shared" si="3"/>
        <v>BNBUSD</v>
      </c>
      <c r="P117" s="4">
        <f>H117*(VLOOKUP(O117,positions!E:F,2,FALSE))</f>
        <v>1.2807315864000001E-2</v>
      </c>
    </row>
    <row r="118" spans="1:16" x14ac:dyDescent="0.2">
      <c r="A118" t="s">
        <v>96</v>
      </c>
      <c r="B118">
        <v>4641339</v>
      </c>
      <c r="C118">
        <v>128869580</v>
      </c>
      <c r="D118">
        <v>-1</v>
      </c>
      <c r="E118">
        <v>114.3926</v>
      </c>
      <c r="F118">
        <v>0.21</v>
      </c>
      <c r="G118">
        <v>24.022400000000001</v>
      </c>
      <c r="H118">
        <v>3.6739999999999997E-5</v>
      </c>
      <c r="I118" t="s">
        <v>134</v>
      </c>
      <c r="J118" s="1">
        <v>44441.23609953704</v>
      </c>
      <c r="K118">
        <v>1</v>
      </c>
      <c r="L118">
        <v>1</v>
      </c>
      <c r="M118">
        <v>1</v>
      </c>
      <c r="N118" s="4">
        <f t="shared" si="2"/>
        <v>-24.022400000000001</v>
      </c>
      <c r="O118" s="3" t="str">
        <f t="shared" si="3"/>
        <v>BNBUSD</v>
      </c>
      <c r="P118" s="4">
        <f>H118*(VLOOKUP(O118,positions!E:F,2,FALSE))</f>
        <v>1.5139664891999999E-2</v>
      </c>
    </row>
    <row r="119" spans="1:16" x14ac:dyDescent="0.2">
      <c r="A119" t="s">
        <v>96</v>
      </c>
      <c r="B119">
        <v>4722277</v>
      </c>
      <c r="C119">
        <v>129811338</v>
      </c>
      <c r="D119">
        <v>-1</v>
      </c>
      <c r="E119">
        <v>128.82</v>
      </c>
      <c r="F119">
        <v>0.21</v>
      </c>
      <c r="G119">
        <v>27.052199999999999</v>
      </c>
      <c r="H119">
        <v>4.1669999999999999E-5</v>
      </c>
      <c r="I119" t="s">
        <v>134</v>
      </c>
      <c r="J119" s="1">
        <v>44441.878298611111</v>
      </c>
      <c r="K119">
        <v>0</v>
      </c>
      <c r="L119">
        <v>1</v>
      </c>
      <c r="M119">
        <v>1</v>
      </c>
      <c r="N119" s="4">
        <f t="shared" si="2"/>
        <v>27.052199999999999</v>
      </c>
      <c r="O119" s="3" t="str">
        <f t="shared" si="3"/>
        <v>BNBUSD</v>
      </c>
      <c r="P119" s="4">
        <f>H119*(VLOOKUP(O119,positions!E:F,2,FALSE))</f>
        <v>1.7171198586000001E-2</v>
      </c>
    </row>
    <row r="120" spans="1:16" x14ac:dyDescent="0.2">
      <c r="A120" t="s">
        <v>96</v>
      </c>
      <c r="B120">
        <v>6114395</v>
      </c>
      <c r="C120">
        <v>145322281</v>
      </c>
      <c r="D120">
        <v>-1</v>
      </c>
      <c r="E120">
        <v>190.84739999999999</v>
      </c>
      <c r="F120">
        <v>0.26</v>
      </c>
      <c r="G120">
        <v>49.6203</v>
      </c>
      <c r="H120">
        <v>9.1219999999999997E-5</v>
      </c>
      <c r="I120" t="s">
        <v>134</v>
      </c>
      <c r="J120" s="1">
        <v>44450.084803240738</v>
      </c>
      <c r="K120">
        <v>1</v>
      </c>
      <c r="L120">
        <v>1</v>
      </c>
      <c r="M120">
        <v>1</v>
      </c>
      <c r="N120" s="4">
        <f t="shared" si="2"/>
        <v>-49.6203</v>
      </c>
      <c r="O120" s="3" t="str">
        <f t="shared" si="3"/>
        <v>BNBUSD</v>
      </c>
      <c r="P120" s="4">
        <f>H120*(VLOOKUP(O120,positions!E:F,2,FALSE))</f>
        <v>3.7589554476000001E-2</v>
      </c>
    </row>
    <row r="121" spans="1:16" x14ac:dyDescent="0.2">
      <c r="A121" t="s">
        <v>102</v>
      </c>
      <c r="B121">
        <v>1966685</v>
      </c>
      <c r="C121">
        <v>43855915</v>
      </c>
      <c r="D121">
        <v>-1</v>
      </c>
      <c r="E121">
        <v>212.65799999999999</v>
      </c>
      <c r="F121">
        <v>0.23499999999999999</v>
      </c>
      <c r="G121">
        <v>49.974600000000002</v>
      </c>
      <c r="H121">
        <v>9.1139999999999998E-5</v>
      </c>
      <c r="I121" t="s">
        <v>134</v>
      </c>
      <c r="J121" s="1">
        <v>44449.563043981485</v>
      </c>
      <c r="K121">
        <v>1</v>
      </c>
      <c r="L121">
        <v>1</v>
      </c>
      <c r="M121">
        <v>1</v>
      </c>
      <c r="N121" s="4">
        <f t="shared" si="2"/>
        <v>-49.974600000000002</v>
      </c>
      <c r="O121" s="3" t="str">
        <f t="shared" si="3"/>
        <v>BNBUSD</v>
      </c>
      <c r="P121" s="4">
        <f>H121*(VLOOKUP(O121,positions!E:F,2,FALSE))</f>
        <v>3.7556588411999998E-2</v>
      </c>
    </row>
    <row r="122" spans="1:16" x14ac:dyDescent="0.2">
      <c r="A122" t="s">
        <v>102</v>
      </c>
      <c r="B122">
        <v>2011802</v>
      </c>
      <c r="C122">
        <v>44557019</v>
      </c>
      <c r="D122">
        <v>222758</v>
      </c>
      <c r="E122">
        <v>239.02699999999999</v>
      </c>
      <c r="F122">
        <v>0.23499999999999999</v>
      </c>
      <c r="G122">
        <v>56.171300000000002</v>
      </c>
      <c r="H122">
        <v>1.0344E-4</v>
      </c>
      <c r="I122" t="s">
        <v>134</v>
      </c>
      <c r="J122" s="1">
        <v>44450.297997685186</v>
      </c>
      <c r="K122">
        <v>0</v>
      </c>
      <c r="L122">
        <v>1</v>
      </c>
      <c r="M122">
        <v>1</v>
      </c>
      <c r="N122" s="4">
        <f t="shared" si="2"/>
        <v>56.171300000000002</v>
      </c>
      <c r="O122" s="3" t="str">
        <f t="shared" si="3"/>
        <v>BNBUSD</v>
      </c>
      <c r="P122" s="4">
        <f>H122*(VLOOKUP(O122,positions!E:F,2,FALSE))</f>
        <v>4.2625120751999999E-2</v>
      </c>
    </row>
    <row r="123" spans="1:16" x14ac:dyDescent="0.2">
      <c r="A123" t="s">
        <v>106</v>
      </c>
      <c r="B123">
        <v>882619</v>
      </c>
      <c r="C123">
        <v>21958800</v>
      </c>
      <c r="D123">
        <v>219499</v>
      </c>
      <c r="E123">
        <v>0.46400000000000002</v>
      </c>
      <c r="F123">
        <v>60</v>
      </c>
      <c r="G123">
        <v>27.84</v>
      </c>
      <c r="H123">
        <v>4.1820000000000003E-5</v>
      </c>
      <c r="I123" t="s">
        <v>134</v>
      </c>
      <c r="J123" s="1">
        <v>44446.081099537034</v>
      </c>
      <c r="K123">
        <v>1</v>
      </c>
      <c r="L123">
        <v>0</v>
      </c>
      <c r="M123">
        <v>1</v>
      </c>
      <c r="N123" s="4">
        <f t="shared" si="2"/>
        <v>-27.84</v>
      </c>
      <c r="O123" s="3" t="str">
        <f t="shared" si="3"/>
        <v>BNBUSD</v>
      </c>
      <c r="P123" s="4">
        <f>H123*(VLOOKUP(O123,positions!E:F,2,FALSE))</f>
        <v>1.7233009956000002E-2</v>
      </c>
    </row>
    <row r="124" spans="1:16" x14ac:dyDescent="0.2">
      <c r="A124" t="s">
        <v>106</v>
      </c>
      <c r="B124">
        <v>885154</v>
      </c>
      <c r="C124">
        <v>21980163</v>
      </c>
      <c r="D124">
        <v>219628</v>
      </c>
      <c r="E124">
        <v>0.441</v>
      </c>
      <c r="F124">
        <v>60</v>
      </c>
      <c r="G124">
        <v>26.46</v>
      </c>
      <c r="H124">
        <v>4.1300000000000001E-5</v>
      </c>
      <c r="I124" t="s">
        <v>134</v>
      </c>
      <c r="J124" s="1">
        <v>44446.35465277778</v>
      </c>
      <c r="K124">
        <v>0</v>
      </c>
      <c r="L124">
        <v>1</v>
      </c>
      <c r="M124">
        <v>1</v>
      </c>
      <c r="N124" s="4">
        <f t="shared" si="2"/>
        <v>26.46</v>
      </c>
      <c r="O124" s="3" t="str">
        <f t="shared" si="3"/>
        <v>BNBUSD</v>
      </c>
      <c r="P124" s="4">
        <f>H124*(VLOOKUP(O124,positions!E:F,2,FALSE))</f>
        <v>1.7018730540000002E-2</v>
      </c>
    </row>
    <row r="125" spans="1:16" x14ac:dyDescent="0.2">
      <c r="A125" t="s">
        <v>106</v>
      </c>
      <c r="B125">
        <v>887533</v>
      </c>
      <c r="C125">
        <v>22032354</v>
      </c>
      <c r="D125">
        <v>-1</v>
      </c>
      <c r="E125">
        <v>0.38229999999999997</v>
      </c>
      <c r="F125">
        <v>39.44</v>
      </c>
      <c r="G125">
        <v>15.0779</v>
      </c>
      <c r="H125">
        <v>2.671E-5</v>
      </c>
      <c r="I125" t="s">
        <v>134</v>
      </c>
      <c r="J125" s="1">
        <v>44446.689456018517</v>
      </c>
      <c r="K125">
        <v>1</v>
      </c>
      <c r="L125">
        <v>1</v>
      </c>
      <c r="M125">
        <v>1</v>
      </c>
      <c r="N125" s="4">
        <f t="shared" si="2"/>
        <v>-15.0779</v>
      </c>
      <c r="O125" s="3" t="str">
        <f t="shared" si="3"/>
        <v>BNBUSD</v>
      </c>
      <c r="P125" s="4">
        <f>H125*(VLOOKUP(O125,positions!E:F,2,FALSE))</f>
        <v>1.1006544618E-2</v>
      </c>
    </row>
    <row r="126" spans="1:16" x14ac:dyDescent="0.2">
      <c r="A126" t="s">
        <v>106</v>
      </c>
      <c r="B126">
        <v>887534</v>
      </c>
      <c r="C126">
        <v>22032354</v>
      </c>
      <c r="D126">
        <v>-1</v>
      </c>
      <c r="E126">
        <v>0.38229999999999997</v>
      </c>
      <c r="F126">
        <v>39.44</v>
      </c>
      <c r="G126">
        <v>15.0779</v>
      </c>
      <c r="H126">
        <v>2.671E-5</v>
      </c>
      <c r="I126" t="s">
        <v>134</v>
      </c>
      <c r="J126" s="1">
        <v>44446.689467592594</v>
      </c>
      <c r="K126">
        <v>1</v>
      </c>
      <c r="L126">
        <v>1</v>
      </c>
      <c r="M126">
        <v>1</v>
      </c>
      <c r="N126" s="4">
        <f t="shared" si="2"/>
        <v>-15.0779</v>
      </c>
      <c r="O126" s="3" t="str">
        <f t="shared" si="3"/>
        <v>BNBUSD</v>
      </c>
      <c r="P126" s="4">
        <f>H126*(VLOOKUP(O126,positions!E:F,2,FALSE))</f>
        <v>1.1006544618E-2</v>
      </c>
    </row>
    <row r="127" spans="1:16" x14ac:dyDescent="0.2">
      <c r="A127" t="s">
        <v>106</v>
      </c>
      <c r="B127">
        <v>887535</v>
      </c>
      <c r="C127">
        <v>22032354</v>
      </c>
      <c r="D127">
        <v>-1</v>
      </c>
      <c r="E127">
        <v>0.38229999999999997</v>
      </c>
      <c r="F127">
        <v>51.9</v>
      </c>
      <c r="G127">
        <v>19.8413</v>
      </c>
      <c r="H127">
        <v>3.5009999999999999E-5</v>
      </c>
      <c r="I127" t="s">
        <v>134</v>
      </c>
      <c r="J127" s="1">
        <v>44446.689502314817</v>
      </c>
      <c r="K127">
        <v>1</v>
      </c>
      <c r="L127">
        <v>1</v>
      </c>
      <c r="M127">
        <v>1</v>
      </c>
      <c r="N127" s="4">
        <f t="shared" si="2"/>
        <v>-19.8413</v>
      </c>
      <c r="O127" s="3" t="str">
        <f t="shared" si="3"/>
        <v>BNBUSD</v>
      </c>
      <c r="P127" s="4">
        <f>H127*(VLOOKUP(O127,positions!E:F,2,FALSE))</f>
        <v>1.4426773758E-2</v>
      </c>
    </row>
    <row r="128" spans="1:16" x14ac:dyDescent="0.2">
      <c r="A128" t="s">
        <v>112</v>
      </c>
      <c r="B128">
        <v>154381</v>
      </c>
      <c r="C128">
        <v>12837682</v>
      </c>
      <c r="D128">
        <v>-1</v>
      </c>
      <c r="E128">
        <v>82.97</v>
      </c>
      <c r="F128">
        <v>0.60260000000000002</v>
      </c>
      <c r="G128">
        <v>49.997700000000002</v>
      </c>
      <c r="H128">
        <v>7.6650000000000006E-5</v>
      </c>
      <c r="I128" t="s">
        <v>134</v>
      </c>
      <c r="J128" s="1">
        <v>44443.075578703705</v>
      </c>
      <c r="K128">
        <v>1</v>
      </c>
      <c r="L128">
        <v>1</v>
      </c>
      <c r="M128">
        <v>1</v>
      </c>
      <c r="N128" s="4">
        <f t="shared" si="2"/>
        <v>-49.997700000000002</v>
      </c>
      <c r="O128" s="3" t="str">
        <f t="shared" si="3"/>
        <v>BNBUSD</v>
      </c>
      <c r="P128" s="4">
        <f>H128*(VLOOKUP(O128,positions!E:F,2,FALSE))</f>
        <v>3.1585610070000006E-2</v>
      </c>
    </row>
    <row r="129" spans="1:16" x14ac:dyDescent="0.2">
      <c r="A129" t="s">
        <v>112</v>
      </c>
      <c r="B129">
        <v>166577</v>
      </c>
      <c r="C129">
        <v>13477617</v>
      </c>
      <c r="D129">
        <v>-1</v>
      </c>
      <c r="E129">
        <v>92.8</v>
      </c>
      <c r="F129">
        <v>0.60260000000000002</v>
      </c>
      <c r="G129">
        <v>55.921199999999999</v>
      </c>
      <c r="H129">
        <v>9.098E-5</v>
      </c>
      <c r="I129" t="s">
        <v>134</v>
      </c>
      <c r="J129" s="1">
        <v>44444.064745370371</v>
      </c>
      <c r="K129">
        <v>0</v>
      </c>
      <c r="L129">
        <v>1</v>
      </c>
      <c r="M129">
        <v>1</v>
      </c>
      <c r="N129" s="4">
        <f t="shared" si="2"/>
        <v>55.921199999999999</v>
      </c>
      <c r="O129" s="3" t="str">
        <f t="shared" si="3"/>
        <v>BNBUSD</v>
      </c>
      <c r="P129" s="4">
        <f>H129*(VLOOKUP(O129,positions!E:F,2,FALSE))</f>
        <v>3.7490656284000001E-2</v>
      </c>
    </row>
    <row r="130" spans="1:16" x14ac:dyDescent="0.2">
      <c r="A130" t="s">
        <v>112</v>
      </c>
      <c r="B130">
        <v>220461</v>
      </c>
      <c r="C130">
        <v>15647181</v>
      </c>
      <c r="D130">
        <v>-1</v>
      </c>
      <c r="E130">
        <v>86.45</v>
      </c>
      <c r="F130">
        <v>0.57830000000000004</v>
      </c>
      <c r="G130">
        <v>49.994</v>
      </c>
      <c r="H130">
        <v>8.7239999999999998E-5</v>
      </c>
      <c r="I130" t="s">
        <v>134</v>
      </c>
      <c r="J130" s="1">
        <v>44446.698969907404</v>
      </c>
      <c r="K130">
        <v>1</v>
      </c>
      <c r="L130">
        <v>1</v>
      </c>
      <c r="M130">
        <v>1</v>
      </c>
      <c r="N130" s="4">
        <f t="shared" si="2"/>
        <v>-49.994</v>
      </c>
      <c r="O130" s="3" t="str">
        <f t="shared" si="3"/>
        <v>BNBUSD</v>
      </c>
      <c r="P130" s="4">
        <f>H130*(VLOOKUP(O130,positions!E:F,2,FALSE))</f>
        <v>3.5949492792E-2</v>
      </c>
    </row>
    <row r="131" spans="1:16" x14ac:dyDescent="0.2">
      <c r="A131" t="s">
        <v>115</v>
      </c>
      <c r="B131">
        <v>101927</v>
      </c>
      <c r="C131">
        <v>17362337</v>
      </c>
      <c r="D131">
        <v>-1</v>
      </c>
      <c r="E131">
        <v>1.0301</v>
      </c>
      <c r="F131">
        <v>48.53</v>
      </c>
      <c r="G131">
        <v>49.990699999999997</v>
      </c>
      <c r="H131">
        <v>4.8529999999999997E-2</v>
      </c>
      <c r="I131" t="s">
        <v>178</v>
      </c>
      <c r="J131" s="1">
        <v>44431.943298611113</v>
      </c>
      <c r="K131">
        <v>1</v>
      </c>
      <c r="L131">
        <v>1</v>
      </c>
      <c r="M131">
        <v>1</v>
      </c>
      <c r="N131" s="4">
        <f t="shared" ref="N131" si="4">IF(K131=1,G131*-1,G131)</f>
        <v>-49.990699999999997</v>
      </c>
      <c r="O131" s="3" t="str">
        <f t="shared" ref="O131" si="5">_xlfn.CONCAT(I131,"USD")</f>
        <v>GRTUSD</v>
      </c>
      <c r="P131" s="4">
        <f>H131*(VLOOKUP(O131,positions!E:F,2,FALSE))</f>
        <v>4.3313024999999998E-2</v>
      </c>
    </row>
    <row r="132" spans="1:16" x14ac:dyDescent="0.2">
      <c r="A132" t="s">
        <v>115</v>
      </c>
      <c r="B132">
        <v>117563</v>
      </c>
      <c r="C132">
        <v>21107793</v>
      </c>
      <c r="D132">
        <v>-1</v>
      </c>
      <c r="E132">
        <v>0.89470000000000005</v>
      </c>
      <c r="F132">
        <v>22.35</v>
      </c>
      <c r="G132">
        <v>19.996500000000001</v>
      </c>
      <c r="H132">
        <v>3.1409999999999999E-5</v>
      </c>
      <c r="I132" t="s">
        <v>134</v>
      </c>
      <c r="J132" s="1">
        <v>44438.818958333337</v>
      </c>
      <c r="K132">
        <v>1</v>
      </c>
      <c r="L132">
        <v>1</v>
      </c>
      <c r="M132">
        <v>1</v>
      </c>
      <c r="N132" s="4"/>
      <c r="P132" s="4"/>
    </row>
    <row r="133" spans="1:16" x14ac:dyDescent="0.2">
      <c r="A133" t="s">
        <v>115</v>
      </c>
      <c r="B133">
        <v>126296</v>
      </c>
      <c r="C133">
        <v>23114734</v>
      </c>
      <c r="D133">
        <v>-1</v>
      </c>
      <c r="E133">
        <v>0.92430000000000001</v>
      </c>
      <c r="F133">
        <v>32.450000000000003</v>
      </c>
      <c r="G133">
        <v>29.993500000000001</v>
      </c>
      <c r="H133">
        <v>4.587E-5</v>
      </c>
      <c r="I133" t="s">
        <v>134</v>
      </c>
      <c r="J133" s="1">
        <v>44442.572858796295</v>
      </c>
      <c r="K133">
        <v>1</v>
      </c>
      <c r="L133">
        <v>1</v>
      </c>
      <c r="M133">
        <v>1</v>
      </c>
      <c r="N133" s="4"/>
      <c r="P133" s="4"/>
    </row>
    <row r="134" spans="1:16" x14ac:dyDescent="0.2">
      <c r="A134" t="s">
        <v>115</v>
      </c>
      <c r="B134">
        <v>147471</v>
      </c>
      <c r="C134">
        <v>24911117</v>
      </c>
      <c r="D134">
        <v>219603</v>
      </c>
      <c r="E134">
        <v>0.92</v>
      </c>
      <c r="F134">
        <v>103.28</v>
      </c>
      <c r="G134">
        <v>95.017600000000002</v>
      </c>
      <c r="H134">
        <v>1.5744000000000001E-4</v>
      </c>
      <c r="I134" t="s">
        <v>134</v>
      </c>
      <c r="J134" s="1">
        <v>44446.605393518519</v>
      </c>
      <c r="K134">
        <v>0</v>
      </c>
      <c r="L134">
        <v>1</v>
      </c>
      <c r="M134">
        <v>1</v>
      </c>
      <c r="N134" s="4"/>
      <c r="P134" s="4"/>
    </row>
    <row r="135" spans="1:16" x14ac:dyDescent="0.2">
      <c r="A135" t="s">
        <v>115</v>
      </c>
      <c r="B135">
        <v>150465</v>
      </c>
      <c r="C135">
        <v>25222651</v>
      </c>
      <c r="D135">
        <v>-1</v>
      </c>
      <c r="E135">
        <v>0.82979999999999998</v>
      </c>
      <c r="F135">
        <v>60.25</v>
      </c>
      <c r="G135">
        <v>49.995399999999997</v>
      </c>
      <c r="H135">
        <v>8.8599999999999999E-5</v>
      </c>
      <c r="I135" t="s">
        <v>134</v>
      </c>
      <c r="J135" s="1">
        <v>44446.689363425925</v>
      </c>
      <c r="K135">
        <v>1</v>
      </c>
      <c r="L135">
        <v>1</v>
      </c>
      <c r="M135">
        <v>1</v>
      </c>
      <c r="N135" s="4"/>
      <c r="P135" s="4"/>
    </row>
    <row r="136" spans="1:16" x14ac:dyDescent="0.2">
      <c r="N136" s="4"/>
      <c r="P136" s="4"/>
    </row>
    <row r="137" spans="1:16" x14ac:dyDescent="0.2">
      <c r="N137" s="4"/>
      <c r="P137" s="4"/>
    </row>
    <row r="138" spans="1:16" x14ac:dyDescent="0.2">
      <c r="N138" s="4"/>
      <c r="P138" s="4"/>
    </row>
    <row r="139" spans="1:16" x14ac:dyDescent="0.2">
      <c r="N139" s="4"/>
      <c r="P139" s="4"/>
    </row>
    <row r="140" spans="1:16" x14ac:dyDescent="0.2">
      <c r="N140" s="4"/>
      <c r="P140" s="4"/>
    </row>
    <row r="141" spans="1:16" x14ac:dyDescent="0.2">
      <c r="N141" s="4"/>
      <c r="P141" s="4"/>
    </row>
    <row r="142" spans="1:16" x14ac:dyDescent="0.2">
      <c r="N142" s="4"/>
      <c r="P142" s="4"/>
    </row>
    <row r="143" spans="1:16" x14ac:dyDescent="0.2">
      <c r="N143" s="4"/>
      <c r="P143" s="4"/>
    </row>
    <row r="144" spans="1:16" x14ac:dyDescent="0.2">
      <c r="N144" s="4"/>
      <c r="P144" s="4"/>
    </row>
    <row r="145" spans="14:16" x14ac:dyDescent="0.2">
      <c r="N145" s="4"/>
      <c r="P145" s="4"/>
    </row>
    <row r="146" spans="14:16" x14ac:dyDescent="0.2">
      <c r="N146" s="4"/>
      <c r="P146" s="4"/>
    </row>
    <row r="147" spans="14:16" x14ac:dyDescent="0.2">
      <c r="N147" s="4"/>
      <c r="P147" s="4"/>
    </row>
    <row r="148" spans="14:16" x14ac:dyDescent="0.2">
      <c r="N148" s="4"/>
      <c r="P148" s="4"/>
    </row>
    <row r="149" spans="14:16" x14ac:dyDescent="0.2">
      <c r="N149" s="4"/>
      <c r="P149" s="4"/>
    </row>
    <row r="150" spans="14:16" x14ac:dyDescent="0.2">
      <c r="N150" s="4"/>
      <c r="P150" s="4"/>
    </row>
    <row r="151" spans="14:16" x14ac:dyDescent="0.2">
      <c r="N151" s="4"/>
      <c r="P151" s="4"/>
    </row>
    <row r="152" spans="14:16" x14ac:dyDescent="0.2">
      <c r="N152" s="4"/>
      <c r="P152" s="4"/>
    </row>
    <row r="153" spans="14:16" x14ac:dyDescent="0.2">
      <c r="N153" s="4"/>
      <c r="P153" s="4"/>
    </row>
    <row r="154" spans="14:16" x14ac:dyDescent="0.2">
      <c r="N154" s="4"/>
      <c r="P154" s="4"/>
    </row>
    <row r="155" spans="14:16" x14ac:dyDescent="0.2">
      <c r="N155" s="4"/>
      <c r="P155" s="4"/>
    </row>
    <row r="156" spans="14:16" x14ac:dyDescent="0.2">
      <c r="N156" s="4"/>
      <c r="P156" s="4"/>
    </row>
    <row r="157" spans="14:16" x14ac:dyDescent="0.2">
      <c r="N157" s="4"/>
      <c r="P15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B29-1F18-5245-BFAA-8936113FEB1C}">
  <dimension ref="A1:I64"/>
  <sheetViews>
    <sheetView workbookViewId="0">
      <selection activeCell="H33" sqref="H33"/>
    </sheetView>
  </sheetViews>
  <sheetFormatPr baseColWidth="10" defaultRowHeight="16" x14ac:dyDescent="0.2"/>
  <sheetData>
    <row r="1" spans="1:9" x14ac:dyDescent="0.2">
      <c r="A1" t="s">
        <v>268</v>
      </c>
      <c r="I1" t="s">
        <v>269</v>
      </c>
    </row>
    <row r="2" spans="1:9" x14ac:dyDescent="0.2">
      <c r="A2" t="s">
        <v>199</v>
      </c>
      <c r="I2" t="s">
        <v>199</v>
      </c>
    </row>
    <row r="3" spans="1:9" x14ac:dyDescent="0.2">
      <c r="A3" s="6" t="s">
        <v>210</v>
      </c>
      <c r="B3" s="6"/>
      <c r="C3" s="6"/>
      <c r="D3" s="6"/>
      <c r="E3" s="6"/>
      <c r="I3" t="s">
        <v>239</v>
      </c>
    </row>
    <row r="4" spans="1:9" x14ac:dyDescent="0.2">
      <c r="A4" s="6" t="s">
        <v>211</v>
      </c>
      <c r="B4" s="6"/>
      <c r="C4" s="6"/>
      <c r="D4" s="6"/>
      <c r="E4" s="6"/>
      <c r="I4" t="s">
        <v>240</v>
      </c>
    </row>
    <row r="5" spans="1:9" x14ac:dyDescent="0.2">
      <c r="A5" s="6" t="s">
        <v>226</v>
      </c>
      <c r="B5" s="6"/>
      <c r="C5" s="6"/>
      <c r="D5" s="6"/>
      <c r="E5" s="6"/>
      <c r="I5" t="s">
        <v>241</v>
      </c>
    </row>
    <row r="6" spans="1:9" x14ac:dyDescent="0.2">
      <c r="A6" t="s">
        <v>212</v>
      </c>
      <c r="I6" t="s">
        <v>242</v>
      </c>
    </row>
    <row r="7" spans="1:9" x14ac:dyDescent="0.2">
      <c r="A7" s="6" t="s">
        <v>213</v>
      </c>
      <c r="B7" s="6"/>
      <c r="C7" s="6"/>
      <c r="D7" s="6"/>
      <c r="E7" s="6"/>
      <c r="I7" t="s">
        <v>243</v>
      </c>
    </row>
    <row r="8" spans="1:9" x14ac:dyDescent="0.2">
      <c r="A8" t="s">
        <v>227</v>
      </c>
      <c r="I8" t="s">
        <v>244</v>
      </c>
    </row>
    <row r="9" spans="1:9" x14ac:dyDescent="0.2">
      <c r="A9" t="s">
        <v>228</v>
      </c>
      <c r="I9" t="s">
        <v>245</v>
      </c>
    </row>
    <row r="10" spans="1:9" x14ac:dyDescent="0.2">
      <c r="A10" t="s">
        <v>229</v>
      </c>
      <c r="I10" t="s">
        <v>246</v>
      </c>
    </row>
    <row r="11" spans="1:9" x14ac:dyDescent="0.2">
      <c r="A11" t="s">
        <v>214</v>
      </c>
      <c r="I11" t="s">
        <v>247</v>
      </c>
    </row>
    <row r="12" spans="1:9" x14ac:dyDescent="0.2">
      <c r="A12" t="s">
        <v>215</v>
      </c>
      <c r="I12" t="s">
        <v>248</v>
      </c>
    </row>
    <row r="13" spans="1:9" x14ac:dyDescent="0.2">
      <c r="A13" t="s">
        <v>216</v>
      </c>
      <c r="I13" t="s">
        <v>249</v>
      </c>
    </row>
    <row r="14" spans="1:9" x14ac:dyDescent="0.2">
      <c r="A14" t="s">
        <v>217</v>
      </c>
      <c r="I14" t="s">
        <v>250</v>
      </c>
    </row>
    <row r="15" spans="1:9" x14ac:dyDescent="0.2">
      <c r="A15" t="s">
        <v>230</v>
      </c>
      <c r="I15" t="s">
        <v>251</v>
      </c>
    </row>
    <row r="16" spans="1:9" x14ac:dyDescent="0.2">
      <c r="A16" t="s">
        <v>218</v>
      </c>
      <c r="I16" t="s">
        <v>252</v>
      </c>
    </row>
    <row r="17" spans="1:9" x14ac:dyDescent="0.2">
      <c r="A17" t="s">
        <v>231</v>
      </c>
      <c r="I17" t="s">
        <v>253</v>
      </c>
    </row>
    <row r="18" spans="1:9" x14ac:dyDescent="0.2">
      <c r="A18" t="s">
        <v>219</v>
      </c>
      <c r="I18" t="s">
        <v>254</v>
      </c>
    </row>
    <row r="19" spans="1:9" x14ac:dyDescent="0.2">
      <c r="A19" t="s">
        <v>232</v>
      </c>
      <c r="I19" t="s">
        <v>255</v>
      </c>
    </row>
    <row r="20" spans="1:9" x14ac:dyDescent="0.2">
      <c r="A20" t="s">
        <v>220</v>
      </c>
      <c r="I20" t="s">
        <v>256</v>
      </c>
    </row>
    <row r="21" spans="1:9" x14ac:dyDescent="0.2">
      <c r="A21" t="s">
        <v>233</v>
      </c>
      <c r="I21" t="s">
        <v>257</v>
      </c>
    </row>
    <row r="22" spans="1:9" x14ac:dyDescent="0.2">
      <c r="A22" t="s">
        <v>234</v>
      </c>
      <c r="I22" t="s">
        <v>258</v>
      </c>
    </row>
    <row r="23" spans="1:9" x14ac:dyDescent="0.2">
      <c r="A23" t="s">
        <v>235</v>
      </c>
      <c r="I23" t="s">
        <v>259</v>
      </c>
    </row>
    <row r="24" spans="1:9" x14ac:dyDescent="0.2">
      <c r="A24" t="s">
        <v>221</v>
      </c>
      <c r="I24" t="s">
        <v>260</v>
      </c>
    </row>
    <row r="25" spans="1:9" x14ac:dyDescent="0.2">
      <c r="A25" t="s">
        <v>236</v>
      </c>
      <c r="I25" t="s">
        <v>261</v>
      </c>
    </row>
    <row r="26" spans="1:9" x14ac:dyDescent="0.2">
      <c r="A26" t="s">
        <v>237</v>
      </c>
      <c r="I26" t="s">
        <v>262</v>
      </c>
    </row>
    <row r="27" spans="1:9" x14ac:dyDescent="0.2">
      <c r="A27" t="s">
        <v>222</v>
      </c>
      <c r="I27" t="s">
        <v>263</v>
      </c>
    </row>
    <row r="28" spans="1:9" x14ac:dyDescent="0.2">
      <c r="A28" t="s">
        <v>223</v>
      </c>
      <c r="I28" t="s">
        <v>264</v>
      </c>
    </row>
    <row r="29" spans="1:9" x14ac:dyDescent="0.2">
      <c r="A29" t="s">
        <v>224</v>
      </c>
      <c r="I29" t="s">
        <v>265</v>
      </c>
    </row>
    <row r="30" spans="1:9" x14ac:dyDescent="0.2">
      <c r="A30" t="s">
        <v>225</v>
      </c>
      <c r="I30" t="s">
        <v>266</v>
      </c>
    </row>
    <row r="31" spans="1:9" x14ac:dyDescent="0.2">
      <c r="A31" t="s">
        <v>238</v>
      </c>
      <c r="I31" t="s">
        <v>267</v>
      </c>
    </row>
    <row r="34" spans="1:9" x14ac:dyDescent="0.2">
      <c r="A34" t="s">
        <v>319</v>
      </c>
      <c r="C34" s="7">
        <v>44449</v>
      </c>
      <c r="D34" t="s">
        <v>320</v>
      </c>
      <c r="I34" t="s">
        <v>299</v>
      </c>
    </row>
    <row r="35" spans="1:9" x14ac:dyDescent="0.2">
      <c r="A35" t="s">
        <v>199</v>
      </c>
      <c r="I35" t="s">
        <v>199</v>
      </c>
    </row>
    <row r="36" spans="1:9" x14ac:dyDescent="0.2">
      <c r="A36" s="6" t="s">
        <v>300</v>
      </c>
      <c r="B36" s="6"/>
      <c r="C36" s="6"/>
      <c r="D36" s="6"/>
      <c r="E36" s="6"/>
      <c r="I36" t="s">
        <v>270</v>
      </c>
    </row>
    <row r="37" spans="1:9" x14ac:dyDescent="0.2">
      <c r="A37" s="6" t="s">
        <v>200</v>
      </c>
      <c r="B37" s="6"/>
      <c r="C37" s="6"/>
      <c r="D37" s="6"/>
      <c r="E37" s="6"/>
      <c r="I37" t="s">
        <v>271</v>
      </c>
    </row>
    <row r="38" spans="1:9" x14ac:dyDescent="0.2">
      <c r="A38" s="6" t="s">
        <v>201</v>
      </c>
      <c r="B38" s="6"/>
      <c r="C38" s="6"/>
      <c r="D38" s="6"/>
      <c r="E38" s="6"/>
      <c r="I38" t="s">
        <v>272</v>
      </c>
    </row>
    <row r="39" spans="1:9" x14ac:dyDescent="0.2">
      <c r="A39" t="s">
        <v>202</v>
      </c>
      <c r="I39" t="s">
        <v>273</v>
      </c>
    </row>
    <row r="40" spans="1:9" x14ac:dyDescent="0.2">
      <c r="A40" t="s">
        <v>301</v>
      </c>
      <c r="I40" t="s">
        <v>274</v>
      </c>
    </row>
    <row r="41" spans="1:9" x14ac:dyDescent="0.2">
      <c r="A41" t="s">
        <v>302</v>
      </c>
      <c r="I41" t="s">
        <v>275</v>
      </c>
    </row>
    <row r="42" spans="1:9" x14ac:dyDescent="0.2">
      <c r="A42" t="s">
        <v>303</v>
      </c>
      <c r="I42" t="s">
        <v>276</v>
      </c>
    </row>
    <row r="43" spans="1:9" x14ac:dyDescent="0.2">
      <c r="A43" t="s">
        <v>304</v>
      </c>
      <c r="I43" t="s">
        <v>277</v>
      </c>
    </row>
    <row r="44" spans="1:9" x14ac:dyDescent="0.2">
      <c r="A44" t="s">
        <v>203</v>
      </c>
      <c r="I44" t="s">
        <v>278</v>
      </c>
    </row>
    <row r="45" spans="1:9" x14ac:dyDescent="0.2">
      <c r="A45" t="s">
        <v>305</v>
      </c>
      <c r="I45" t="s">
        <v>279</v>
      </c>
    </row>
    <row r="46" spans="1:9" x14ac:dyDescent="0.2">
      <c r="A46" t="s">
        <v>306</v>
      </c>
      <c r="I46" t="s">
        <v>280</v>
      </c>
    </row>
    <row r="47" spans="1:9" x14ac:dyDescent="0.2">
      <c r="A47" t="s">
        <v>204</v>
      </c>
      <c r="I47" t="s">
        <v>281</v>
      </c>
    </row>
    <row r="48" spans="1:9" x14ac:dyDescent="0.2">
      <c r="A48" t="s">
        <v>307</v>
      </c>
      <c r="I48" t="s">
        <v>282</v>
      </c>
    </row>
    <row r="49" spans="1:9" x14ac:dyDescent="0.2">
      <c r="A49" t="s">
        <v>308</v>
      </c>
      <c r="I49" t="s">
        <v>283</v>
      </c>
    </row>
    <row r="50" spans="1:9" x14ac:dyDescent="0.2">
      <c r="A50" t="s">
        <v>309</v>
      </c>
      <c r="I50" t="s">
        <v>284</v>
      </c>
    </row>
    <row r="51" spans="1:9" x14ac:dyDescent="0.2">
      <c r="A51" t="s">
        <v>310</v>
      </c>
      <c r="I51" t="s">
        <v>285</v>
      </c>
    </row>
    <row r="52" spans="1:9" x14ac:dyDescent="0.2">
      <c r="A52" t="s">
        <v>311</v>
      </c>
      <c r="I52" t="s">
        <v>286</v>
      </c>
    </row>
    <row r="53" spans="1:9" x14ac:dyDescent="0.2">
      <c r="A53" t="s">
        <v>205</v>
      </c>
      <c r="I53" t="s">
        <v>287</v>
      </c>
    </row>
    <row r="54" spans="1:9" x14ac:dyDescent="0.2">
      <c r="A54" t="s">
        <v>312</v>
      </c>
      <c r="I54" t="s">
        <v>288</v>
      </c>
    </row>
    <row r="55" spans="1:9" x14ac:dyDescent="0.2">
      <c r="A55" t="s">
        <v>313</v>
      </c>
      <c r="I55" t="s">
        <v>289</v>
      </c>
    </row>
    <row r="56" spans="1:9" x14ac:dyDescent="0.2">
      <c r="A56" t="s">
        <v>314</v>
      </c>
      <c r="I56" t="s">
        <v>290</v>
      </c>
    </row>
    <row r="57" spans="1:9" x14ac:dyDescent="0.2">
      <c r="A57" t="s">
        <v>315</v>
      </c>
      <c r="I57" t="s">
        <v>291</v>
      </c>
    </row>
    <row r="58" spans="1:9" x14ac:dyDescent="0.2">
      <c r="A58" t="s">
        <v>206</v>
      </c>
      <c r="I58" t="s">
        <v>292</v>
      </c>
    </row>
    <row r="59" spans="1:9" x14ac:dyDescent="0.2">
      <c r="A59" t="s">
        <v>316</v>
      </c>
      <c r="I59" t="s">
        <v>293</v>
      </c>
    </row>
    <row r="60" spans="1:9" x14ac:dyDescent="0.2">
      <c r="A60" t="s">
        <v>317</v>
      </c>
      <c r="I60" t="s">
        <v>294</v>
      </c>
    </row>
    <row r="61" spans="1:9" x14ac:dyDescent="0.2">
      <c r="A61" t="s">
        <v>207</v>
      </c>
      <c r="I61" t="s">
        <v>295</v>
      </c>
    </row>
    <row r="62" spans="1:9" x14ac:dyDescent="0.2">
      <c r="A62" t="s">
        <v>208</v>
      </c>
      <c r="I62" t="s">
        <v>296</v>
      </c>
    </row>
    <row r="63" spans="1:9" x14ac:dyDescent="0.2">
      <c r="A63" t="s">
        <v>209</v>
      </c>
      <c r="I63" t="s">
        <v>297</v>
      </c>
    </row>
    <row r="64" spans="1:9" x14ac:dyDescent="0.2">
      <c r="A64" s="5" t="s">
        <v>318</v>
      </c>
      <c r="B64" s="5"/>
      <c r="C64" s="5"/>
      <c r="D64" s="5"/>
      <c r="E64" s="5"/>
      <c r="I64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positions</vt:lpstr>
      <vt:lpstr>trades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Brynne Fitzgerald</dc:creator>
  <cp:lastModifiedBy>Brynne Fitzgerald</cp:lastModifiedBy>
  <dcterms:created xsi:type="dcterms:W3CDTF">2021-09-06T22:00:12Z</dcterms:created>
  <dcterms:modified xsi:type="dcterms:W3CDTF">2021-09-11T21:25:26Z</dcterms:modified>
</cp:coreProperties>
</file>