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A670AE73-B0F5-1D4F-A303-AECADAE016E5}" xr6:coauthVersionLast="43" xr6:coauthVersionMax="43" xr10:uidLastSave="{00000000-0000-0000-0000-000000000000}"/>
  <bookViews>
    <workbookView xWindow="0" yWindow="460" windowWidth="28800" windowHeight="15400" xr2:uid="{00000000-000D-0000-FFFF-FFFF00000000}"/>
  </bookViews>
  <sheets>
    <sheet name="Sheet1" sheetId="1" r:id="rId1"/>
  </sheets>
  <definedNames>
    <definedName name="keDT">Sheet1!$F$20</definedName>
    <definedName name="keTL">Sheet1!$F$26</definedName>
    <definedName name="koff_DT">Sheet1!$F$24</definedName>
    <definedName name="koff_TL">Sheet1!$F$30</definedName>
    <definedName name="kon_DT">Sheet1!$F$23</definedName>
    <definedName name="kon_DTn">Sheet1!$F$25</definedName>
    <definedName name="kon_TL">Sheet1!$F$31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1" i="1" l="1"/>
  <c r="I21" i="1"/>
  <c r="I22" i="1"/>
  <c r="I23" i="1"/>
  <c r="I24" i="1"/>
  <c r="I25" i="1"/>
  <c r="I26" i="1"/>
  <c r="I27" i="1"/>
  <c r="I28" i="1"/>
  <c r="I29" i="1"/>
  <c r="F29" i="1" l="1"/>
  <c r="F12" i="1" l="1"/>
  <c r="F11" i="1"/>
  <c r="F10" i="1"/>
</calcChain>
</file>

<file path=xl/sharedStrings.xml><?xml version="1.0" encoding="utf-8"?>
<sst xmlns="http://schemas.openxmlformats.org/spreadsheetml/2006/main" count="214" uniqueCount="92">
  <si>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</si>
  <si>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</si>
  <si>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</si>
  <si>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</si>
  <si>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</si>
  <si>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</si>
  <si>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</si>
  <si>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</si>
  <si>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</si>
  <si>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</si>
  <si>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</si>
  <si>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</si>
  <si>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</si>
  <si>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</si>
  <si>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</si>
  <si>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</si>
  <si>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</si>
  <si>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</si>
  <si>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</si>
  <si>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</si>
  <si>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</si>
  <si>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</si>
  <si>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</si>
  <si>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</si>
  <si>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</si>
  <si>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</si>
  <si>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</si>
  <si>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</si>
  <si>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</si>
  <si>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</si>
  <si>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</si>
  <si>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</si>
  <si>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</si>
  <si>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</si>
  <si>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</si>
  <si>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</si>
  <si>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</si>
  <si>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</si>
  <si>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</si>
  <si>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</si>
  <si>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</si>
  <si>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</si>
  <si>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</si>
  <si>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</si>
  <si>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</si>
  <si>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</si>
  <si>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</si>
  <si>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</si>
  <si>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(VEGFR1)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</si>
  <si>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</si>
  <si>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</si>
  <si>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</si>
  <si>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</si>
  <si>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</si>
  <si>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</si>
  <si>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</si>
  <si>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</si>
  <si>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</si>
  <si>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</si>
  <si>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</si>
  <si>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</si>
  <si>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</si>
  <si>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</si>
  <si>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</si>
  <si>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</si>
  <si>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</si>
  <si>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</si>
  <si>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</si>
  <si>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</si>
  <si>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</si>
  <si>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</si>
  <si>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</si>
  <si>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</si>
  <si>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</si>
  <si>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</si>
  <si>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</si>
  <si>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</si>
  <si>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</si>
  <si>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</si>
  <si>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</si>
  <si>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</si>
  <si>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doi:  10.1007/s10456-011-9249-6</t>
  </si>
  <si>
    <t>koff_TL</t>
  </si>
  <si>
    <t>kon_TL</t>
  </si>
  <si>
    <t>There are different ligands. VEGFR1 or VEGFR2</t>
  </si>
  <si>
    <t>Km</t>
  </si>
  <si>
    <t>Vm</t>
  </si>
  <si>
    <t>Equilibration Constant</t>
  </si>
  <si>
    <t>Kss_DT</t>
  </si>
  <si>
    <t>Kss_TL</t>
  </si>
  <si>
    <t>Nonlinear Elim Vmax</t>
  </si>
  <si>
    <t>Nonlinear Elim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</si>
</sst>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8"/>
      <color rgb="FF642A8F"/>
      <name val="Arial"/>
      <family val="2"/>
    </font>
    <font>
      <u/>
      <sz val="8"/>
      <color rgb="FF000000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0" fillId="0" borderId="0" xfId="0" quotePrefix="1" applyFont="1"/>
    <xf numFmtId="0" fontId="0" fillId="0" borderId="0" xfId="0" applyFont="1" applyAlignme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1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tabSelected="1" workbookViewId="0">
      <selection activeCell="F32" sqref="F32"/>
    </sheetView>
  </sheetViews>
  <sheetFormatPr baseColWidth="10" defaultColWidth="14.5" defaultRowHeight="15" customHeight="1" x14ac:dyDescent="0.2"/>
  <cols>
    <col min="1" max="1" width="8.6640625" style="19" customWidth="1"/>
    <col min="2" max="2" width="8.6640625" customWidth="1"/>
    <col min="3" max="3" width="15.5" style="20" customWidth="1"/>
    <col min="4" max="4" width="20.1640625" style="20" customWidth="1"/>
    <col min="5" max="5" width="8.6640625" style="20" customWidth="1"/>
    <col min="6" max="6" width="14.5" style="14" customWidth="1"/>
    <col min="7" max="7" width="8.6640625" customWidth="1"/>
    <col min="8" max="8" width="26.5" customWidth="1"/>
    <col min="9" max="26" width="8.6640625" customWidth="1"/>
  </cols>
  <sheetData>
    <row r="1" spans="1:10" x14ac:dyDescent="0.2">
      <c r="A1" s="19" t="s">
        <v>0</v>
      </c>
      <c r="B1" t="s">
        <v>1</v>
      </c>
      <c r="C1" s="20" t="s">
        <v>2</v>
      </c>
      <c r="D1" s="20" t="s">
        <v>3</v>
      </c>
      <c r="E1" s="20" t="s">
        <v>4</v>
      </c>
      <c r="F1" s="14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9">
        <v>1</v>
      </c>
      <c r="B2" t="s">
        <v>10</v>
      </c>
      <c r="C2" s="20" t="s">
        <v>11</v>
      </c>
      <c r="D2" s="20" t="s">
        <v>12</v>
      </c>
      <c r="E2" s="20" t="s">
        <v>13</v>
      </c>
      <c r="F2" s="15">
        <v>0</v>
      </c>
      <c r="G2" t="s">
        <v>14</v>
      </c>
      <c r="H2" s="8" t="s">
        <v>15</v>
      </c>
    </row>
    <row r="3" spans="1:10" x14ac:dyDescent="0.2">
      <c r="A3" s="19">
        <v>2</v>
      </c>
      <c r="B3" t="s">
        <v>10</v>
      </c>
      <c r="C3" s="20" t="s">
        <v>11</v>
      </c>
      <c r="D3" s="20" t="s">
        <v>16</v>
      </c>
      <c r="E3" s="20" t="s">
        <v>17</v>
      </c>
      <c r="F3" s="15">
        <v>0</v>
      </c>
      <c r="G3" t="s">
        <v>18</v>
      </c>
      <c r="H3" s="8" t="s">
        <v>15</v>
      </c>
    </row>
    <row r="4" spans="1:10" x14ac:dyDescent="0.2">
      <c r="A4" s="19">
        <v>3</v>
      </c>
      <c r="B4" t="s">
        <v>10</v>
      </c>
      <c r="C4" s="20" t="s">
        <v>11</v>
      </c>
      <c r="D4" s="20" t="s">
        <v>19</v>
      </c>
      <c r="E4" s="20" t="s">
        <v>20</v>
      </c>
      <c r="F4" s="15">
        <v>0.18</v>
      </c>
      <c r="G4" t="s">
        <v>21</v>
      </c>
      <c r="H4" s="8" t="s">
        <v>22</v>
      </c>
      <c r="J4" s="1" t="s">
        <v>23</v>
      </c>
    </row>
    <row r="5" spans="1:10" x14ac:dyDescent="0.2">
      <c r="A5" s="19">
        <v>4</v>
      </c>
      <c r="B5" t="s">
        <v>10</v>
      </c>
      <c r="C5" s="20" t="s">
        <v>11</v>
      </c>
      <c r="D5" s="20" t="s">
        <v>24</v>
      </c>
      <c r="E5" s="20" t="s">
        <v>25</v>
      </c>
      <c r="F5" s="15">
        <v>3.23</v>
      </c>
      <c r="G5" t="s">
        <v>26</v>
      </c>
      <c r="H5" s="8" t="s">
        <v>22</v>
      </c>
      <c r="J5" s="1" t="s">
        <v>23</v>
      </c>
    </row>
    <row r="6" spans="1:10" x14ac:dyDescent="0.2">
      <c r="A6" s="19">
        <v>5</v>
      </c>
      <c r="B6" t="s">
        <v>10</v>
      </c>
      <c r="C6" s="20" t="s">
        <v>11</v>
      </c>
      <c r="D6" s="20" t="s">
        <v>27</v>
      </c>
      <c r="E6" s="20" t="s">
        <v>28</v>
      </c>
      <c r="F6" s="15">
        <v>1.38</v>
      </c>
      <c r="G6" t="s">
        <v>21</v>
      </c>
      <c r="H6" s="8" t="s">
        <v>22</v>
      </c>
      <c r="J6" s="1" t="s">
        <v>23</v>
      </c>
    </row>
    <row r="7" spans="1:10" x14ac:dyDescent="0.2">
      <c r="A7" s="19">
        <v>6</v>
      </c>
      <c r="B7" t="s">
        <v>10</v>
      </c>
      <c r="C7" s="20" t="s">
        <v>11</v>
      </c>
      <c r="D7" s="20" t="s">
        <v>29</v>
      </c>
      <c r="E7" s="20" t="s">
        <v>30</v>
      </c>
      <c r="F7" s="15">
        <v>3.1</v>
      </c>
      <c r="G7" t="s">
        <v>26</v>
      </c>
      <c r="H7" s="8" t="s">
        <v>22</v>
      </c>
      <c r="J7" s="1" t="s">
        <v>23</v>
      </c>
    </row>
    <row r="8" spans="1:10" x14ac:dyDescent="0.2">
      <c r="A8" s="19">
        <v>6.1</v>
      </c>
      <c r="B8" s="23" t="s">
        <v>10</v>
      </c>
      <c r="C8" s="24" t="s">
        <v>11</v>
      </c>
      <c r="D8" s="26" t="s">
        <v>90</v>
      </c>
      <c r="E8" s="20" t="s">
        <v>86</v>
      </c>
      <c r="F8" s="15">
        <v>0</v>
      </c>
      <c r="G8" s="23" t="s">
        <v>55</v>
      </c>
      <c r="H8" s="8" t="s">
        <v>15</v>
      </c>
    </row>
    <row r="9" spans="1:10" s="4" customFormat="1" x14ac:dyDescent="0.2">
      <c r="A9" s="19">
        <v>6.2</v>
      </c>
      <c r="B9" s="23" t="s">
        <v>10</v>
      </c>
      <c r="C9" s="24" t="s">
        <v>11</v>
      </c>
      <c r="D9" s="26" t="s">
        <v>91</v>
      </c>
      <c r="E9" s="20" t="s">
        <v>85</v>
      </c>
      <c r="F9" s="15">
        <v>1</v>
      </c>
      <c r="G9" s="23" t="s">
        <v>61</v>
      </c>
      <c r="H9" s="8" t="s">
        <v>15</v>
      </c>
      <c r="I9"/>
      <c r="J9"/>
    </row>
    <row r="10" spans="1:10" x14ac:dyDescent="0.2">
      <c r="A10" s="19">
        <v>7</v>
      </c>
      <c r="B10" t="s">
        <v>10</v>
      </c>
      <c r="C10" s="20" t="s">
        <v>11</v>
      </c>
      <c r="D10" s="20" t="s">
        <v>31</v>
      </c>
      <c r="E10" s="20" t="s">
        <v>32</v>
      </c>
      <c r="F10" s="15">
        <f>F4/F5</f>
        <v>5.5727554179566562E-2</v>
      </c>
      <c r="G10" t="s">
        <v>18</v>
      </c>
      <c r="H10" s="8" t="s">
        <v>33</v>
      </c>
      <c r="I10" s="2" t="s">
        <v>34</v>
      </c>
    </row>
    <row r="11" spans="1:10" x14ac:dyDescent="0.2">
      <c r="A11" s="19">
        <v>8</v>
      </c>
      <c r="B11" t="s">
        <v>10</v>
      </c>
      <c r="C11" s="20" t="s">
        <v>11</v>
      </c>
      <c r="D11" s="20" t="s">
        <v>35</v>
      </c>
      <c r="E11" s="20" t="s">
        <v>36</v>
      </c>
      <c r="F11" s="15">
        <f>F6/F5</f>
        <v>0.42724458204334365</v>
      </c>
      <c r="G11" t="s">
        <v>18</v>
      </c>
      <c r="H11" s="8" t="s">
        <v>33</v>
      </c>
      <c r="I11" s="3" t="s">
        <v>37</v>
      </c>
    </row>
    <row r="12" spans="1:10" x14ac:dyDescent="0.2">
      <c r="A12" s="19">
        <v>9</v>
      </c>
      <c r="B12" t="s">
        <v>10</v>
      </c>
      <c r="C12" s="20" t="s">
        <v>11</v>
      </c>
      <c r="D12" s="20" t="s">
        <v>38</v>
      </c>
      <c r="E12" s="20" t="s">
        <v>39</v>
      </c>
      <c r="F12" s="15">
        <f>F6/F7</f>
        <v>0.44516129032258062</v>
      </c>
      <c r="G12" t="s">
        <v>18</v>
      </c>
      <c r="H12" s="8" t="s">
        <v>33</v>
      </c>
      <c r="I12" s="3" t="s">
        <v>40</v>
      </c>
    </row>
    <row r="13" spans="1:10" x14ac:dyDescent="0.2">
      <c r="A13" s="19">
        <v>14</v>
      </c>
      <c r="B13" t="s">
        <v>41</v>
      </c>
      <c r="C13" s="20" t="s">
        <v>11</v>
      </c>
      <c r="D13" s="20" t="s">
        <v>42</v>
      </c>
      <c r="E13" s="20" t="s">
        <v>43</v>
      </c>
      <c r="F13" s="15">
        <v>150</v>
      </c>
      <c r="G13" t="s">
        <v>44</v>
      </c>
      <c r="H13" s="8" t="s">
        <v>22</v>
      </c>
      <c r="J13" s="1" t="s">
        <v>23</v>
      </c>
    </row>
    <row r="14" spans="1:10" x14ac:dyDescent="0.2">
      <c r="A14" s="19">
        <v>15</v>
      </c>
      <c r="B14" t="s">
        <v>41</v>
      </c>
      <c r="C14" s="20" t="s">
        <v>45</v>
      </c>
      <c r="D14" s="20" t="s">
        <v>42</v>
      </c>
      <c r="E14" s="20" t="s">
        <v>46</v>
      </c>
      <c r="F14" s="16">
        <v>38</v>
      </c>
      <c r="G14" t="s">
        <v>44</v>
      </c>
      <c r="H14" s="8" t="s">
        <v>22</v>
      </c>
      <c r="J14" s="1" t="s">
        <v>47</v>
      </c>
    </row>
    <row r="15" spans="1:10" x14ac:dyDescent="0.2">
      <c r="A15" s="19">
        <v>16</v>
      </c>
      <c r="B15" t="s">
        <v>41</v>
      </c>
      <c r="C15" s="21" t="s">
        <v>48</v>
      </c>
      <c r="D15" s="20" t="s">
        <v>42</v>
      </c>
      <c r="E15" s="20" t="s">
        <v>49</v>
      </c>
      <c r="F15" s="16">
        <v>151</v>
      </c>
      <c r="G15" t="s">
        <v>44</v>
      </c>
      <c r="H15" s="8" t="s">
        <v>22</v>
      </c>
      <c r="J15" t="s">
        <v>50</v>
      </c>
    </row>
    <row r="16" spans="1:10" x14ac:dyDescent="0.2">
      <c r="A16" s="19">
        <v>18</v>
      </c>
      <c r="B16" t="s">
        <v>51</v>
      </c>
      <c r="C16" s="20" t="s">
        <v>52</v>
      </c>
      <c r="D16" s="20" t="s">
        <v>53</v>
      </c>
      <c r="E16" s="20" t="s">
        <v>54</v>
      </c>
      <c r="F16" s="15">
        <v>1.4E-2</v>
      </c>
      <c r="G16" t="s">
        <v>55</v>
      </c>
      <c r="H16" s="8" t="s">
        <v>22</v>
      </c>
      <c r="J16" s="1" t="s">
        <v>56</v>
      </c>
    </row>
    <row r="17" spans="1:10" ht="15.75" customHeight="1" x14ac:dyDescent="0.2">
      <c r="A17" s="19">
        <v>19</v>
      </c>
      <c r="B17" t="s">
        <v>51</v>
      </c>
      <c r="C17" s="20" t="s">
        <v>52</v>
      </c>
      <c r="D17" s="20" t="s">
        <v>31</v>
      </c>
      <c r="E17" s="20" t="s">
        <v>57</v>
      </c>
      <c r="F17" s="15">
        <v>7</v>
      </c>
      <c r="G17" t="s">
        <v>18</v>
      </c>
      <c r="H17" s="8" t="s">
        <v>22</v>
      </c>
      <c r="J17" s="1" t="s">
        <v>56</v>
      </c>
    </row>
    <row r="18" spans="1:10" ht="15.75" customHeight="1" x14ac:dyDescent="0.2">
      <c r="A18" s="19">
        <v>21</v>
      </c>
      <c r="B18" t="s">
        <v>51</v>
      </c>
      <c r="C18" s="20" t="s">
        <v>52</v>
      </c>
      <c r="D18" s="20" t="s">
        <v>31</v>
      </c>
      <c r="E18" s="20" t="s">
        <v>58</v>
      </c>
      <c r="F18" s="15">
        <v>7.0000000000000007E-2</v>
      </c>
      <c r="G18" t="s">
        <v>18</v>
      </c>
      <c r="H18" s="8" t="s">
        <v>22</v>
      </c>
      <c r="J18" s="1" t="s">
        <v>56</v>
      </c>
    </row>
    <row r="19" spans="1:10" ht="15.75" customHeight="1" x14ac:dyDescent="0.2">
      <c r="A19" s="19">
        <v>22</v>
      </c>
      <c r="B19" t="s">
        <v>51</v>
      </c>
      <c r="C19" s="20" t="s">
        <v>52</v>
      </c>
      <c r="D19" s="20" t="s">
        <v>59</v>
      </c>
      <c r="E19" s="20" t="s">
        <v>60</v>
      </c>
      <c r="F19" s="15">
        <v>5.0000000000000001E-3</v>
      </c>
      <c r="G19" t="s">
        <v>61</v>
      </c>
      <c r="H19" s="8" t="s">
        <v>22</v>
      </c>
      <c r="J19" s="1" t="s">
        <v>62</v>
      </c>
    </row>
    <row r="20" spans="1:10" ht="15.75" customHeight="1" x14ac:dyDescent="0.2">
      <c r="A20" s="19">
        <v>24</v>
      </c>
      <c r="B20" t="s">
        <v>41</v>
      </c>
      <c r="C20" s="20" t="s">
        <v>52</v>
      </c>
      <c r="D20" s="20" t="s">
        <v>63</v>
      </c>
      <c r="E20" s="20" t="s">
        <v>64</v>
      </c>
      <c r="F20" s="15">
        <v>18</v>
      </c>
      <c r="G20" t="s">
        <v>61</v>
      </c>
      <c r="H20" s="8" t="s">
        <v>22</v>
      </c>
      <c r="J20" s="1" t="s">
        <v>56</v>
      </c>
    </row>
    <row r="21" spans="1:10" s="13" customFormat="1" ht="16" x14ac:dyDescent="0.2">
      <c r="A21" s="8">
        <v>24.5</v>
      </c>
      <c r="B21" s="8" t="s">
        <v>41</v>
      </c>
      <c r="C21" s="22" t="s">
        <v>52</v>
      </c>
      <c r="D21" s="12" t="s">
        <v>87</v>
      </c>
      <c r="E21" s="12" t="s">
        <v>88</v>
      </c>
      <c r="F21" s="17">
        <f>(koff_DT+keDT)/kon_DT</f>
        <v>9.0150000000000006</v>
      </c>
      <c r="G21" s="10" t="s">
        <v>61</v>
      </c>
      <c r="H21" s="8" t="s">
        <v>33</v>
      </c>
      <c r="I21" s="11" t="str">
        <f ca="1">_xlfn.IFNA(_xlfn.FORMULATEXT(F21),"")</f>
        <v>=(koff_DT+keDT)/kon_DT</v>
      </c>
      <c r="J21" s="12"/>
    </row>
    <row r="22" spans="1:10" ht="15.75" customHeight="1" x14ac:dyDescent="0.2">
      <c r="A22" s="19">
        <v>25</v>
      </c>
      <c r="B22" t="s">
        <v>41</v>
      </c>
      <c r="C22" s="20" t="s">
        <v>52</v>
      </c>
      <c r="D22" s="20" t="s">
        <v>65</v>
      </c>
      <c r="E22" s="20" t="s">
        <v>66</v>
      </c>
      <c r="F22" s="15">
        <v>36</v>
      </c>
      <c r="G22" t="s">
        <v>18</v>
      </c>
      <c r="H22" s="8" t="s">
        <v>67</v>
      </c>
      <c r="I22" s="11" t="str">
        <f t="shared" ref="I22:I29" ca="1" si="0">_xlfn.IFNA(_xlfn.FORMULATEXT(F22),"")</f>
        <v/>
      </c>
    </row>
    <row r="23" spans="1:10" ht="15.75" customHeight="1" x14ac:dyDescent="0.2">
      <c r="A23" s="19">
        <v>26</v>
      </c>
      <c r="B23" t="s">
        <v>41</v>
      </c>
      <c r="C23" s="20" t="s">
        <v>52</v>
      </c>
      <c r="D23" s="20" t="s">
        <v>68</v>
      </c>
      <c r="E23" s="20" t="s">
        <v>69</v>
      </c>
      <c r="F23" s="15">
        <v>2</v>
      </c>
      <c r="G23" t="s">
        <v>70</v>
      </c>
      <c r="H23" s="8" t="s">
        <v>33</v>
      </c>
      <c r="I23" s="11" t="str">
        <f t="shared" ca="1" si="0"/>
        <v/>
      </c>
      <c r="J23" s="1" t="s">
        <v>71</v>
      </c>
    </row>
    <row r="24" spans="1:10" ht="15.75" customHeight="1" x14ac:dyDescent="0.2">
      <c r="A24" s="19">
        <v>27</v>
      </c>
      <c r="B24" t="s">
        <v>51</v>
      </c>
      <c r="C24" s="20" t="s">
        <v>72</v>
      </c>
      <c r="D24" s="20" t="s">
        <v>53</v>
      </c>
      <c r="E24" s="20" t="s">
        <v>73</v>
      </c>
      <c r="F24" s="14">
        <v>0.03</v>
      </c>
      <c r="G24" t="s">
        <v>55</v>
      </c>
      <c r="H24" s="8" t="s">
        <v>71</v>
      </c>
      <c r="I24" s="11" t="str">
        <f t="shared" ca="1" si="0"/>
        <v/>
      </c>
      <c r="J24" s="1" t="s">
        <v>74</v>
      </c>
    </row>
    <row r="25" spans="1:10" ht="15.75" customHeight="1" x14ac:dyDescent="0.2">
      <c r="A25" s="19">
        <v>28</v>
      </c>
      <c r="B25" t="s">
        <v>51</v>
      </c>
      <c r="C25" s="20" t="s">
        <v>72</v>
      </c>
      <c r="D25" s="20" t="s">
        <v>31</v>
      </c>
      <c r="E25" s="20" t="s">
        <v>75</v>
      </c>
      <c r="F25" s="14">
        <v>3</v>
      </c>
      <c r="G25" t="s">
        <v>18</v>
      </c>
      <c r="H25" s="8" t="s">
        <v>71</v>
      </c>
      <c r="I25" s="11" t="str">
        <f t="shared" ca="1" si="0"/>
        <v/>
      </c>
      <c r="J25" s="1" t="s">
        <v>74</v>
      </c>
    </row>
    <row r="26" spans="1:10" ht="15.75" customHeight="1" x14ac:dyDescent="0.2">
      <c r="A26" s="19">
        <v>29</v>
      </c>
      <c r="B26" t="s">
        <v>51</v>
      </c>
      <c r="C26" s="20" t="s">
        <v>72</v>
      </c>
      <c r="D26" s="20" t="s">
        <v>31</v>
      </c>
      <c r="E26" s="20" t="s">
        <v>76</v>
      </c>
      <c r="F26" s="15">
        <v>6</v>
      </c>
      <c r="G26" t="s">
        <v>18</v>
      </c>
      <c r="H26" s="8" t="s">
        <v>71</v>
      </c>
      <c r="I26" s="11" t="str">
        <f t="shared" ca="1" si="0"/>
        <v/>
      </c>
      <c r="J26" s="1" t="s">
        <v>74</v>
      </c>
    </row>
    <row r="27" spans="1:10" ht="15.75" customHeight="1" x14ac:dyDescent="0.2">
      <c r="A27" s="19">
        <v>30</v>
      </c>
      <c r="B27" t="s">
        <v>51</v>
      </c>
      <c r="C27" s="20" t="s">
        <v>72</v>
      </c>
      <c r="D27" s="20" t="s">
        <v>59</v>
      </c>
      <c r="E27" s="20" t="s">
        <v>77</v>
      </c>
      <c r="F27" s="15">
        <v>5.0000000000000001E-3</v>
      </c>
      <c r="G27" t="s">
        <v>61</v>
      </c>
      <c r="H27" s="8" t="s">
        <v>78</v>
      </c>
      <c r="I27" s="11" t="str">
        <f t="shared" ca="1" si="0"/>
        <v/>
      </c>
      <c r="J27" s="5" t="s">
        <v>79</v>
      </c>
    </row>
    <row r="28" spans="1:10" ht="15.75" customHeight="1" x14ac:dyDescent="0.2">
      <c r="A28" s="19">
        <v>31</v>
      </c>
      <c r="B28" t="s">
        <v>41</v>
      </c>
      <c r="C28" s="20" t="s">
        <v>72</v>
      </c>
      <c r="D28" s="20" t="s">
        <v>63</v>
      </c>
      <c r="E28" s="20" t="s">
        <v>80</v>
      </c>
      <c r="F28" s="14">
        <v>9.3299999999999998E-3</v>
      </c>
      <c r="G28" t="s">
        <v>61</v>
      </c>
      <c r="H28" s="9" t="s">
        <v>22</v>
      </c>
      <c r="I28" s="11" t="str">
        <f t="shared" ca="1" si="0"/>
        <v/>
      </c>
      <c r="J28" s="6" t="s">
        <v>81</v>
      </c>
    </row>
    <row r="29" spans="1:10" s="4" customFormat="1" ht="15.75" customHeight="1" x14ac:dyDescent="0.2">
      <c r="A29" s="19">
        <v>31.5</v>
      </c>
      <c r="B29" s="23" t="s">
        <v>41</v>
      </c>
      <c r="C29" s="24" t="s">
        <v>72</v>
      </c>
      <c r="D29" s="24" t="s">
        <v>87</v>
      </c>
      <c r="E29" s="24" t="s">
        <v>89</v>
      </c>
      <c r="F29" s="14">
        <f>(koff_TL+keTL)/kon_TL</f>
        <v>1.0962301587301591</v>
      </c>
      <c r="G29" s="24" t="s">
        <v>61</v>
      </c>
      <c r="H29" s="25" t="s">
        <v>33</v>
      </c>
      <c r="I29" s="11" t="str">
        <f t="shared" ca="1" si="0"/>
        <v>=(koff_TL+keTL)/kon_TL</v>
      </c>
      <c r="J29" s="6"/>
    </row>
    <row r="30" spans="1:10" ht="15.75" customHeight="1" x14ac:dyDescent="0.2">
      <c r="A30" s="19">
        <v>32</v>
      </c>
      <c r="B30" t="s">
        <v>41</v>
      </c>
      <c r="C30" s="20" t="s">
        <v>72</v>
      </c>
      <c r="D30" s="20" t="s">
        <v>65</v>
      </c>
      <c r="E30" s="20" t="s">
        <v>82</v>
      </c>
      <c r="F30" s="14">
        <f>0.003*3600*24</f>
        <v>259.20000000000005</v>
      </c>
      <c r="G30" t="s">
        <v>18</v>
      </c>
      <c r="H30" s="8" t="s">
        <v>22</v>
      </c>
      <c r="I30" s="11"/>
      <c r="J30" s="7" t="s">
        <v>81</v>
      </c>
    </row>
    <row r="31" spans="1:10" ht="15.75" customHeight="1" x14ac:dyDescent="0.2">
      <c r="A31" s="19">
        <v>33</v>
      </c>
      <c r="B31" t="s">
        <v>41</v>
      </c>
      <c r="C31" s="20" t="s">
        <v>72</v>
      </c>
      <c r="D31" s="20" t="s">
        <v>68</v>
      </c>
      <c r="E31" s="20" t="s">
        <v>83</v>
      </c>
      <c r="F31" s="14">
        <f>2800000*3600*24/1000000000</f>
        <v>241.92</v>
      </c>
      <c r="G31" t="s">
        <v>70</v>
      </c>
      <c r="H31" s="8" t="s">
        <v>22</v>
      </c>
      <c r="I31" s="11"/>
      <c r="J31" s="7" t="s">
        <v>81</v>
      </c>
    </row>
    <row r="32" spans="1:10" ht="15.75" customHeight="1" x14ac:dyDescent="0.2">
      <c r="F32" s="18"/>
      <c r="J32" s="5"/>
    </row>
    <row r="33" spans="2:6" ht="15.75" customHeight="1" x14ac:dyDescent="0.2">
      <c r="F33" s="18"/>
    </row>
    <row r="34" spans="2:6" ht="15.75" customHeight="1" x14ac:dyDescent="0.2">
      <c r="B34" s="1" t="s">
        <v>84</v>
      </c>
      <c r="F34" s="18"/>
    </row>
    <row r="35" spans="2:6" ht="15.75" customHeight="1" x14ac:dyDescent="0.2">
      <c r="F35" s="18"/>
    </row>
    <row r="36" spans="2:6" ht="15.75" customHeight="1" x14ac:dyDescent="0.2">
      <c r="F36" s="18"/>
    </row>
    <row r="37" spans="2:6" ht="15.75" customHeight="1" x14ac:dyDescent="0.2">
      <c r="F37" s="18"/>
    </row>
    <row r="38" spans="2:6" ht="15.75" customHeight="1" x14ac:dyDescent="0.2">
      <c r="F38" s="18"/>
    </row>
    <row r="39" spans="2:6" ht="15.75" customHeight="1" x14ac:dyDescent="0.2">
      <c r="F39" s="18"/>
    </row>
    <row r="40" spans="2:6" ht="15.75" customHeight="1" x14ac:dyDescent="0.2">
      <c r="F40" s="18"/>
    </row>
    <row r="41" spans="2:6" ht="15.75" customHeight="1" x14ac:dyDescent="0.2">
      <c r="F41" s="18"/>
    </row>
    <row r="42" spans="2:6" ht="15.75" customHeight="1" x14ac:dyDescent="0.2">
      <c r="F42" s="18"/>
    </row>
    <row r="43" spans="2:6" ht="15.75" customHeight="1" x14ac:dyDescent="0.2">
      <c r="F43" s="18"/>
    </row>
    <row r="44" spans="2:6" ht="15.75" customHeight="1" x14ac:dyDescent="0.2">
      <c r="F44" s="18"/>
    </row>
    <row r="45" spans="2:6" ht="15.75" customHeight="1" x14ac:dyDescent="0.2">
      <c r="F45" s="18"/>
    </row>
    <row r="46" spans="2:6" ht="15.75" customHeight="1" x14ac:dyDescent="0.2">
      <c r="F46" s="18"/>
    </row>
    <row r="47" spans="2:6" ht="15.75" customHeight="1" x14ac:dyDescent="0.2">
      <c r="F47" s="18"/>
    </row>
    <row r="48" spans="2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</sheetData>
  <conditionalFormatting sqref="H22:H31 H2:H20">
    <cfRule type="containsText" dxfId="20" priority="21" operator="containsText" text="calc">
      <formula>NOT(ISERROR(SEARCH("calc",H2)))</formula>
    </cfRule>
  </conditionalFormatting>
  <conditionalFormatting sqref="H22:H31 H2:H20">
    <cfRule type="containsText" dxfId="19" priority="19" operator="containsText" text="literature">
      <formula>NOT(ISERROR(SEARCH("literature",H2)))</formula>
    </cfRule>
    <cfRule type="containsText" dxfId="18" priority="20" operator="containsText" text="guess">
      <formula>NOT(ISERROR(SEARCH("guess",H2)))</formula>
    </cfRule>
  </conditionalFormatting>
  <conditionalFormatting sqref="H22:H31 H2:H20">
    <cfRule type="containsText" dxfId="17" priority="14" operator="containsText" text="not used">
      <formula>NOT(ISERROR(SEARCH("not used",H2)))</formula>
    </cfRule>
    <cfRule type="containsText" dxfId="16" priority="15" operator="containsText" text="literature">
      <formula>NOT(ISERROR(SEARCH("literature",H2)))</formula>
    </cfRule>
    <cfRule type="containsText" dxfId="15" priority="16" operator="containsText" text="guess">
      <formula>NOT(ISERROR(SEARCH("guess",H2)))</formula>
    </cfRule>
    <cfRule type="containsText" dxfId="14" priority="17" operator="containsText" text="calc">
      <formula>NOT(ISERROR(SEARCH("calc",H2)))</formula>
    </cfRule>
    <cfRule type="containsText" dxfId="13" priority="18" operator="containsText" text="check">
      <formula>NOT(ISERROR(SEARCH("check",H2)))</formula>
    </cfRule>
  </conditionalFormatting>
  <conditionalFormatting sqref="H22:H31 H2:H20">
    <cfRule type="containsText" dxfId="12" priority="13" operator="containsText" text="internal data">
      <formula>NOT(ISERROR(SEARCH("internal data",H2)))</formula>
    </cfRule>
  </conditionalFormatting>
  <conditionalFormatting sqref="K21 G21:I21 A21:E21 I22:I31">
    <cfRule type="containsText" dxfId="11" priority="12" operator="containsText" text="calc">
      <formula>NOT(ISERROR(SEARCH("calc",A21)))</formula>
    </cfRule>
  </conditionalFormatting>
  <conditionalFormatting sqref="H21:I21 I22:I31">
    <cfRule type="containsText" dxfId="10" priority="10" operator="containsText" text="literature">
      <formula>NOT(ISERROR(SEARCH("literature",H21)))</formula>
    </cfRule>
    <cfRule type="containsText" dxfId="9" priority="11" operator="containsText" text="guess">
      <formula>NOT(ISERROR(SEARCH("guess",H21)))</formula>
    </cfRule>
  </conditionalFormatting>
  <conditionalFormatting sqref="H21:I21 I22:I31">
    <cfRule type="containsText" dxfId="8" priority="5" operator="containsText" text="not used">
      <formula>NOT(ISERROR(SEARCH("not used",H21)))</formula>
    </cfRule>
    <cfRule type="containsText" dxfId="7" priority="6" operator="containsText" text="literature">
      <formula>NOT(ISERROR(SEARCH("literature",H21)))</formula>
    </cfRule>
    <cfRule type="containsText" dxfId="6" priority="7" operator="containsText" text="guess">
      <formula>NOT(ISERROR(SEARCH("guess",H21)))</formula>
    </cfRule>
    <cfRule type="containsText" dxfId="5" priority="8" operator="containsText" text="calc">
      <formula>NOT(ISERROR(SEARCH("calc",H21)))</formula>
    </cfRule>
    <cfRule type="containsText" dxfId="4" priority="9" operator="containsText" text="check">
      <formula>NOT(ISERROR(SEARCH("check",H21)))</formula>
    </cfRule>
  </conditionalFormatting>
  <conditionalFormatting sqref="H21">
    <cfRule type="containsText" dxfId="3" priority="4" operator="containsText" text="internal data">
      <formula>NOT(ISERROR(SEARCH("internal data",H21)))</formula>
    </cfRule>
  </conditionalFormatting>
  <conditionalFormatting sqref="F21">
    <cfRule type="containsText" dxfId="2" priority="3" operator="containsText" text="calc">
      <formula>NOT(ISERROR(SEARCH("calc",F21)))</formula>
    </cfRule>
  </conditionalFormatting>
  <conditionalFormatting sqref="J21">
    <cfRule type="containsText" dxfId="1" priority="2" operator="containsText" text="calc">
      <formula>NOT(ISERROR(SEARCH("calc",J21)))</formula>
    </cfRule>
  </conditionalFormatting>
  <conditionalFormatting sqref="D8:D9">
    <cfRule type="containsText" dxfId="0" priority="1" operator="containsText" text="calc">
      <formula>NOT(ISERROR(SEARCH("calc",D8)))</formula>
    </cfRule>
  </conditionalFormatting>
  <hyperlinks>
    <hyperlink ref="J28" r:id="rId1" xr:uid="{00000000-0004-0000-0000-000000000000}"/>
    <hyperlink ref="J30" r:id="rId2" xr:uid="{00000000-0004-0000-0000-000001000000}"/>
    <hyperlink ref="J31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keDT</vt:lpstr>
      <vt:lpstr>keTL</vt:lpstr>
      <vt:lpstr>koff_DT</vt:lpstr>
      <vt:lpstr>koff_TL</vt:lpstr>
      <vt:lpstr>kon_DT</vt:lpstr>
      <vt:lpstr>kon_DTn</vt:lpstr>
      <vt:lpstr>kon_TL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2019-11-21T23:52:22Z</dcterms:modified>
</cp:coreProperties>
</file>