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doshi\Desktop\PK-PD Parameters\"/>
    </mc:Choice>
  </mc:AlternateContent>
  <xr:revisionPtr revIDLastSave="0" documentId="13_ncr:1_{6E5EFCBF-2068-4B2B-A39F-4C10508AB475}" xr6:coauthVersionLast="36" xr6:coauthVersionMax="36" xr10:uidLastSave="{00000000-0000-0000-0000-000000000000}"/>
  <bookViews>
    <workbookView xWindow="0" yWindow="0" windowWidth="28800" windowHeight="11625" tabRatio="500" xr2:uid="{00000000-000D-0000-FFFF-FFFF00000000}"/>
  </bookViews>
  <sheets>
    <sheet name="Sheet1" sheetId="3" r:id="rId1"/>
  </sheets>
  <definedNames>
    <definedName name="ABCdrug">#REF!</definedName>
    <definedName name="ABCsol">#REF!</definedName>
    <definedName name="Cavg">#REF!</definedName>
    <definedName name="CL">#REF!</definedName>
    <definedName name="CL_">#REF!</definedName>
    <definedName name="Dose">#REF!</definedName>
    <definedName name="eps">#REF!</definedName>
    <definedName name="Imax">#REF!</definedName>
    <definedName name="k12D">#REF!</definedName>
    <definedName name="k13D">#REF!</definedName>
    <definedName name="k13d_prop">#REF!</definedName>
    <definedName name="k13d_thurber">#REF!</definedName>
    <definedName name="k13DS">#REF!</definedName>
    <definedName name="k13M">#REF!</definedName>
    <definedName name="k13S">#REF!</definedName>
    <definedName name="k21D">#REF!</definedName>
    <definedName name="k31D">#REF!</definedName>
    <definedName name="k31D_prop">#REF!</definedName>
    <definedName name="k31D_thurber">#REF!</definedName>
    <definedName name="k31M">#REF!</definedName>
    <definedName name="Kd">#REF!</definedName>
    <definedName name="Kd_DT">#REF!</definedName>
    <definedName name="Kd_TL">#REF!</definedName>
    <definedName name="kd_ugml">#REF!</definedName>
    <definedName name="keD">#REF!</definedName>
    <definedName name="keD3_">#REF!</definedName>
    <definedName name="keDM3">#REF!</definedName>
    <definedName name="keDMtot">#REF!</definedName>
    <definedName name="keDS1">#REF!</definedName>
    <definedName name="keDT">#REF!</definedName>
    <definedName name="keL">#REF!</definedName>
    <definedName name="keM">#REF!</definedName>
    <definedName name="keM3_">#REF!</definedName>
    <definedName name="keT">#REF!</definedName>
    <definedName name="keTs">#REF!</definedName>
    <definedName name="Km">#REF!</definedName>
    <definedName name="koff">#REF!</definedName>
    <definedName name="koff_DT">#REF!</definedName>
    <definedName name="koff_TL">#REF!</definedName>
    <definedName name="kon">#REF!</definedName>
    <definedName name="kshed">#REF!</definedName>
    <definedName name="kshedDM1">#REF!</definedName>
    <definedName name="kshedDM3">#REF!</definedName>
    <definedName name="kshedM1">#REF!</definedName>
    <definedName name="kshedM3">#REF!</definedName>
    <definedName name="ksyn_ngml">#REF!</definedName>
    <definedName name="ksynL">#REF!</definedName>
    <definedName name="ksynTs">#REF!</definedName>
    <definedName name="ksynTs_ngml">#REF!</definedName>
    <definedName name="L0">#REF!</definedName>
    <definedName name="M10_">#REF!</definedName>
    <definedName name="M30_">#REF!</definedName>
    <definedName name="Mfrac">#REF!</definedName>
    <definedName name="MWD">#REF!</definedName>
    <definedName name="MWLm">#REF!</definedName>
    <definedName name="MWLs">#REF!</definedName>
    <definedName name="MWS">#REF!</definedName>
    <definedName name="MWTm">#REF!</definedName>
    <definedName name="MWTs">#REF!</definedName>
    <definedName name="Npercell">#REF!</definedName>
    <definedName name="P">#REF!</definedName>
    <definedName name="Q">#REF!</definedName>
    <definedName name="Q_">#REF!</definedName>
    <definedName name="Rcap">#REF!</definedName>
    <definedName name="Rho">#REF!</definedName>
    <definedName name="Rhoblood">#REF!</definedName>
    <definedName name="Rkrogh">#REF!</definedName>
    <definedName name="S10_">#REF!</definedName>
    <definedName name="S1acc">#REF!</definedName>
    <definedName name="Tau">#REF!</definedName>
    <definedName name="Tfrac">#REF!</definedName>
    <definedName name="V1_">#REF!</definedName>
    <definedName name="V2_">#REF!</definedName>
    <definedName name="Vc">#REF!</definedName>
    <definedName name="VcDS">#REF!</definedName>
    <definedName name="VcS">#REF!</definedName>
    <definedName name="VD1_">#REF!</definedName>
    <definedName name="VD2_">#REF!</definedName>
    <definedName name="VD3_">#REF!</definedName>
    <definedName name="VDS1_">#REF!</definedName>
    <definedName name="Vm">#REF!</definedName>
    <definedName name="Vp">#REF!</definedName>
    <definedName name="VS1_">#REF!</definedName>
    <definedName name="Vtum">#REF!</definedName>
    <definedName name="VtumDS">#REF!</definedName>
    <definedName name="Vtum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3" l="1"/>
  <c r="F6" i="3"/>
  <c r="F30" i="3"/>
  <c r="F20" i="3"/>
  <c r="F18" i="3"/>
  <c r="F7" i="3" l="1"/>
  <c r="F4" i="3"/>
  <c r="F17" i="3"/>
  <c r="F27" i="3"/>
</calcChain>
</file>

<file path=xl/sharedStrings.xml><?xml version="1.0" encoding="utf-8"?>
<sst xmlns="http://schemas.openxmlformats.org/spreadsheetml/2006/main" count="251" uniqueCount="110">
  <si>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</si>
  <si>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</si>
  <si>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</si>
  <si>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</si>
  <si>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</si>
  <si>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</si>
  <si>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</si>
  <si>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</si>
  <si>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</si>
  <si>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</si>
  <si>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</si>
  <si>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</si>
  <si>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</si>
  <si>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</si>
  <si>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</si>
  <si>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</si>
  <si>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</si>
  <si>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</si>
  <si>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</si>
  <si>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</si>
  <si>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</si>
  <si>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</si>
  <si>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</si>
  <si>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</si>
  <si>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</si>
  <si>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</si>
  <si>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</si>
  <si>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</si>
  <si>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</si>
  <si>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</si>
  <si>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</si>
  <si>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</si>
  <si>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</si>
  <si>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</si>
  <si>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</si>
  <si>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</si>
  <si>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</si>
  <si>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</si>
  <si>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</si>
  <si>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</si>
  <si>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</si>
  <si>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</si>
  <si>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</si>
  <si>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ug/(ml*d)</t>
  </si>
  <si>
    <t>ug/ml</t>
  </si>
  <si>
    <t>ng/(ml*d)</t>
  </si>
  <si>
    <t>k12</t>
  </si>
  <si>
    <t>k21</t>
  </si>
  <si>
    <t>Elimination Rate</t>
  </si>
  <si>
    <t>ksyn_ngml</t>
  </si>
  <si>
    <t>Synthesis Rate</t>
  </si>
  <si>
    <t>Kd_ugml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</si>
  <si>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</si>
  <si>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</si>
  <si>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</si>
  <si>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</si>
  <si>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</si>
  <si>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</si>
  <si>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</si>
  <si>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</si>
  <si>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</si>
  <si>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</si>
  <si>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</si>
  <si>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</si>
  <si>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</si>
  <si>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</si>
  <si>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</si>
  <si>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</si>
  <si>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</si>
  <si>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</si>
  <si>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</si>
  <si>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</si>
  <si>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</si>
  <si>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</si>
  <si>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Stein17 - Table 1 doi:10.1002/psp4.12169</t>
  </si>
  <si>
    <t>Ward96 - doi: 10.1074/jbc.271.33.20138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</si>
  <si>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</si>
  <si>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</si>
  <si>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</si>
  <si>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</si>
  <si>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</si>
  <si>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</si>
  <si>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</si>
  <si>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/>
  </si>
  <si>
    <t>=Vm*1000/MWD</t>
  </si>
  <si>
    <t>=Km*1000/MWD</t>
  </si>
  <si>
    <t>=(1-Imax)*keTs</t>
  </si>
  <si>
    <t>=kd_ugml/MWTs*1000</t>
  </si>
  <si>
    <t>=koff_DT/Kd_DT</t>
  </si>
  <si>
    <t>=koff_TL/Kd_TL</t>
  </si>
  <si>
    <t>Target (IL6)</t>
  </si>
  <si>
    <t>Soluble Ligand (IL-6R)</t>
  </si>
  <si>
    <t>ksyn_ngml/MWTs</t>
  </si>
  <si>
    <t>ksynL/keL</t>
  </si>
  <si>
    <t>T0*keT</t>
  </si>
  <si>
    <t>ksynT*MWT</t>
  </si>
  <si>
    <t>Puchalski  - Table 2 DOI 10.1007/s00280-015-2720-0</t>
  </si>
  <si>
    <t>literature &amp; calc</t>
  </si>
  <si>
    <t>avg human: 60kg, ml/kg: 58.1</t>
  </si>
  <si>
    <t>keD*V1</t>
  </si>
  <si>
    <t>k12*V1</t>
  </si>
  <si>
    <t>Q/k21</t>
  </si>
  <si>
    <t>lit</t>
  </si>
  <si>
    <t>Stein17 - Table 1 doi:10.1002/psp4.12169      *** V. high binding affinity, chim</t>
  </si>
  <si>
    <t>Changed from _ on 7/22/19</t>
  </si>
  <si>
    <t>Clin Exp Immunol. 1988 Feb;71(2):314-9. PMID: 3280187</t>
  </si>
  <si>
    <t>=(Kd_DT*MWT)/1000</t>
  </si>
  <si>
    <t>Gibiansky12 - Table 2 doi 10.1007/s10928-011-9227-z</t>
  </si>
  <si>
    <t>Drug (Siltuximab)</t>
  </si>
  <si>
    <t>https://www.pharmacodia.com/yaodu/html/v1/biologics/914101ec47c52b48a7b6ccc6f5a76f1f.html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</si>
</sst>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0" fillId="0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23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49" fontId="5" fillId="0" borderId="0" xfId="0" applyNumberFormat="1" applyFont="1" applyFill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codia.com/yaodu/html/v1/biologics/914101ec47c52b48a7b6ccc6f5a76f1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E25" zoomScale="92" zoomScaleNormal="180" zoomScalePageLayoutView="180" workbookViewId="0">
      <selection activeCell="J41" sqref="J41"/>
    </sheetView>
  </sheetViews>
  <sheetFormatPr defaultColWidth="11" defaultRowHeight="15.75" x14ac:dyDescent="0.25"/>
  <cols>
    <col min="3" max="3" width="27" customWidth="1"/>
    <col min="4" max="4" width="26.625" customWidth="1"/>
    <col min="6" max="6" width="10.875" customWidth="1"/>
    <col min="9" max="9" width="24.125" customWidth="1"/>
    <col min="10" max="10" width="70" customWidth="1"/>
  </cols>
  <sheetData>
    <row r="1" spans="1:11" x14ac:dyDescent="0.25">
      <c r="A1" s="1" t="s">
        <v>6</v>
      </c>
      <c r="B1" s="1" t="s">
        <v>13</v>
      </c>
      <c r="C1" s="1" t="s">
        <v>25</v>
      </c>
      <c r="D1" s="1" t="s">
        <v>19</v>
      </c>
      <c r="E1" s="1" t="s">
        <v>0</v>
      </c>
      <c r="F1" s="1" t="s">
        <v>5</v>
      </c>
      <c r="G1" s="1" t="s">
        <v>1</v>
      </c>
      <c r="H1" s="2" t="s">
        <v>30</v>
      </c>
      <c r="I1" s="1" t="s">
        <v>33</v>
      </c>
      <c r="J1" s="2" t="s">
        <v>9</v>
      </c>
      <c r="K1" s="2" t="s">
        <v>104</v>
      </c>
    </row>
    <row r="2" spans="1:11" s="7" customFormat="1" x14ac:dyDescent="0.25">
      <c r="A2" s="5">
        <v>1</v>
      </c>
      <c r="B2" s="5" t="s">
        <v>14</v>
      </c>
      <c r="C2" s="5" t="s">
        <v>108</v>
      </c>
      <c r="D2" s="5" t="s">
        <v>78</v>
      </c>
      <c r="E2" s="5" t="s">
        <v>76</v>
      </c>
      <c r="F2" s="5">
        <v>0</v>
      </c>
      <c r="G2" s="5" t="s">
        <v>3</v>
      </c>
      <c r="H2" s="6" t="s">
        <v>79</v>
      </c>
      <c r="I2" s="5" t="s">
        <v>83</v>
      </c>
      <c r="J2" s="6"/>
    </row>
    <row r="3" spans="1:11" s="7" customFormat="1" x14ac:dyDescent="0.25">
      <c r="A3" s="5">
        <v>2</v>
      </c>
      <c r="B3" s="5" t="s">
        <v>14</v>
      </c>
      <c r="C3" s="5" t="s">
        <v>108</v>
      </c>
      <c r="D3" s="5" t="s">
        <v>80</v>
      </c>
      <c r="E3" s="5" t="s">
        <v>77</v>
      </c>
      <c r="F3" s="5">
        <v>0</v>
      </c>
      <c r="G3" s="5" t="s">
        <v>4</v>
      </c>
      <c r="H3" s="6" t="s">
        <v>79</v>
      </c>
      <c r="I3" s="5" t="s">
        <v>83</v>
      </c>
      <c r="J3" s="6"/>
    </row>
    <row r="4" spans="1:11" s="10" customFormat="1" x14ac:dyDescent="0.25">
      <c r="A4" s="8">
        <v>3</v>
      </c>
      <c r="B4" s="8" t="s">
        <v>14</v>
      </c>
      <c r="C4" s="5" t="s">
        <v>108</v>
      </c>
      <c r="D4" s="8" t="s">
        <v>20</v>
      </c>
      <c r="E4" s="8" t="s">
        <v>10</v>
      </c>
      <c r="F4" s="8">
        <f>F8*F5</f>
        <v>0.20358240000000002</v>
      </c>
      <c r="G4" s="8" t="s">
        <v>11</v>
      </c>
      <c r="H4" s="9" t="s">
        <v>16</v>
      </c>
      <c r="I4" s="8" t="s">
        <v>99</v>
      </c>
      <c r="J4" s="9"/>
    </row>
    <row r="5" spans="1:11" s="10" customFormat="1" x14ac:dyDescent="0.25">
      <c r="A5" s="8">
        <v>4</v>
      </c>
      <c r="B5" s="8" t="s">
        <v>14</v>
      </c>
      <c r="C5" s="5" t="s">
        <v>108</v>
      </c>
      <c r="D5" s="8" t="s">
        <v>22</v>
      </c>
      <c r="E5" s="8" t="s">
        <v>37</v>
      </c>
      <c r="F5" s="8">
        <v>3.4860000000000002</v>
      </c>
      <c r="G5" s="8" t="s">
        <v>2</v>
      </c>
      <c r="H5" s="9" t="s">
        <v>97</v>
      </c>
      <c r="I5" s="8" t="s">
        <v>98</v>
      </c>
      <c r="J5" s="9" t="s">
        <v>96</v>
      </c>
      <c r="K5" s="8"/>
    </row>
    <row r="6" spans="1:11" s="10" customFormat="1" x14ac:dyDescent="0.25">
      <c r="A6" s="8">
        <v>5</v>
      </c>
      <c r="B6" s="8" t="s">
        <v>14</v>
      </c>
      <c r="C6" s="5" t="s">
        <v>108</v>
      </c>
      <c r="D6" s="8" t="s">
        <v>21</v>
      </c>
      <c r="E6" s="8" t="s">
        <v>12</v>
      </c>
      <c r="F6" s="8">
        <f>F9*F5</f>
        <v>0.4845540000000001</v>
      </c>
      <c r="G6" s="8" t="s">
        <v>11</v>
      </c>
      <c r="H6" s="9" t="s">
        <v>16</v>
      </c>
      <c r="I6" s="8" t="s">
        <v>100</v>
      </c>
      <c r="J6" s="9"/>
    </row>
    <row r="7" spans="1:11" s="10" customFormat="1" x14ac:dyDescent="0.25">
      <c r="A7" s="8">
        <v>6</v>
      </c>
      <c r="B7" s="8" t="s">
        <v>14</v>
      </c>
      <c r="C7" s="5" t="s">
        <v>108</v>
      </c>
      <c r="D7" s="8" t="s">
        <v>23</v>
      </c>
      <c r="E7" s="8" t="s">
        <v>38</v>
      </c>
      <c r="F7" s="8">
        <f>F6/F10</f>
        <v>2.5911978609625672</v>
      </c>
      <c r="G7" s="8" t="s">
        <v>2</v>
      </c>
      <c r="H7" s="9" t="s">
        <v>16</v>
      </c>
      <c r="I7" s="8" t="s">
        <v>101</v>
      </c>
      <c r="J7" s="9"/>
    </row>
    <row r="8" spans="1:11" s="10" customFormat="1" x14ac:dyDescent="0.25">
      <c r="A8" s="8">
        <v>7</v>
      </c>
      <c r="B8" s="8" t="s">
        <v>14</v>
      </c>
      <c r="C8" s="5" t="s">
        <v>108</v>
      </c>
      <c r="D8" s="8" t="s">
        <v>48</v>
      </c>
      <c r="E8" s="8" t="s">
        <v>36</v>
      </c>
      <c r="F8" s="8">
        <v>5.8400000000000001E-2</v>
      </c>
      <c r="G8" s="8" t="s">
        <v>4</v>
      </c>
      <c r="H8" s="9" t="s">
        <v>17</v>
      </c>
      <c r="I8" s="8"/>
      <c r="J8" s="9" t="s">
        <v>96</v>
      </c>
    </row>
    <row r="9" spans="1:11" s="10" customFormat="1" x14ac:dyDescent="0.25">
      <c r="A9" s="8">
        <v>8</v>
      </c>
      <c r="B9" s="8" t="s">
        <v>14</v>
      </c>
      <c r="C9" s="5" t="s">
        <v>108</v>
      </c>
      <c r="D9" s="8" t="s">
        <v>24</v>
      </c>
      <c r="E9" s="8" t="s">
        <v>46</v>
      </c>
      <c r="F9" s="8">
        <v>0.13900000000000001</v>
      </c>
      <c r="G9" s="8"/>
      <c r="H9" s="9" t="s">
        <v>17</v>
      </c>
      <c r="I9" s="8"/>
      <c r="J9" s="9" t="s">
        <v>96</v>
      </c>
    </row>
    <row r="10" spans="1:11" s="10" customFormat="1" x14ac:dyDescent="0.25">
      <c r="A10" s="8">
        <v>9</v>
      </c>
      <c r="B10" s="8" t="s">
        <v>14</v>
      </c>
      <c r="C10" s="5" t="s">
        <v>108</v>
      </c>
      <c r="D10" s="8" t="s">
        <v>26</v>
      </c>
      <c r="E10" s="8" t="s">
        <v>47</v>
      </c>
      <c r="F10" s="8">
        <v>0.187</v>
      </c>
      <c r="G10" s="8"/>
      <c r="H10" s="9" t="s">
        <v>17</v>
      </c>
      <c r="I10" s="8"/>
      <c r="J10" s="9" t="s">
        <v>96</v>
      </c>
    </row>
    <row r="11" spans="1:11" s="7" customFormat="1" x14ac:dyDescent="0.25">
      <c r="A11" s="5">
        <v>10</v>
      </c>
      <c r="B11" s="5" t="s">
        <v>14</v>
      </c>
      <c r="C11" s="5" t="s">
        <v>108</v>
      </c>
      <c r="D11" s="5" t="s">
        <v>58</v>
      </c>
      <c r="E11" s="5" t="s">
        <v>81</v>
      </c>
      <c r="F11" s="5"/>
      <c r="G11" s="5" t="s">
        <v>43</v>
      </c>
      <c r="H11" s="6" t="s">
        <v>17</v>
      </c>
      <c r="I11" s="5" t="s">
        <v>83</v>
      </c>
      <c r="J11" s="6"/>
    </row>
    <row r="12" spans="1:11" s="7" customFormat="1" x14ac:dyDescent="0.25">
      <c r="A12" s="5">
        <v>11</v>
      </c>
      <c r="B12" s="5" t="s">
        <v>14</v>
      </c>
      <c r="C12" s="5" t="s">
        <v>108</v>
      </c>
      <c r="D12" s="5" t="s">
        <v>59</v>
      </c>
      <c r="E12" s="5" t="s">
        <v>82</v>
      </c>
      <c r="F12" s="5"/>
      <c r="G12" s="5" t="s">
        <v>44</v>
      </c>
      <c r="H12" s="6" t="s">
        <v>17</v>
      </c>
      <c r="I12" s="5" t="s">
        <v>83</v>
      </c>
      <c r="J12" s="6"/>
    </row>
    <row r="13" spans="1:11" s="7" customFormat="1" x14ac:dyDescent="0.25">
      <c r="A13" s="5">
        <v>12</v>
      </c>
      <c r="B13" s="5" t="s">
        <v>14</v>
      </c>
      <c r="C13" s="5" t="s">
        <v>108</v>
      </c>
      <c r="D13" s="5" t="s">
        <v>58</v>
      </c>
      <c r="E13" s="5" t="s">
        <v>39</v>
      </c>
      <c r="F13" s="5"/>
      <c r="G13" s="5" t="s">
        <v>7</v>
      </c>
      <c r="H13" s="6" t="s">
        <v>16</v>
      </c>
      <c r="I13" s="5" t="s">
        <v>84</v>
      </c>
      <c r="J13" s="6"/>
    </row>
    <row r="14" spans="1:11" s="7" customFormat="1" x14ac:dyDescent="0.25">
      <c r="A14" s="5">
        <v>13</v>
      </c>
      <c r="B14" s="5" t="s">
        <v>14</v>
      </c>
      <c r="C14" s="5" t="s">
        <v>108</v>
      </c>
      <c r="D14" s="5" t="s">
        <v>59</v>
      </c>
      <c r="E14" s="5" t="s">
        <v>40</v>
      </c>
      <c r="F14" s="5"/>
      <c r="G14" s="5" t="s">
        <v>15</v>
      </c>
      <c r="H14" s="6" t="s">
        <v>16</v>
      </c>
      <c r="I14" s="5" t="s">
        <v>85</v>
      </c>
      <c r="J14" s="6"/>
    </row>
    <row r="15" spans="1:11" s="10" customFormat="1" x14ac:dyDescent="0.25">
      <c r="A15" s="8">
        <v>14</v>
      </c>
      <c r="B15" s="8" t="s">
        <v>35</v>
      </c>
      <c r="C15" s="5" t="s">
        <v>108</v>
      </c>
      <c r="D15" s="8" t="s">
        <v>28</v>
      </c>
      <c r="E15" s="8" t="s">
        <v>31</v>
      </c>
      <c r="F15" s="8">
        <v>145</v>
      </c>
      <c r="G15" s="8" t="s">
        <v>29</v>
      </c>
      <c r="H15" s="9" t="s">
        <v>32</v>
      </c>
      <c r="I15" s="8" t="s">
        <v>83</v>
      </c>
      <c r="J15" s="11" t="s">
        <v>109</v>
      </c>
    </row>
    <row r="16" spans="1:11" s="10" customFormat="1" x14ac:dyDescent="0.25">
      <c r="A16" s="8">
        <v>15</v>
      </c>
      <c r="B16" s="8" t="s">
        <v>35</v>
      </c>
      <c r="C16" s="8" t="s">
        <v>90</v>
      </c>
      <c r="D16" s="8" t="s">
        <v>28</v>
      </c>
      <c r="E16" s="8" t="s">
        <v>62</v>
      </c>
      <c r="F16" s="8">
        <v>21</v>
      </c>
      <c r="G16" s="8" t="s">
        <v>29</v>
      </c>
      <c r="H16" s="9" t="s">
        <v>17</v>
      </c>
      <c r="I16" s="8" t="s">
        <v>83</v>
      </c>
      <c r="J16" s="9" t="s">
        <v>105</v>
      </c>
    </row>
    <row r="17" spans="1:11" s="10" customFormat="1" x14ac:dyDescent="0.25">
      <c r="A17" s="8">
        <v>17</v>
      </c>
      <c r="B17" s="8" t="s">
        <v>60</v>
      </c>
      <c r="C17" s="8" t="s">
        <v>90</v>
      </c>
      <c r="D17" s="8" t="s">
        <v>50</v>
      </c>
      <c r="E17" s="8" t="s">
        <v>49</v>
      </c>
      <c r="F17" s="8">
        <f>F18*F16</f>
        <v>0.10080000000000001</v>
      </c>
      <c r="G17" s="8" t="s">
        <v>45</v>
      </c>
      <c r="H17" s="9" t="s">
        <v>16</v>
      </c>
      <c r="I17" s="8" t="s">
        <v>95</v>
      </c>
      <c r="J17" s="9"/>
    </row>
    <row r="18" spans="1:11" s="10" customFormat="1" x14ac:dyDescent="0.25">
      <c r="A18" s="8">
        <v>18</v>
      </c>
      <c r="B18" s="8" t="s">
        <v>60</v>
      </c>
      <c r="C18" s="8" t="s">
        <v>90</v>
      </c>
      <c r="D18" s="8" t="s">
        <v>50</v>
      </c>
      <c r="E18" s="8" t="s">
        <v>64</v>
      </c>
      <c r="F18" s="8">
        <f>F22*F19</f>
        <v>4.8000000000000004E-3</v>
      </c>
      <c r="G18" s="8" t="s">
        <v>7</v>
      </c>
      <c r="H18" s="9" t="s">
        <v>16</v>
      </c>
      <c r="I18" s="8" t="s">
        <v>94</v>
      </c>
      <c r="J18" s="9" t="s">
        <v>74</v>
      </c>
    </row>
    <row r="19" spans="1:11" s="10" customFormat="1" x14ac:dyDescent="0.25">
      <c r="A19" s="8">
        <v>19</v>
      </c>
      <c r="B19" s="8" t="s">
        <v>60</v>
      </c>
      <c r="C19" s="8" t="s">
        <v>90</v>
      </c>
      <c r="D19" s="8" t="s">
        <v>48</v>
      </c>
      <c r="E19" s="8" t="s">
        <v>41</v>
      </c>
      <c r="F19" s="8">
        <v>40</v>
      </c>
      <c r="G19" s="8" t="s">
        <v>4</v>
      </c>
      <c r="H19" s="9" t="s">
        <v>17</v>
      </c>
      <c r="I19" s="8" t="s">
        <v>83</v>
      </c>
      <c r="J19" s="9" t="s">
        <v>74</v>
      </c>
    </row>
    <row r="20" spans="1:11" s="10" customFormat="1" x14ac:dyDescent="0.25">
      <c r="A20" s="8">
        <v>20</v>
      </c>
      <c r="B20" s="8" t="s">
        <v>60</v>
      </c>
      <c r="C20" s="8" t="s">
        <v>90</v>
      </c>
      <c r="D20" s="8" t="s">
        <v>61</v>
      </c>
      <c r="E20" s="8" t="s">
        <v>42</v>
      </c>
      <c r="F20" s="8">
        <f>1-(F21/F19)</f>
        <v>0.99924999999999997</v>
      </c>
      <c r="G20" s="8" t="s">
        <v>3</v>
      </c>
      <c r="H20" s="9" t="s">
        <v>16</v>
      </c>
      <c r="I20" s="8"/>
      <c r="J20" s="9"/>
    </row>
    <row r="21" spans="1:11" s="10" customFormat="1" x14ac:dyDescent="0.25">
      <c r="A21" s="8">
        <v>21</v>
      </c>
      <c r="B21" s="8" t="s">
        <v>60</v>
      </c>
      <c r="C21" s="8" t="s">
        <v>90</v>
      </c>
      <c r="D21" s="8" t="s">
        <v>48</v>
      </c>
      <c r="E21" s="8" t="s">
        <v>65</v>
      </c>
      <c r="F21" s="8">
        <v>0.03</v>
      </c>
      <c r="G21" s="8" t="s">
        <v>4</v>
      </c>
      <c r="H21" s="9" t="s">
        <v>17</v>
      </c>
      <c r="I21" s="8" t="s">
        <v>86</v>
      </c>
      <c r="J21" s="9" t="s">
        <v>103</v>
      </c>
    </row>
    <row r="22" spans="1:11" s="10" customFormat="1" x14ac:dyDescent="0.25">
      <c r="A22" s="12">
        <v>22</v>
      </c>
      <c r="B22" s="12" t="s">
        <v>60</v>
      </c>
      <c r="C22" s="12" t="s">
        <v>90</v>
      </c>
      <c r="D22" s="12" t="s">
        <v>34</v>
      </c>
      <c r="E22" s="12" t="s">
        <v>66</v>
      </c>
      <c r="F22" s="12">
        <v>1.2E-4</v>
      </c>
      <c r="G22" s="12" t="s">
        <v>15</v>
      </c>
      <c r="H22" s="13" t="s">
        <v>17</v>
      </c>
      <c r="I22" s="12"/>
      <c r="J22" s="13" t="s">
        <v>103</v>
      </c>
      <c r="K22" s="14">
        <v>2E-3</v>
      </c>
    </row>
    <row r="23" spans="1:11" s="10" customFormat="1" x14ac:dyDescent="0.25">
      <c r="A23" s="12">
        <v>23</v>
      </c>
      <c r="B23" s="12" t="s">
        <v>35</v>
      </c>
      <c r="C23" s="12" t="s">
        <v>90</v>
      </c>
      <c r="D23" s="12" t="s">
        <v>27</v>
      </c>
      <c r="E23" s="12" t="s">
        <v>51</v>
      </c>
      <c r="F23" s="12">
        <f>(F24*F16)/1000</f>
        <v>4.1999999999999996E-4</v>
      </c>
      <c r="G23" s="12" t="s">
        <v>44</v>
      </c>
      <c r="H23" s="13" t="s">
        <v>16</v>
      </c>
      <c r="I23" s="15" t="s">
        <v>106</v>
      </c>
      <c r="J23" s="14"/>
      <c r="K23" s="13" t="s">
        <v>87</v>
      </c>
    </row>
    <row r="24" spans="1:11" s="10" customFormat="1" x14ac:dyDescent="0.25">
      <c r="A24" s="8">
        <v>24</v>
      </c>
      <c r="B24" s="8" t="s">
        <v>35</v>
      </c>
      <c r="C24" s="8" t="s">
        <v>90</v>
      </c>
      <c r="D24" s="8" t="s">
        <v>27</v>
      </c>
      <c r="E24" s="8" t="s">
        <v>52</v>
      </c>
      <c r="F24" s="8">
        <v>0.02</v>
      </c>
      <c r="G24" s="8" t="s">
        <v>15</v>
      </c>
      <c r="H24" s="9" t="s">
        <v>102</v>
      </c>
      <c r="I24" s="8"/>
      <c r="J24" s="9" t="s">
        <v>103</v>
      </c>
      <c r="K24" s="12"/>
    </row>
    <row r="25" spans="1:11" s="10" customFormat="1" x14ac:dyDescent="0.25">
      <c r="A25" s="8">
        <v>25</v>
      </c>
      <c r="B25" s="8" t="s">
        <v>35</v>
      </c>
      <c r="C25" s="8" t="s">
        <v>90</v>
      </c>
      <c r="D25" s="8" t="s">
        <v>57</v>
      </c>
      <c r="E25" s="8" t="s">
        <v>53</v>
      </c>
      <c r="F25" s="8">
        <v>0.2</v>
      </c>
      <c r="G25" s="8" t="s">
        <v>4</v>
      </c>
      <c r="H25" s="9" t="s">
        <v>18</v>
      </c>
      <c r="I25" s="8" t="s">
        <v>83</v>
      </c>
      <c r="J25" s="9" t="s">
        <v>54</v>
      </c>
    </row>
    <row r="26" spans="1:11" s="10" customFormat="1" x14ac:dyDescent="0.25">
      <c r="A26" s="8">
        <v>26</v>
      </c>
      <c r="B26" s="8" t="s">
        <v>35</v>
      </c>
      <c r="C26" s="8" t="s">
        <v>90</v>
      </c>
      <c r="D26" s="8" t="s">
        <v>56</v>
      </c>
      <c r="E26" s="8" t="s">
        <v>55</v>
      </c>
      <c r="F26" s="8">
        <v>10</v>
      </c>
      <c r="G26" s="8" t="s">
        <v>8</v>
      </c>
      <c r="H26" s="9" t="s">
        <v>16</v>
      </c>
      <c r="I26" s="8" t="s">
        <v>88</v>
      </c>
      <c r="J26" s="9"/>
    </row>
    <row r="27" spans="1:11" s="10" customFormat="1" x14ac:dyDescent="0.25">
      <c r="A27" s="8">
        <v>27</v>
      </c>
      <c r="B27" s="8" t="s">
        <v>60</v>
      </c>
      <c r="C27" s="8" t="s">
        <v>91</v>
      </c>
      <c r="D27" s="8" t="s">
        <v>50</v>
      </c>
      <c r="E27" s="8" t="s">
        <v>73</v>
      </c>
      <c r="F27" s="8">
        <f>47.8/F34</f>
        <v>0.91923076923076918</v>
      </c>
      <c r="G27" s="8" t="s">
        <v>7</v>
      </c>
      <c r="H27" s="9" t="s">
        <v>16</v>
      </c>
      <c r="I27" s="8" t="s">
        <v>92</v>
      </c>
      <c r="J27" s="9"/>
    </row>
    <row r="28" spans="1:11" s="10" customFormat="1" x14ac:dyDescent="0.25">
      <c r="A28" s="8">
        <v>28</v>
      </c>
      <c r="B28" s="8" t="s">
        <v>60</v>
      </c>
      <c r="C28" s="8" t="s">
        <v>91</v>
      </c>
      <c r="D28" s="8" t="s">
        <v>48</v>
      </c>
      <c r="E28" s="8" t="s">
        <v>67</v>
      </c>
      <c r="F28" s="8">
        <v>1.26</v>
      </c>
      <c r="G28" s="8" t="s">
        <v>4</v>
      </c>
      <c r="H28" s="9" t="s">
        <v>17</v>
      </c>
      <c r="I28" s="8" t="s">
        <v>83</v>
      </c>
      <c r="J28" s="9" t="s">
        <v>107</v>
      </c>
    </row>
    <row r="29" spans="1:11" s="10" customFormat="1" x14ac:dyDescent="0.25">
      <c r="A29" s="8">
        <v>29</v>
      </c>
      <c r="B29" s="8" t="s">
        <v>60</v>
      </c>
      <c r="C29" s="8" t="s">
        <v>91</v>
      </c>
      <c r="D29" s="8" t="s">
        <v>48</v>
      </c>
      <c r="E29" s="8" t="s">
        <v>68</v>
      </c>
      <c r="F29" s="8">
        <v>1.26</v>
      </c>
      <c r="G29" s="8" t="s">
        <v>4</v>
      </c>
      <c r="H29" s="9" t="s">
        <v>18</v>
      </c>
      <c r="I29" s="8" t="s">
        <v>67</v>
      </c>
      <c r="J29" s="9"/>
    </row>
    <row r="30" spans="1:11" s="10" customFormat="1" x14ac:dyDescent="0.25">
      <c r="A30" s="8">
        <v>30</v>
      </c>
      <c r="B30" s="8" t="s">
        <v>60</v>
      </c>
      <c r="C30" s="8" t="s">
        <v>91</v>
      </c>
      <c r="D30" s="8" t="s">
        <v>34</v>
      </c>
      <c r="E30" s="8" t="s">
        <v>69</v>
      </c>
      <c r="F30" s="8">
        <f>F27/F28</f>
        <v>0.72954822954822951</v>
      </c>
      <c r="G30" s="8" t="s">
        <v>15</v>
      </c>
      <c r="H30" s="9" t="s">
        <v>16</v>
      </c>
      <c r="I30" s="8" t="s">
        <v>93</v>
      </c>
      <c r="J30" s="9"/>
    </row>
    <row r="31" spans="1:11" s="10" customFormat="1" x14ac:dyDescent="0.25">
      <c r="A31" s="8">
        <v>31</v>
      </c>
      <c r="B31" s="8" t="s">
        <v>35</v>
      </c>
      <c r="C31" s="8" t="s">
        <v>91</v>
      </c>
      <c r="D31" s="8" t="s">
        <v>27</v>
      </c>
      <c r="E31" s="8" t="s">
        <v>70</v>
      </c>
      <c r="F31" s="8">
        <v>1</v>
      </c>
      <c r="G31" s="8" t="s">
        <v>15</v>
      </c>
      <c r="H31" s="9" t="s">
        <v>17</v>
      </c>
      <c r="I31" s="8" t="s">
        <v>83</v>
      </c>
      <c r="J31" s="9" t="s">
        <v>75</v>
      </c>
    </row>
    <row r="32" spans="1:11" s="10" customFormat="1" x14ac:dyDescent="0.25">
      <c r="A32" s="8">
        <v>32</v>
      </c>
      <c r="B32" s="8" t="s">
        <v>35</v>
      </c>
      <c r="C32" s="8" t="s">
        <v>91</v>
      </c>
      <c r="D32" s="8" t="s">
        <v>57</v>
      </c>
      <c r="E32" s="8" t="s">
        <v>71</v>
      </c>
      <c r="F32" s="8">
        <v>5</v>
      </c>
      <c r="G32" s="8" t="s">
        <v>4</v>
      </c>
      <c r="H32" s="9" t="s">
        <v>18</v>
      </c>
      <c r="I32" s="8" t="s">
        <v>83</v>
      </c>
      <c r="J32" s="9" t="s">
        <v>54</v>
      </c>
    </row>
    <row r="33" spans="1:10" s="10" customFormat="1" x14ac:dyDescent="0.25">
      <c r="A33" s="8">
        <v>33</v>
      </c>
      <c r="B33" s="8" t="s">
        <v>35</v>
      </c>
      <c r="C33" s="8" t="s">
        <v>91</v>
      </c>
      <c r="D33" s="8" t="s">
        <v>56</v>
      </c>
      <c r="E33" s="8" t="s">
        <v>72</v>
      </c>
      <c r="F33" s="8">
        <v>5</v>
      </c>
      <c r="G33" s="8" t="s">
        <v>8</v>
      </c>
      <c r="H33" s="9" t="s">
        <v>16</v>
      </c>
      <c r="I33" s="8" t="s">
        <v>89</v>
      </c>
      <c r="J33" s="9"/>
    </row>
    <row r="34" spans="1:10" s="10" customFormat="1" x14ac:dyDescent="0.25">
      <c r="A34" s="8">
        <v>16</v>
      </c>
      <c r="B34" s="8" t="s">
        <v>35</v>
      </c>
      <c r="C34" s="8" t="s">
        <v>91</v>
      </c>
      <c r="D34" s="8" t="s">
        <v>28</v>
      </c>
      <c r="E34" s="8" t="s">
        <v>63</v>
      </c>
      <c r="F34" s="8">
        <v>52</v>
      </c>
      <c r="G34" s="8" t="s">
        <v>29</v>
      </c>
      <c r="H34" s="9" t="s">
        <v>17</v>
      </c>
      <c r="I34" s="8" t="s">
        <v>83</v>
      </c>
      <c r="J34" s="4" t="s">
        <v>105</v>
      </c>
    </row>
    <row r="38" spans="1:10" x14ac:dyDescent="0.25">
      <c r="D38" s="3"/>
    </row>
    <row r="39" spans="1:10" x14ac:dyDescent="0.25">
      <c r="D39" s="3"/>
    </row>
  </sheetData>
  <hyperlinks>
    <hyperlink ref="J15" r:id="rId1" xr:uid="{22AE4FB0-4CA0-42F3-A9C7-44E1EC9503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Kshama Doshi</cp:lastModifiedBy>
  <dcterms:created xsi:type="dcterms:W3CDTF">2015-10-02T13:05:40Z</dcterms:created>
  <dcterms:modified xsi:type="dcterms:W3CDTF">2019-07-22T20:53:30Z</dcterms:modified>
</cp:coreProperties>
</file>