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egum\Desktop\"/>
    </mc:Choice>
  </mc:AlternateContent>
  <xr:revisionPtr revIDLastSave="0" documentId="13_ncr:1_{34588626-0811-4C8C-B57B-A658BB343C49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solver_adj" localSheetId="1" hidden="1">Sheet2!$B$28:$I$28,Sheet2!$B$32:$P$32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Sheet2!$B$28:$I$28</definedName>
    <definedName name="solver_lhs2" localSheetId="1" hidden="1">Sheet2!$B$32:$P$32</definedName>
    <definedName name="solver_lhs3" localSheetId="1" hidden="1">Sheet2!$B$39:$P$39</definedName>
    <definedName name="solver_lhs4" localSheetId="1" hidden="1">Sheet2!$B$42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Sheet2!$B$47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5</definedName>
    <definedName name="solver_rel3" localSheetId="1" hidden="1">1</definedName>
    <definedName name="solver_rel4" localSheetId="1" hidden="1">1</definedName>
    <definedName name="solver_rhs1" localSheetId="1" hidden="1">binary</definedName>
    <definedName name="solver_rhs2" localSheetId="1" hidden="1">binary</definedName>
    <definedName name="solver_rhs3" localSheetId="1" hidden="1">Sheet2!$B$40:$P$40</definedName>
    <definedName name="solver_rhs4" localSheetId="1" hidden="1">Sheet2!$B$43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2" l="1"/>
  <c r="H47" i="2"/>
  <c r="I47" i="2"/>
  <c r="I61" i="2" s="1"/>
  <c r="I65" i="2" s="1"/>
  <c r="J47" i="2"/>
  <c r="K47" i="2"/>
  <c r="L47" i="2"/>
  <c r="M47" i="2"/>
  <c r="N47" i="2"/>
  <c r="O47" i="2"/>
  <c r="P47" i="2"/>
  <c r="Q47" i="2"/>
  <c r="R47" i="2"/>
  <c r="S47" i="2"/>
  <c r="T47" i="2"/>
  <c r="F47" i="2"/>
  <c r="E47" i="2"/>
  <c r="B47" i="2"/>
  <c r="D47" i="2"/>
  <c r="C47" i="2"/>
  <c r="D61" i="2" s="1"/>
  <c r="D62" i="2" s="1"/>
  <c r="H61" i="2"/>
  <c r="H62" i="2" s="1"/>
  <c r="C53" i="2"/>
  <c r="J63" i="2"/>
  <c r="B53" i="2" s="1"/>
  <c r="D53" i="2" s="1"/>
  <c r="B65" i="2"/>
  <c r="B21" i="2"/>
  <c r="I68" i="2" s="1"/>
  <c r="C65" i="2"/>
  <c r="E65" i="2"/>
  <c r="C64" i="2"/>
  <c r="D64" i="2"/>
  <c r="E64" i="2"/>
  <c r="F64" i="2"/>
  <c r="G64" i="2"/>
  <c r="H64" i="2"/>
  <c r="I64" i="2"/>
  <c r="B64" i="2"/>
  <c r="C62" i="2"/>
  <c r="E62" i="2"/>
  <c r="B6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" i="2"/>
  <c r="S21" i="2"/>
  <c r="T21" i="2"/>
  <c r="U21" i="2"/>
  <c r="V21" i="2"/>
  <c r="W21" i="2"/>
  <c r="X21" i="2"/>
  <c r="Y21" i="2"/>
  <c r="R21" i="2"/>
  <c r="F61" i="2" l="1"/>
  <c r="F62" i="2" s="1"/>
  <c r="G61" i="2"/>
  <c r="G62" i="2" s="1"/>
  <c r="J64" i="2"/>
  <c r="I62" i="2"/>
</calcChain>
</file>

<file path=xl/sharedStrings.xml><?xml version="1.0" encoding="utf-8"?>
<sst xmlns="http://schemas.openxmlformats.org/spreadsheetml/2006/main" count="52" uniqueCount="49">
  <si>
    <t>CID / CT loc</t>
  </si>
  <si>
    <t>A</t>
  </si>
  <si>
    <t>B</t>
  </si>
  <si>
    <t>C</t>
  </si>
  <si>
    <t>D</t>
  </si>
  <si>
    <t>E</t>
  </si>
  <si>
    <t>F</t>
  </si>
  <si>
    <t>G</t>
  </si>
  <si>
    <t>H</t>
  </si>
  <si>
    <t>Indicator variable</t>
  </si>
  <si>
    <t>a[t,l]</t>
  </si>
  <si>
    <t>CID</t>
  </si>
  <si>
    <t>Demand</t>
  </si>
  <si>
    <t>Total L's Required</t>
  </si>
  <si>
    <t>Total T's served</t>
  </si>
  <si>
    <t>Variable1 x[l]</t>
  </si>
  <si>
    <t>Variable z[t]</t>
  </si>
  <si>
    <t>Constraint-1</t>
  </si>
  <si>
    <t>LHS1</t>
  </si>
  <si>
    <t>LHS2</t>
  </si>
  <si>
    <t>LHS</t>
  </si>
  <si>
    <t>RHS</t>
  </si>
  <si>
    <t>Constraint-2</t>
  </si>
  <si>
    <t>Objectivefunc</t>
  </si>
  <si>
    <t>Percentile Calculations:</t>
  </si>
  <si>
    <t xml:space="preserve">Location of CT </t>
  </si>
  <si>
    <t>Max capacity</t>
  </si>
  <si>
    <t>Required scans</t>
  </si>
  <si>
    <t>No of macines Required</t>
  </si>
  <si>
    <t>No of machines alloted</t>
  </si>
  <si>
    <t>Scans coverd</t>
  </si>
  <si>
    <t>Utilization</t>
  </si>
  <si>
    <t>Total cost</t>
  </si>
  <si>
    <t>Required scans from model</t>
  </si>
  <si>
    <t>Install CT machine(1/0)=?</t>
  </si>
  <si>
    <t>Percentage of population covered=</t>
  </si>
  <si>
    <t>Totaldemand</t>
  </si>
  <si>
    <t>Modelling to find  which location CT machine is to be installed</t>
  </si>
  <si>
    <t>a[t,l] * X[l] calculation for constraints</t>
  </si>
  <si>
    <t xml:space="preserve"> to have maximum demand coverage</t>
  </si>
  <si>
    <t>Maximum scans covered</t>
  </si>
  <si>
    <t>installation cost</t>
  </si>
  <si>
    <t>Exam costs</t>
  </si>
  <si>
    <t>installation cost+operation cost</t>
  </si>
  <si>
    <t>cost per exam</t>
  </si>
  <si>
    <t>Final Calculations:</t>
  </si>
  <si>
    <t>Scans can be covered</t>
  </si>
  <si>
    <t>Indicator variable from sheet1</t>
  </si>
  <si>
    <t>Cost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</si>
</sst>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4" borderId="0" xfId="0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1" xfId="0" applyFont="1" applyFill="1" applyBorder="1"/>
    <xf numFmtId="0" fontId="4" fillId="0" borderId="2" xfId="0" applyFont="1" applyBorder="1"/>
    <xf numFmtId="0" fontId="4" fillId="0" borderId="1" xfId="0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0" applyNumberFormat="1"/>
    <xf numFmtId="0" fontId="0" fillId="0" borderId="0" xfId="0"/>
    <xf numFmtId="0" fontId="0" fillId="0" borderId="0" xfId="0"/>
    <xf numFmtId="0" fontId="0" fillId="3" borderId="0" xfId="0" applyFill="1"/>
    <xf numFmtId="0" fontId="0" fillId="0" borderId="0" xfId="0"/>
    <xf numFmtId="0" fontId="0" fillId="0" borderId="1" xfId="0" applyBorder="1"/>
    <xf numFmtId="0" fontId="0" fillId="9" borderId="0" xfId="0" applyFill="1"/>
    <xf numFmtId="0" fontId="0" fillId="10" borderId="0" xfId="0" applyFill="1"/>
    <xf numFmtId="0" fontId="2" fillId="8" borderId="3" xfId="0" applyFont="1" applyFill="1" applyBorder="1"/>
    <xf numFmtId="0" fontId="0" fillId="8" borderId="0" xfId="0" applyFill="1" applyBorder="1"/>
    <xf numFmtId="0" fontId="0" fillId="0" borderId="1" xfId="0" applyFill="1" applyBorder="1"/>
    <xf numFmtId="0" fontId="5" fillId="0" borderId="1" xfId="0" applyFont="1" applyBorder="1"/>
    <xf numFmtId="0" fontId="0" fillId="0" borderId="1" xfId="0" applyFont="1" applyBorder="1"/>
    <xf numFmtId="0" fontId="5" fillId="6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514350</xdr:colOff>
      <xdr:row>9</xdr:row>
      <xdr:rowOff>71437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784985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34</xdr:col>
      <xdr:colOff>161924</xdr:colOff>
      <xdr:row>0</xdr:row>
      <xdr:rowOff>33337</xdr:rowOff>
    </xdr:from>
    <xdr:ext cx="752475" cy="1762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1764624" y="33337"/>
              <a:ext cx="752475" cy="176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CA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CA" sz="1100" b="0" i="1">
                              <a:latin typeface="Cambria Math" panose="02040503050406030204" pitchFamily="18" charset="0"/>
                            </a:rPr>
                            <m:t>𝑙𝑡</m:t>
                          </m:r>
                        </m:sub>
                      </m:sSub>
                    </m:e>
                  </m:nary>
                </m:oMath>
              </a14:m>
              <a:r>
                <a:rPr lang="en-US" sz="1100"/>
                <a:t> *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CA" sz="1100" b="0" i="1">
                          <a:latin typeface="Cambria Math" panose="02040503050406030204" pitchFamily="18" charset="0"/>
                        </a:rPr>
                        <m:t>𝑙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764624" y="33337"/>
              <a:ext cx="752475" cy="176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</a:t>
              </a:r>
              <a:r>
                <a:rPr lang="en-CA" sz="1100" b="0" i="0">
                  <a:latin typeface="Cambria Math" panose="02040503050406030204" pitchFamily="18" charset="0"/>
                </a:rPr>
                <a:t>𝑎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CA" sz="1100" b="0" i="0">
                  <a:latin typeface="Cambria Math" panose="02040503050406030204" pitchFamily="18" charset="0"/>
                </a:rPr>
                <a:t>𝑙𝑡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/>
                <a:t> *</a:t>
              </a:r>
              <a:r>
                <a:rPr lang="en-CA" sz="1100" b="0" i="0">
                  <a:latin typeface="Cambria Math" panose="02040503050406030204" pitchFamily="18" charset="0"/>
                </a:rPr>
                <a:t>𝑋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CA" sz="1100" b="0" i="0">
                  <a:latin typeface="Cambria Math" panose="02040503050406030204" pitchFamily="18" charset="0"/>
                </a:rPr>
                <a:t>𝑙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opLeftCell="B1" workbookViewId="0">
      <selection activeCell="K22" sqref="K22"/>
    </sheetView>
  </sheetViews>
  <sheetFormatPr defaultRowHeight="15" x14ac:dyDescent="0.25"/>
  <sheetData>
    <row r="1" spans="1:2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5" t="s">
        <v>9</v>
      </c>
      <c r="L1" s="7" t="s">
        <v>10</v>
      </c>
      <c r="M1" s="7">
        <v>1</v>
      </c>
      <c r="N1" s="7">
        <v>2</v>
      </c>
      <c r="O1" s="7">
        <v>3</v>
      </c>
      <c r="P1" s="7">
        <v>4</v>
      </c>
      <c r="Q1" s="7">
        <v>5</v>
      </c>
      <c r="R1" s="7">
        <v>6</v>
      </c>
      <c r="S1" s="7">
        <v>7</v>
      </c>
      <c r="T1" s="7">
        <v>8</v>
      </c>
    </row>
    <row r="2" spans="1:20" ht="15.75" x14ac:dyDescent="0.25">
      <c r="A2" s="3">
        <v>1</v>
      </c>
      <c r="B2" s="4">
        <v>10</v>
      </c>
      <c r="C2" s="4">
        <v>48</v>
      </c>
      <c r="D2" s="4">
        <v>64</v>
      </c>
      <c r="E2" s="4">
        <v>80</v>
      </c>
      <c r="F2" s="4">
        <v>152</v>
      </c>
      <c r="G2" s="4">
        <v>152</v>
      </c>
      <c r="H2" s="4">
        <v>168</v>
      </c>
      <c r="I2" s="4">
        <v>232</v>
      </c>
      <c r="K2" s="5"/>
      <c r="L2" s="7">
        <v>1</v>
      </c>
      <c r="M2" s="6">
        <v>1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 ht="15.75" x14ac:dyDescent="0.25">
      <c r="A3" s="3">
        <v>2</v>
      </c>
      <c r="B3" s="4">
        <v>48</v>
      </c>
      <c r="C3" s="4">
        <v>4</v>
      </c>
      <c r="D3" s="4">
        <v>40</v>
      </c>
      <c r="E3" s="4">
        <v>32</v>
      </c>
      <c r="F3" s="4">
        <v>104</v>
      </c>
      <c r="G3" s="4">
        <v>104</v>
      </c>
      <c r="H3" s="4">
        <v>120</v>
      </c>
      <c r="I3" s="4">
        <v>192</v>
      </c>
      <c r="K3" s="5"/>
      <c r="L3" s="7">
        <v>2</v>
      </c>
      <c r="M3" s="6">
        <v>0</v>
      </c>
      <c r="N3" s="6">
        <v>1</v>
      </c>
      <c r="O3" s="6">
        <v>1</v>
      </c>
      <c r="P3" s="6">
        <v>1</v>
      </c>
      <c r="Q3" s="6">
        <v>0</v>
      </c>
      <c r="R3" s="6">
        <v>0</v>
      </c>
      <c r="S3" s="6">
        <v>0</v>
      </c>
      <c r="T3" s="5">
        <v>0</v>
      </c>
    </row>
    <row r="4" spans="1:20" ht="15.75" x14ac:dyDescent="0.25">
      <c r="A4" s="3">
        <v>3</v>
      </c>
      <c r="B4" s="4">
        <v>64</v>
      </c>
      <c r="C4" s="4">
        <v>40</v>
      </c>
      <c r="D4" s="4">
        <v>8</v>
      </c>
      <c r="E4" s="4">
        <v>40</v>
      </c>
      <c r="F4" s="4">
        <v>96</v>
      </c>
      <c r="G4" s="4">
        <v>128</v>
      </c>
      <c r="H4" s="4">
        <v>96</v>
      </c>
      <c r="I4" s="4">
        <v>184</v>
      </c>
      <c r="K4" s="5"/>
      <c r="L4" s="7">
        <v>3</v>
      </c>
      <c r="M4" s="6">
        <v>0</v>
      </c>
      <c r="N4" s="6">
        <v>1</v>
      </c>
      <c r="O4" s="6">
        <v>1</v>
      </c>
      <c r="P4" s="6">
        <v>1</v>
      </c>
      <c r="Q4" s="6">
        <v>0</v>
      </c>
      <c r="R4" s="6">
        <v>0</v>
      </c>
      <c r="S4" s="6">
        <v>0</v>
      </c>
      <c r="T4" s="5">
        <v>0</v>
      </c>
    </row>
    <row r="5" spans="1:20" ht="15.75" x14ac:dyDescent="0.25">
      <c r="A5" s="3">
        <v>4</v>
      </c>
      <c r="B5" s="4">
        <v>80</v>
      </c>
      <c r="C5" s="4">
        <v>32</v>
      </c>
      <c r="D5" s="4">
        <v>40</v>
      </c>
      <c r="E5" s="4">
        <v>12</v>
      </c>
      <c r="F5" s="4">
        <v>72</v>
      </c>
      <c r="G5" s="4">
        <v>80</v>
      </c>
      <c r="H5" s="4">
        <v>80</v>
      </c>
      <c r="I5" s="4">
        <v>152</v>
      </c>
      <c r="K5" s="5"/>
      <c r="L5" s="7">
        <v>4</v>
      </c>
      <c r="M5" s="6">
        <v>0</v>
      </c>
      <c r="N5" s="6">
        <v>1</v>
      </c>
      <c r="O5" s="6">
        <v>1</v>
      </c>
      <c r="P5" s="6">
        <v>1</v>
      </c>
      <c r="Q5" s="6">
        <v>0</v>
      </c>
      <c r="R5" s="6">
        <v>0</v>
      </c>
      <c r="S5" s="5">
        <v>0</v>
      </c>
      <c r="T5" s="5">
        <v>0</v>
      </c>
    </row>
    <row r="6" spans="1:20" ht="15.75" x14ac:dyDescent="0.25">
      <c r="A6" s="3">
        <v>5</v>
      </c>
      <c r="B6" s="4">
        <v>152</v>
      </c>
      <c r="C6" s="4">
        <v>104</v>
      </c>
      <c r="D6" s="4">
        <v>96</v>
      </c>
      <c r="E6" s="4">
        <v>72</v>
      </c>
      <c r="F6" s="4">
        <v>4</v>
      </c>
      <c r="G6" s="4">
        <v>32</v>
      </c>
      <c r="H6" s="4">
        <v>8</v>
      </c>
      <c r="I6" s="4">
        <v>112</v>
      </c>
      <c r="K6" s="5"/>
      <c r="L6" s="7">
        <v>5</v>
      </c>
      <c r="M6" s="6">
        <v>0</v>
      </c>
      <c r="N6" s="6">
        <v>0</v>
      </c>
      <c r="O6" s="6">
        <v>0</v>
      </c>
      <c r="P6" s="6">
        <v>0</v>
      </c>
      <c r="Q6" s="5">
        <v>1</v>
      </c>
      <c r="R6" s="5">
        <v>1</v>
      </c>
      <c r="S6" s="5">
        <v>1</v>
      </c>
      <c r="T6" s="5">
        <v>0</v>
      </c>
    </row>
    <row r="7" spans="1:20" ht="15.75" x14ac:dyDescent="0.25">
      <c r="A7" s="3">
        <v>6</v>
      </c>
      <c r="B7" s="4">
        <v>152</v>
      </c>
      <c r="C7" s="4">
        <v>104</v>
      </c>
      <c r="D7" s="4">
        <v>128</v>
      </c>
      <c r="E7" s="4">
        <v>80</v>
      </c>
      <c r="F7" s="4">
        <v>32</v>
      </c>
      <c r="G7" s="4">
        <v>7</v>
      </c>
      <c r="H7" s="4">
        <v>64</v>
      </c>
      <c r="I7" s="4">
        <v>144</v>
      </c>
      <c r="K7" s="5"/>
      <c r="L7" s="7">
        <v>6</v>
      </c>
      <c r="M7" s="6">
        <v>0</v>
      </c>
      <c r="N7" s="6">
        <v>0</v>
      </c>
      <c r="O7" s="6">
        <v>0</v>
      </c>
      <c r="P7" s="6">
        <v>0</v>
      </c>
      <c r="Q7" s="5">
        <v>1</v>
      </c>
      <c r="R7" s="5">
        <v>1</v>
      </c>
      <c r="S7" s="5">
        <v>0</v>
      </c>
      <c r="T7" s="5">
        <v>0</v>
      </c>
    </row>
    <row r="8" spans="1:20" ht="15.75" x14ac:dyDescent="0.25">
      <c r="A8" s="3">
        <v>7</v>
      </c>
      <c r="B8" s="4">
        <v>168</v>
      </c>
      <c r="C8" s="4">
        <v>120</v>
      </c>
      <c r="D8" s="4">
        <v>96</v>
      </c>
      <c r="E8" s="4">
        <v>80</v>
      </c>
      <c r="F8" s="4">
        <v>8</v>
      </c>
      <c r="G8" s="4">
        <v>64</v>
      </c>
      <c r="H8" s="4">
        <v>4</v>
      </c>
      <c r="I8" s="4">
        <v>96</v>
      </c>
      <c r="K8" s="5"/>
      <c r="L8" s="7">
        <v>7</v>
      </c>
      <c r="M8" s="6">
        <v>0</v>
      </c>
      <c r="N8" s="6">
        <v>0</v>
      </c>
      <c r="O8" s="6">
        <v>0</v>
      </c>
      <c r="P8" s="6">
        <v>0</v>
      </c>
      <c r="Q8" s="5">
        <v>1</v>
      </c>
      <c r="R8" s="5">
        <v>0</v>
      </c>
      <c r="S8" s="5">
        <v>1</v>
      </c>
      <c r="T8" s="5">
        <v>0</v>
      </c>
    </row>
    <row r="9" spans="1:20" ht="15.75" x14ac:dyDescent="0.25">
      <c r="A9" s="3">
        <v>8</v>
      </c>
      <c r="B9" s="4">
        <v>232</v>
      </c>
      <c r="C9" s="4">
        <v>192</v>
      </c>
      <c r="D9" s="4">
        <v>184</v>
      </c>
      <c r="E9" s="4">
        <v>152</v>
      </c>
      <c r="F9" s="4">
        <v>112</v>
      </c>
      <c r="G9" s="4">
        <v>144</v>
      </c>
      <c r="H9" s="4">
        <v>96</v>
      </c>
      <c r="I9" s="4">
        <v>15</v>
      </c>
      <c r="K9" s="5"/>
      <c r="L9" s="7">
        <v>8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5">
        <v>1</v>
      </c>
    </row>
    <row r="10" spans="1:20" ht="15.75" x14ac:dyDescent="0.25">
      <c r="A10" s="3">
        <v>9</v>
      </c>
      <c r="B10" s="4">
        <v>80</v>
      </c>
      <c r="C10" s="4">
        <v>56</v>
      </c>
      <c r="D10" s="4">
        <v>24</v>
      </c>
      <c r="E10" s="4">
        <v>24</v>
      </c>
      <c r="F10" s="4">
        <v>88</v>
      </c>
      <c r="G10" s="4">
        <v>128</v>
      </c>
      <c r="H10" s="4">
        <v>80</v>
      </c>
      <c r="I10" s="4">
        <v>144</v>
      </c>
      <c r="K10" s="5"/>
      <c r="L10" s="7">
        <v>9</v>
      </c>
      <c r="M10" s="6">
        <v>0</v>
      </c>
      <c r="N10" s="6">
        <v>0</v>
      </c>
      <c r="O10" s="5">
        <v>1</v>
      </c>
      <c r="P10" s="5">
        <v>1</v>
      </c>
      <c r="Q10" s="6">
        <v>0</v>
      </c>
      <c r="R10" s="6">
        <v>0</v>
      </c>
      <c r="S10" s="6">
        <v>0</v>
      </c>
      <c r="T10" s="5">
        <v>0</v>
      </c>
    </row>
    <row r="11" spans="1:20" ht="15.75" x14ac:dyDescent="0.25">
      <c r="A11" s="3">
        <v>10</v>
      </c>
      <c r="B11" s="4">
        <v>224</v>
      </c>
      <c r="C11" s="4">
        <v>176</v>
      </c>
      <c r="D11" s="4">
        <v>160</v>
      </c>
      <c r="E11" s="4">
        <v>136</v>
      </c>
      <c r="F11" s="4">
        <v>80</v>
      </c>
      <c r="G11" s="4">
        <v>112</v>
      </c>
      <c r="H11" s="4">
        <v>64</v>
      </c>
      <c r="I11" s="4">
        <v>56</v>
      </c>
      <c r="K11" s="5"/>
      <c r="L11" s="7">
        <v>10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5">
        <v>0</v>
      </c>
    </row>
    <row r="12" spans="1:20" ht="15.75" x14ac:dyDescent="0.25">
      <c r="A12" s="3">
        <v>11</v>
      </c>
      <c r="B12" s="4">
        <v>40</v>
      </c>
      <c r="C12" s="4">
        <v>104</v>
      </c>
      <c r="D12" s="4">
        <v>64</v>
      </c>
      <c r="E12" s="4">
        <v>104</v>
      </c>
      <c r="F12" s="4">
        <v>160</v>
      </c>
      <c r="G12" s="4">
        <v>192</v>
      </c>
      <c r="H12" s="4">
        <v>160</v>
      </c>
      <c r="I12" s="4">
        <v>248</v>
      </c>
      <c r="K12" s="5"/>
      <c r="L12" s="7">
        <v>11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5">
        <v>0</v>
      </c>
    </row>
    <row r="13" spans="1:20" ht="15.75" x14ac:dyDescent="0.25">
      <c r="A13" s="3">
        <v>12</v>
      </c>
      <c r="B13" s="4">
        <v>32</v>
      </c>
      <c r="C13" s="4">
        <v>64</v>
      </c>
      <c r="D13" s="4">
        <v>40</v>
      </c>
      <c r="E13" s="4">
        <v>72</v>
      </c>
      <c r="F13" s="4">
        <v>136</v>
      </c>
      <c r="G13" s="4">
        <v>176</v>
      </c>
      <c r="H13" s="4">
        <v>128</v>
      </c>
      <c r="I13" s="4">
        <v>192</v>
      </c>
      <c r="K13" s="5"/>
      <c r="L13" s="7">
        <v>12</v>
      </c>
      <c r="M13" s="6">
        <v>1</v>
      </c>
      <c r="N13" s="6">
        <v>0</v>
      </c>
      <c r="O13" s="6">
        <v>1</v>
      </c>
      <c r="P13" s="6">
        <v>0</v>
      </c>
      <c r="Q13" s="6">
        <v>0</v>
      </c>
      <c r="R13" s="6">
        <v>0</v>
      </c>
      <c r="S13" s="6">
        <v>0</v>
      </c>
      <c r="T13" s="5">
        <v>0</v>
      </c>
    </row>
    <row r="14" spans="1:20" ht="15.75" x14ac:dyDescent="0.25">
      <c r="A14" s="3">
        <v>13</v>
      </c>
      <c r="B14" s="4">
        <v>88</v>
      </c>
      <c r="C14" s="4">
        <v>64</v>
      </c>
      <c r="D14" s="4">
        <v>24</v>
      </c>
      <c r="E14" s="4">
        <v>64</v>
      </c>
      <c r="F14" s="4">
        <v>120</v>
      </c>
      <c r="G14" s="4">
        <v>152</v>
      </c>
      <c r="H14" s="4">
        <v>104</v>
      </c>
      <c r="I14" s="4">
        <v>160</v>
      </c>
      <c r="K14" s="5"/>
      <c r="L14" s="7">
        <v>13</v>
      </c>
      <c r="M14" s="6">
        <v>0</v>
      </c>
      <c r="N14" s="6">
        <v>0</v>
      </c>
      <c r="O14" s="6">
        <v>1</v>
      </c>
      <c r="P14" s="6">
        <v>0</v>
      </c>
      <c r="Q14" s="6">
        <v>0</v>
      </c>
      <c r="R14" s="6">
        <v>0</v>
      </c>
      <c r="S14" s="6">
        <v>0</v>
      </c>
      <c r="T14" s="5">
        <v>0</v>
      </c>
    </row>
    <row r="15" spans="1:20" ht="15.75" x14ac:dyDescent="0.25">
      <c r="A15" s="3">
        <v>14</v>
      </c>
      <c r="B15" s="4">
        <v>136</v>
      </c>
      <c r="C15" s="4">
        <v>80</v>
      </c>
      <c r="D15" s="4">
        <v>72</v>
      </c>
      <c r="E15" s="4">
        <v>48</v>
      </c>
      <c r="F15" s="4">
        <v>72</v>
      </c>
      <c r="G15" s="4">
        <v>104</v>
      </c>
      <c r="H15" s="4">
        <v>64</v>
      </c>
      <c r="I15" s="4">
        <v>128</v>
      </c>
      <c r="K15" s="5"/>
      <c r="L15" s="7">
        <v>14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</row>
    <row r="16" spans="1:20" ht="15.75" x14ac:dyDescent="0.25">
      <c r="A16" s="3">
        <v>15</v>
      </c>
      <c r="B16" s="4">
        <v>184</v>
      </c>
      <c r="C16" s="4">
        <v>136</v>
      </c>
      <c r="D16" s="4">
        <v>112</v>
      </c>
      <c r="E16" s="4">
        <v>96</v>
      </c>
      <c r="F16" s="4">
        <v>24</v>
      </c>
      <c r="G16" s="4">
        <v>80</v>
      </c>
      <c r="H16" s="4">
        <v>16</v>
      </c>
      <c r="I16" s="4">
        <v>80</v>
      </c>
      <c r="K16" s="5"/>
      <c r="L16" s="7">
        <v>15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1</v>
      </c>
      <c r="T16" s="5">
        <v>0</v>
      </c>
    </row>
    <row r="17" spans="1:20" ht="15.75" x14ac:dyDescent="0.25">
      <c r="A17" s="3">
        <v>16</v>
      </c>
      <c r="B17" s="4">
        <v>112</v>
      </c>
      <c r="C17" s="4">
        <v>64</v>
      </c>
      <c r="D17" s="4">
        <v>88</v>
      </c>
      <c r="E17" s="4">
        <v>48</v>
      </c>
      <c r="F17" s="4">
        <v>56</v>
      </c>
      <c r="G17" s="4">
        <v>56</v>
      </c>
      <c r="H17" s="4">
        <v>64</v>
      </c>
      <c r="I17" s="4">
        <v>160</v>
      </c>
      <c r="K17" s="5"/>
      <c r="L17" s="7">
        <v>16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</row>
    <row r="18" spans="1:20" ht="15.75" x14ac:dyDescent="0.25">
      <c r="A18" s="3">
        <v>17</v>
      </c>
      <c r="B18" s="4">
        <v>176</v>
      </c>
      <c r="C18" s="4">
        <v>128</v>
      </c>
      <c r="D18" s="4">
        <v>136</v>
      </c>
      <c r="E18" s="4">
        <v>96</v>
      </c>
      <c r="F18" s="4">
        <v>48</v>
      </c>
      <c r="G18" s="4">
        <v>32</v>
      </c>
      <c r="H18" s="4">
        <v>56</v>
      </c>
      <c r="I18" s="4">
        <v>72</v>
      </c>
      <c r="K18" s="5"/>
      <c r="L18" s="7">
        <v>17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0</v>
      </c>
      <c r="T18" s="5">
        <v>0</v>
      </c>
    </row>
    <row r="19" spans="1:20" ht="15.75" x14ac:dyDescent="0.25">
      <c r="A19" s="3">
        <v>18</v>
      </c>
      <c r="B19" s="4">
        <v>112</v>
      </c>
      <c r="C19" s="4">
        <v>64</v>
      </c>
      <c r="D19" s="4">
        <v>56</v>
      </c>
      <c r="E19" s="4">
        <v>32</v>
      </c>
      <c r="F19" s="4">
        <v>40</v>
      </c>
      <c r="G19" s="4">
        <v>72</v>
      </c>
      <c r="H19" s="4">
        <v>48</v>
      </c>
      <c r="I19" s="4">
        <v>152</v>
      </c>
      <c r="K19" s="5"/>
      <c r="L19" s="7">
        <v>18</v>
      </c>
      <c r="M19" s="6">
        <v>0</v>
      </c>
      <c r="N19" s="6">
        <v>0</v>
      </c>
      <c r="O19" s="6">
        <v>0</v>
      </c>
      <c r="P19" s="6">
        <v>1</v>
      </c>
      <c r="Q19" s="6">
        <v>1</v>
      </c>
      <c r="R19" s="6">
        <v>0</v>
      </c>
      <c r="S19" s="6">
        <v>0</v>
      </c>
      <c r="T19" s="5">
        <v>0</v>
      </c>
    </row>
    <row r="20" spans="1:20" ht="15.75" x14ac:dyDescent="0.25">
      <c r="A20" s="3">
        <v>19</v>
      </c>
      <c r="B20" s="4">
        <v>152</v>
      </c>
      <c r="C20" s="4">
        <v>104</v>
      </c>
      <c r="D20" s="4">
        <v>96</v>
      </c>
      <c r="E20" s="4">
        <v>72</v>
      </c>
      <c r="F20" s="4">
        <v>32</v>
      </c>
      <c r="G20" s="4">
        <v>88</v>
      </c>
      <c r="H20" s="4">
        <v>24</v>
      </c>
      <c r="I20" s="4">
        <v>104</v>
      </c>
      <c r="K20" s="5"/>
      <c r="L20" s="7">
        <v>19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  <c r="R20" s="5">
        <v>0</v>
      </c>
      <c r="S20" s="5">
        <v>1</v>
      </c>
      <c r="T20" s="5">
        <v>0</v>
      </c>
    </row>
  </sheetData>
  <conditionalFormatting sqref="B2:I20">
    <cfRule type="cellIs" dxfId="0" priority="1" operator="lessThanOrEqual">
      <formula>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9"/>
  <sheetViews>
    <sheetView tabSelected="1" topLeftCell="A47" workbookViewId="0">
      <selection activeCell="C26" sqref="C26"/>
    </sheetView>
  </sheetViews>
  <sheetFormatPr defaultRowHeight="15" x14ac:dyDescent="0.25"/>
  <cols>
    <col min="1" max="1" width="29" customWidth="1"/>
    <col min="2" max="2" width="15.85546875" customWidth="1"/>
    <col min="3" max="3" width="11.7109375" customWidth="1"/>
    <col min="4" max="4" width="13" customWidth="1"/>
    <col min="17" max="17" width="14" customWidth="1"/>
    <col min="26" max="26" width="16.140625" customWidth="1"/>
    <col min="27" max="27" width="10.42578125" customWidth="1"/>
    <col min="35" max="35" width="16.140625" customWidth="1"/>
  </cols>
  <sheetData>
    <row r="1" spans="1:35" ht="15.75" x14ac:dyDescent="0.25">
      <c r="A1" s="8" t="s">
        <v>11</v>
      </c>
      <c r="B1" s="9" t="s">
        <v>12</v>
      </c>
      <c r="N1" t="s">
        <v>47</v>
      </c>
      <c r="Q1" s="25" t="s">
        <v>10</v>
      </c>
      <c r="R1" s="16">
        <v>1</v>
      </c>
      <c r="S1" s="16">
        <v>2</v>
      </c>
      <c r="T1" s="16">
        <v>3</v>
      </c>
      <c r="U1" s="16">
        <v>4</v>
      </c>
      <c r="V1" s="16">
        <v>5</v>
      </c>
      <c r="W1" s="16">
        <v>6</v>
      </c>
      <c r="X1" s="16">
        <v>7</v>
      </c>
      <c r="Y1" s="16">
        <v>8</v>
      </c>
      <c r="Z1" s="15" t="s">
        <v>13</v>
      </c>
      <c r="AA1" s="18" t="s">
        <v>38</v>
      </c>
      <c r="AB1" s="18"/>
      <c r="AC1" s="18"/>
      <c r="AD1" s="18"/>
      <c r="AE1" s="18"/>
      <c r="AF1" s="18"/>
      <c r="AG1" s="18"/>
      <c r="AH1" s="18"/>
      <c r="AI1" s="18"/>
    </row>
    <row r="2" spans="1:35" ht="15.75" x14ac:dyDescent="0.25">
      <c r="A2" s="10">
        <v>1</v>
      </c>
      <c r="B2" s="11">
        <v>332</v>
      </c>
      <c r="Q2" s="16">
        <v>1</v>
      </c>
      <c r="R2" s="27">
        <v>1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15">
        <f>COUNTIF(R2:Y2,1)</f>
        <v>1</v>
      </c>
      <c r="AA2" s="29">
        <v>1</v>
      </c>
      <c r="AB2" s="29">
        <v>0</v>
      </c>
      <c r="AC2" s="29">
        <v>0</v>
      </c>
      <c r="AD2" s="29">
        <v>0</v>
      </c>
      <c r="AE2" s="29">
        <v>0</v>
      </c>
      <c r="AF2" s="29">
        <v>0</v>
      </c>
      <c r="AG2" s="29">
        <v>0</v>
      </c>
      <c r="AH2" s="29">
        <v>0</v>
      </c>
      <c r="AI2" s="18">
        <v>1</v>
      </c>
    </row>
    <row r="3" spans="1:35" ht="15.75" x14ac:dyDescent="0.25">
      <c r="A3" s="10">
        <v>2</v>
      </c>
      <c r="B3" s="11">
        <v>14076</v>
      </c>
      <c r="Q3" s="16">
        <v>2</v>
      </c>
      <c r="R3" s="27">
        <v>0</v>
      </c>
      <c r="S3" s="27">
        <v>1</v>
      </c>
      <c r="T3" s="27">
        <v>1</v>
      </c>
      <c r="U3" s="27">
        <v>1</v>
      </c>
      <c r="V3" s="27">
        <v>0</v>
      </c>
      <c r="W3" s="27">
        <v>0</v>
      </c>
      <c r="X3" s="27">
        <v>0</v>
      </c>
      <c r="Y3" s="22">
        <v>0</v>
      </c>
      <c r="Z3" s="15">
        <f t="shared" ref="Z3:Z20" si="0">COUNTIF(R3:Y3,1)</f>
        <v>3</v>
      </c>
      <c r="AA3" s="29">
        <v>0</v>
      </c>
      <c r="AB3" s="29">
        <v>0</v>
      </c>
      <c r="AC3" s="29">
        <v>1</v>
      </c>
      <c r="AD3" s="29">
        <v>0</v>
      </c>
      <c r="AE3" s="29">
        <v>0</v>
      </c>
      <c r="AF3" s="29">
        <v>0</v>
      </c>
      <c r="AG3" s="29">
        <v>0</v>
      </c>
      <c r="AH3" s="29">
        <v>0</v>
      </c>
      <c r="AI3" s="18">
        <v>1</v>
      </c>
    </row>
    <row r="4" spans="1:35" ht="15.75" x14ac:dyDescent="0.25">
      <c r="A4" s="10">
        <v>3</v>
      </c>
      <c r="B4" s="11">
        <v>12343</v>
      </c>
      <c r="Q4" s="16">
        <v>3</v>
      </c>
      <c r="R4" s="27">
        <v>0</v>
      </c>
      <c r="S4" s="27">
        <v>1</v>
      </c>
      <c r="T4" s="27">
        <v>1</v>
      </c>
      <c r="U4" s="27">
        <v>1</v>
      </c>
      <c r="V4" s="27">
        <v>0</v>
      </c>
      <c r="W4" s="27">
        <v>0</v>
      </c>
      <c r="X4" s="27">
        <v>0</v>
      </c>
      <c r="Y4" s="22">
        <v>0</v>
      </c>
      <c r="Z4" s="15">
        <f t="shared" si="0"/>
        <v>3</v>
      </c>
      <c r="AA4" s="29">
        <v>0</v>
      </c>
      <c r="AB4" s="29">
        <v>0</v>
      </c>
      <c r="AC4" s="29">
        <v>1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18">
        <v>1</v>
      </c>
    </row>
    <row r="5" spans="1:35" ht="15.75" x14ac:dyDescent="0.25">
      <c r="A5" s="10">
        <v>4</v>
      </c>
      <c r="B5" s="12">
        <v>18034</v>
      </c>
      <c r="Q5" s="26">
        <v>4</v>
      </c>
      <c r="R5" s="27">
        <v>0</v>
      </c>
      <c r="S5" s="27">
        <v>1</v>
      </c>
      <c r="T5" s="27">
        <v>1</v>
      </c>
      <c r="U5" s="27">
        <v>1</v>
      </c>
      <c r="V5" s="27">
        <v>0</v>
      </c>
      <c r="W5" s="27">
        <v>0</v>
      </c>
      <c r="X5" s="22">
        <v>0</v>
      </c>
      <c r="Y5" s="22">
        <v>0</v>
      </c>
      <c r="Z5" s="15">
        <f t="shared" si="0"/>
        <v>3</v>
      </c>
      <c r="AA5" s="29">
        <v>0</v>
      </c>
      <c r="AB5" s="29">
        <v>0</v>
      </c>
      <c r="AC5" s="29">
        <v>1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18">
        <v>1</v>
      </c>
    </row>
    <row r="6" spans="1:35" ht="15.75" x14ac:dyDescent="0.25">
      <c r="A6" s="10">
        <v>5</v>
      </c>
      <c r="B6" s="11">
        <v>15367</v>
      </c>
      <c r="Q6" s="26">
        <v>5</v>
      </c>
      <c r="R6" s="27">
        <v>0</v>
      </c>
      <c r="S6" s="27">
        <v>0</v>
      </c>
      <c r="T6" s="27">
        <v>0</v>
      </c>
      <c r="U6" s="27">
        <v>0</v>
      </c>
      <c r="V6" s="22">
        <v>1</v>
      </c>
      <c r="W6" s="22">
        <v>1</v>
      </c>
      <c r="X6" s="22">
        <v>1</v>
      </c>
      <c r="Y6" s="22">
        <v>0</v>
      </c>
      <c r="Z6" s="15">
        <f t="shared" si="0"/>
        <v>3</v>
      </c>
      <c r="AA6" s="29">
        <v>0</v>
      </c>
      <c r="AB6" s="29">
        <v>0</v>
      </c>
      <c r="AC6" s="29">
        <v>0</v>
      </c>
      <c r="AD6" s="29">
        <v>0</v>
      </c>
      <c r="AE6" s="29">
        <v>1</v>
      </c>
      <c r="AF6" s="29">
        <v>1</v>
      </c>
      <c r="AG6" s="29">
        <v>1</v>
      </c>
      <c r="AH6" s="29">
        <v>0</v>
      </c>
      <c r="AI6" s="18">
        <v>3</v>
      </c>
    </row>
    <row r="7" spans="1:35" ht="15.75" x14ac:dyDescent="0.25">
      <c r="A7" s="10">
        <v>6</v>
      </c>
      <c r="B7" s="11">
        <v>10654</v>
      </c>
      <c r="Q7" s="26">
        <v>6</v>
      </c>
      <c r="R7" s="27">
        <v>0</v>
      </c>
      <c r="S7" s="27">
        <v>0</v>
      </c>
      <c r="T7" s="27">
        <v>0</v>
      </c>
      <c r="U7" s="27">
        <v>0</v>
      </c>
      <c r="V7" s="22">
        <v>1</v>
      </c>
      <c r="W7" s="22">
        <v>1</v>
      </c>
      <c r="X7" s="22">
        <v>0</v>
      </c>
      <c r="Y7" s="22">
        <v>0</v>
      </c>
      <c r="Z7" s="15">
        <f t="shared" si="0"/>
        <v>2</v>
      </c>
      <c r="AA7" s="29">
        <v>0</v>
      </c>
      <c r="AB7" s="29">
        <v>0</v>
      </c>
      <c r="AC7" s="29">
        <v>0</v>
      </c>
      <c r="AD7" s="29">
        <v>0</v>
      </c>
      <c r="AE7" s="29">
        <v>1</v>
      </c>
      <c r="AF7" s="29">
        <v>1</v>
      </c>
      <c r="AG7" s="29">
        <v>0</v>
      </c>
      <c r="AH7" s="29">
        <v>0</v>
      </c>
      <c r="AI7" s="18">
        <v>2</v>
      </c>
    </row>
    <row r="8" spans="1:35" ht="15.75" x14ac:dyDescent="0.25">
      <c r="A8" s="10">
        <v>7</v>
      </c>
      <c r="B8" s="11">
        <v>17976</v>
      </c>
      <c r="Q8" s="26">
        <v>7</v>
      </c>
      <c r="R8" s="27">
        <v>0</v>
      </c>
      <c r="S8" s="27">
        <v>0</v>
      </c>
      <c r="T8" s="27">
        <v>0</v>
      </c>
      <c r="U8" s="27">
        <v>0</v>
      </c>
      <c r="V8" s="22">
        <v>1</v>
      </c>
      <c r="W8" s="22">
        <v>0</v>
      </c>
      <c r="X8" s="22">
        <v>1</v>
      </c>
      <c r="Y8" s="22">
        <v>0</v>
      </c>
      <c r="Z8" s="15">
        <f t="shared" si="0"/>
        <v>2</v>
      </c>
      <c r="AA8" s="29">
        <v>0</v>
      </c>
      <c r="AB8" s="29">
        <v>0</v>
      </c>
      <c r="AC8" s="29">
        <v>0</v>
      </c>
      <c r="AD8" s="29">
        <v>0</v>
      </c>
      <c r="AE8" s="29">
        <v>1</v>
      </c>
      <c r="AF8" s="29">
        <v>0</v>
      </c>
      <c r="AG8" s="29">
        <v>1</v>
      </c>
      <c r="AH8" s="29">
        <v>0</v>
      </c>
      <c r="AI8" s="18">
        <v>2</v>
      </c>
    </row>
    <row r="9" spans="1:35" ht="15.75" x14ac:dyDescent="0.25">
      <c r="A9" s="10">
        <v>8</v>
      </c>
      <c r="B9" s="11">
        <v>8745</v>
      </c>
      <c r="N9" s="23"/>
      <c r="Q9" s="26">
        <v>8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2">
        <v>1</v>
      </c>
      <c r="Z9" s="15">
        <f t="shared" si="0"/>
        <v>1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1</v>
      </c>
      <c r="AI9" s="18">
        <v>1</v>
      </c>
    </row>
    <row r="10" spans="1:35" ht="15.75" x14ac:dyDescent="0.25">
      <c r="A10" s="10">
        <v>9</v>
      </c>
      <c r="B10" s="11">
        <v>8243</v>
      </c>
      <c r="Q10" s="26">
        <v>9</v>
      </c>
      <c r="R10" s="27">
        <v>0</v>
      </c>
      <c r="S10" s="27">
        <v>0</v>
      </c>
      <c r="T10" s="22">
        <v>1</v>
      </c>
      <c r="U10" s="22">
        <v>1</v>
      </c>
      <c r="V10" s="27">
        <v>0</v>
      </c>
      <c r="W10" s="27">
        <v>0</v>
      </c>
      <c r="X10" s="27">
        <v>0</v>
      </c>
      <c r="Y10" s="22">
        <v>0</v>
      </c>
      <c r="Z10" s="15">
        <f t="shared" si="0"/>
        <v>2</v>
      </c>
      <c r="AA10" s="29">
        <v>0</v>
      </c>
      <c r="AB10" s="29">
        <v>0</v>
      </c>
      <c r="AC10" s="29">
        <v>1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18">
        <v>1</v>
      </c>
    </row>
    <row r="11" spans="1:35" ht="15.75" x14ac:dyDescent="0.25">
      <c r="A11" s="10">
        <v>10</v>
      </c>
      <c r="B11" s="11">
        <v>9667</v>
      </c>
      <c r="Q11" s="26">
        <v>10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2">
        <v>0</v>
      </c>
      <c r="Z11" s="15">
        <f t="shared" si="0"/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18">
        <v>0</v>
      </c>
    </row>
    <row r="12" spans="1:35" ht="15.75" x14ac:dyDescent="0.25">
      <c r="A12" s="10">
        <v>11</v>
      </c>
      <c r="B12" s="11">
        <v>6505</v>
      </c>
      <c r="Q12" s="26">
        <v>11</v>
      </c>
      <c r="R12" s="27">
        <v>1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2">
        <v>0</v>
      </c>
      <c r="Z12" s="15">
        <f t="shared" si="0"/>
        <v>1</v>
      </c>
      <c r="AA12" s="29">
        <v>1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18">
        <v>1</v>
      </c>
    </row>
    <row r="13" spans="1:35" ht="15.75" x14ac:dyDescent="0.25">
      <c r="A13" s="10">
        <v>12</v>
      </c>
      <c r="B13" s="11">
        <v>4026</v>
      </c>
      <c r="Q13" s="26">
        <v>12</v>
      </c>
      <c r="R13" s="27">
        <v>1</v>
      </c>
      <c r="S13" s="27">
        <v>0</v>
      </c>
      <c r="T13" s="27">
        <v>1</v>
      </c>
      <c r="U13" s="27">
        <v>0</v>
      </c>
      <c r="V13" s="27">
        <v>0</v>
      </c>
      <c r="W13" s="27">
        <v>0</v>
      </c>
      <c r="X13" s="27">
        <v>0</v>
      </c>
      <c r="Y13" s="22">
        <v>0</v>
      </c>
      <c r="Z13" s="15">
        <f t="shared" si="0"/>
        <v>2</v>
      </c>
      <c r="AA13" s="29">
        <v>1</v>
      </c>
      <c r="AB13" s="29">
        <v>0</v>
      </c>
      <c r="AC13" s="29">
        <v>1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18">
        <v>2</v>
      </c>
    </row>
    <row r="14" spans="1:35" ht="15.75" x14ac:dyDescent="0.25">
      <c r="A14" s="10">
        <v>13</v>
      </c>
      <c r="B14" s="11">
        <v>3593</v>
      </c>
      <c r="Q14" s="26">
        <v>13</v>
      </c>
      <c r="R14" s="27">
        <v>0</v>
      </c>
      <c r="S14" s="27">
        <v>0</v>
      </c>
      <c r="T14" s="27">
        <v>1</v>
      </c>
      <c r="U14" s="27">
        <v>0</v>
      </c>
      <c r="V14" s="27">
        <v>0</v>
      </c>
      <c r="W14" s="27">
        <v>0</v>
      </c>
      <c r="X14" s="27">
        <v>0</v>
      </c>
      <c r="Y14" s="22">
        <v>0</v>
      </c>
      <c r="Z14" s="15">
        <f t="shared" si="0"/>
        <v>1</v>
      </c>
      <c r="AA14" s="29">
        <v>0</v>
      </c>
      <c r="AB14" s="29">
        <v>0</v>
      </c>
      <c r="AC14" s="29">
        <v>1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18">
        <v>1</v>
      </c>
    </row>
    <row r="15" spans="1:35" ht="15.75" x14ac:dyDescent="0.25">
      <c r="A15" s="10">
        <v>14</v>
      </c>
      <c r="B15" s="11">
        <v>3327</v>
      </c>
      <c r="Q15" s="26">
        <v>14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2">
        <v>0</v>
      </c>
      <c r="Z15" s="15">
        <f t="shared" si="0"/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18">
        <v>0</v>
      </c>
    </row>
    <row r="16" spans="1:35" ht="15.75" x14ac:dyDescent="0.25">
      <c r="A16" s="10">
        <v>15</v>
      </c>
      <c r="B16" s="11">
        <v>3296</v>
      </c>
      <c r="Q16" s="26">
        <v>15</v>
      </c>
      <c r="R16" s="27">
        <v>0</v>
      </c>
      <c r="S16" s="27">
        <v>0</v>
      </c>
      <c r="T16" s="27">
        <v>0</v>
      </c>
      <c r="U16" s="27">
        <v>0</v>
      </c>
      <c r="V16" s="27">
        <v>1</v>
      </c>
      <c r="W16" s="27">
        <v>0</v>
      </c>
      <c r="X16" s="27">
        <v>1</v>
      </c>
      <c r="Y16" s="22">
        <v>0</v>
      </c>
      <c r="Z16" s="15">
        <f t="shared" si="0"/>
        <v>2</v>
      </c>
      <c r="AA16" s="29">
        <v>0</v>
      </c>
      <c r="AB16" s="29">
        <v>0</v>
      </c>
      <c r="AC16" s="29">
        <v>0</v>
      </c>
      <c r="AD16" s="29">
        <v>0</v>
      </c>
      <c r="AE16" s="29">
        <v>1</v>
      </c>
      <c r="AF16" s="29">
        <v>0</v>
      </c>
      <c r="AG16" s="29">
        <v>1</v>
      </c>
      <c r="AH16" s="29">
        <v>0</v>
      </c>
      <c r="AI16" s="18">
        <v>2</v>
      </c>
    </row>
    <row r="17" spans="1:35" ht="15.75" x14ac:dyDescent="0.25">
      <c r="A17" s="10">
        <v>16</v>
      </c>
      <c r="B17" s="11">
        <v>3199</v>
      </c>
      <c r="Q17" s="26">
        <v>16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2">
        <v>0</v>
      </c>
      <c r="Z17" s="15">
        <f t="shared" si="0"/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18">
        <v>0</v>
      </c>
    </row>
    <row r="18" spans="1:35" ht="15.75" x14ac:dyDescent="0.25">
      <c r="A18" s="10">
        <v>17</v>
      </c>
      <c r="B18" s="11">
        <v>2406</v>
      </c>
      <c r="Q18" s="26">
        <v>17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1</v>
      </c>
      <c r="X18" s="27">
        <v>0</v>
      </c>
      <c r="Y18" s="22">
        <v>0</v>
      </c>
      <c r="Z18" s="15">
        <f t="shared" si="0"/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1</v>
      </c>
      <c r="AG18" s="29">
        <v>0</v>
      </c>
      <c r="AH18" s="29">
        <v>0</v>
      </c>
      <c r="AI18" s="18">
        <v>1</v>
      </c>
    </row>
    <row r="19" spans="1:35" ht="15.75" x14ac:dyDescent="0.25">
      <c r="A19" s="10">
        <v>18</v>
      </c>
      <c r="B19" s="11">
        <v>2118</v>
      </c>
      <c r="Q19" s="26">
        <v>18</v>
      </c>
      <c r="R19" s="27">
        <v>0</v>
      </c>
      <c r="S19" s="27">
        <v>0</v>
      </c>
      <c r="T19" s="27">
        <v>0</v>
      </c>
      <c r="U19" s="27">
        <v>1</v>
      </c>
      <c r="V19" s="27">
        <v>1</v>
      </c>
      <c r="W19" s="27">
        <v>0</v>
      </c>
      <c r="X19" s="27">
        <v>0</v>
      </c>
      <c r="Y19" s="22">
        <v>0</v>
      </c>
      <c r="Z19" s="15">
        <f t="shared" si="0"/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1</v>
      </c>
      <c r="AF19" s="29">
        <v>0</v>
      </c>
      <c r="AG19" s="29">
        <v>0</v>
      </c>
      <c r="AH19" s="29">
        <v>0</v>
      </c>
      <c r="AI19" s="18">
        <v>1</v>
      </c>
    </row>
    <row r="20" spans="1:35" ht="15.75" x14ac:dyDescent="0.25">
      <c r="A20" s="10">
        <v>19</v>
      </c>
      <c r="B20" s="11">
        <v>1914</v>
      </c>
      <c r="Q20" s="26">
        <v>19</v>
      </c>
      <c r="R20" s="27">
        <v>0</v>
      </c>
      <c r="S20" s="27">
        <v>0</v>
      </c>
      <c r="T20" s="27">
        <v>0</v>
      </c>
      <c r="U20" s="27">
        <v>0</v>
      </c>
      <c r="V20" s="27">
        <v>1</v>
      </c>
      <c r="W20" s="22">
        <v>0</v>
      </c>
      <c r="X20" s="22">
        <v>1</v>
      </c>
      <c r="Y20" s="22">
        <v>0</v>
      </c>
      <c r="Z20" s="15">
        <f t="shared" si="0"/>
        <v>2</v>
      </c>
      <c r="AA20" s="29">
        <v>0</v>
      </c>
      <c r="AB20" s="29">
        <v>0</v>
      </c>
      <c r="AC20" s="29">
        <v>0</v>
      </c>
      <c r="AD20" s="29">
        <v>0</v>
      </c>
      <c r="AE20" s="29">
        <v>1</v>
      </c>
      <c r="AF20" s="29">
        <v>0</v>
      </c>
      <c r="AG20" s="29">
        <v>1</v>
      </c>
      <c r="AH20" s="29">
        <v>0</v>
      </c>
      <c r="AI20" s="18">
        <v>2</v>
      </c>
    </row>
    <row r="21" spans="1:35" x14ac:dyDescent="0.25">
      <c r="A21" t="s">
        <v>36</v>
      </c>
      <c r="B21">
        <f>SUM(B2:B20)</f>
        <v>145821</v>
      </c>
      <c r="Q21" s="16" t="s">
        <v>14</v>
      </c>
      <c r="R21" s="15">
        <f>COUNTIF(R2:R20,1)</f>
        <v>3</v>
      </c>
      <c r="S21" s="15">
        <f t="shared" ref="S21:Y21" si="1">COUNTIF(S2:S20,1)</f>
        <v>3</v>
      </c>
      <c r="T21" s="15">
        <f t="shared" si="1"/>
        <v>6</v>
      </c>
      <c r="U21" s="15">
        <f t="shared" si="1"/>
        <v>5</v>
      </c>
      <c r="V21" s="15">
        <f t="shared" si="1"/>
        <v>6</v>
      </c>
      <c r="W21" s="15">
        <f t="shared" si="1"/>
        <v>3</v>
      </c>
      <c r="X21" s="15">
        <f t="shared" si="1"/>
        <v>4</v>
      </c>
      <c r="Y21" s="15">
        <f t="shared" si="1"/>
        <v>1</v>
      </c>
    </row>
    <row r="27" spans="1:35" x14ac:dyDescent="0.25">
      <c r="A27" s="24" t="s">
        <v>37</v>
      </c>
      <c r="B27" s="24"/>
      <c r="C27" s="24"/>
      <c r="D27" s="24" t="s">
        <v>39</v>
      </c>
      <c r="E27" s="24"/>
      <c r="F27" s="24"/>
      <c r="G27" s="24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spans="1:35" x14ac:dyDescent="0.25">
      <c r="A28" s="30" t="s">
        <v>15</v>
      </c>
      <c r="B28" s="28">
        <v>1</v>
      </c>
      <c r="C28" s="28">
        <v>0</v>
      </c>
      <c r="D28" s="28">
        <v>1</v>
      </c>
      <c r="E28" s="28">
        <v>0</v>
      </c>
      <c r="F28" s="28">
        <v>1</v>
      </c>
      <c r="G28" s="28">
        <v>1</v>
      </c>
      <c r="H28" s="28">
        <v>1</v>
      </c>
      <c r="I28" s="28">
        <v>1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1"/>
      <c r="V28" s="21"/>
      <c r="W28" s="21"/>
      <c r="X28" s="21"/>
      <c r="Y28" s="21"/>
      <c r="Z28" s="21"/>
    </row>
    <row r="29" spans="1:35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1:35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spans="1:35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spans="1:35" x14ac:dyDescent="0.25">
      <c r="A32" s="30" t="s">
        <v>16</v>
      </c>
      <c r="B32" s="28">
        <v>1</v>
      </c>
      <c r="C32" s="28">
        <v>1</v>
      </c>
      <c r="D32" s="28">
        <v>1</v>
      </c>
      <c r="E32" s="28">
        <v>1</v>
      </c>
      <c r="F32" s="28">
        <v>1</v>
      </c>
      <c r="G32" s="28">
        <v>1</v>
      </c>
      <c r="H32" s="28">
        <v>1</v>
      </c>
      <c r="I32" s="28">
        <v>1</v>
      </c>
      <c r="J32" s="28">
        <v>1</v>
      </c>
      <c r="K32" s="28">
        <v>0</v>
      </c>
      <c r="L32" s="28">
        <v>1</v>
      </c>
      <c r="M32" s="28">
        <v>1</v>
      </c>
      <c r="N32" s="28">
        <v>1</v>
      </c>
      <c r="O32" s="28">
        <v>0</v>
      </c>
      <c r="P32" s="28">
        <v>1</v>
      </c>
      <c r="Q32" s="28">
        <v>0</v>
      </c>
      <c r="R32" s="28">
        <v>1</v>
      </c>
      <c r="S32" s="28">
        <v>1</v>
      </c>
      <c r="T32" s="28">
        <v>1</v>
      </c>
      <c r="U32" s="21"/>
      <c r="V32" s="21"/>
      <c r="W32" s="21"/>
      <c r="X32" s="21"/>
      <c r="Y32" s="21"/>
      <c r="Z32" s="21"/>
    </row>
    <row r="33" spans="1:20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spans="1:20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spans="1:20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spans="1:20" x14ac:dyDescent="0.25">
      <c r="A36" s="28" t="s">
        <v>17</v>
      </c>
      <c r="B36" s="28">
        <v>1</v>
      </c>
      <c r="C36" s="28">
        <v>2</v>
      </c>
      <c r="D36" s="28">
        <v>3</v>
      </c>
      <c r="E36" s="28">
        <v>4</v>
      </c>
      <c r="F36" s="28">
        <v>5</v>
      </c>
      <c r="G36" s="28">
        <v>6</v>
      </c>
      <c r="H36" s="28">
        <v>7</v>
      </c>
      <c r="I36" s="28">
        <v>8</v>
      </c>
      <c r="J36" s="28">
        <v>9</v>
      </c>
      <c r="K36" s="28">
        <v>10</v>
      </c>
      <c r="L36" s="28">
        <v>11</v>
      </c>
      <c r="M36" s="28">
        <v>12</v>
      </c>
      <c r="N36" s="28">
        <v>13</v>
      </c>
      <c r="O36" s="28">
        <v>14</v>
      </c>
      <c r="P36" s="28">
        <v>15</v>
      </c>
      <c r="Q36" s="28">
        <v>16</v>
      </c>
      <c r="R36" s="28">
        <v>17</v>
      </c>
      <c r="S36" s="28">
        <v>18</v>
      </c>
      <c r="T36" s="28">
        <v>19</v>
      </c>
    </row>
    <row r="37" spans="1:20" x14ac:dyDescent="0.25">
      <c r="A37" s="28" t="s">
        <v>18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0</v>
      </c>
      <c r="L37" s="28">
        <v>1</v>
      </c>
      <c r="M37" s="28">
        <v>1</v>
      </c>
      <c r="N37" s="28">
        <v>1</v>
      </c>
      <c r="O37" s="28">
        <v>0</v>
      </c>
      <c r="P37" s="28">
        <v>1</v>
      </c>
      <c r="Q37" s="28">
        <v>0</v>
      </c>
      <c r="R37" s="28">
        <v>1</v>
      </c>
      <c r="S37" s="28">
        <v>1</v>
      </c>
      <c r="T37" s="28">
        <v>1</v>
      </c>
    </row>
    <row r="38" spans="1:20" x14ac:dyDescent="0.25">
      <c r="A38" s="28" t="s">
        <v>19</v>
      </c>
      <c r="B38" s="28">
        <v>-1</v>
      </c>
      <c r="C38" s="28">
        <v>-1</v>
      </c>
      <c r="D38" s="28">
        <v>-1</v>
      </c>
      <c r="E38" s="28">
        <v>-1</v>
      </c>
      <c r="F38" s="28">
        <v>-3</v>
      </c>
      <c r="G38" s="28">
        <v>-2</v>
      </c>
      <c r="H38" s="28">
        <v>-2</v>
      </c>
      <c r="I38" s="28">
        <v>-1</v>
      </c>
      <c r="J38" s="28">
        <v>-1</v>
      </c>
      <c r="K38" s="28">
        <v>0</v>
      </c>
      <c r="L38" s="28">
        <v>-1</v>
      </c>
      <c r="M38" s="28">
        <v>-2</v>
      </c>
      <c r="N38" s="28">
        <v>-1</v>
      </c>
      <c r="O38" s="28">
        <v>0</v>
      </c>
      <c r="P38" s="28">
        <v>-2</v>
      </c>
      <c r="Q38" s="28">
        <v>0</v>
      </c>
      <c r="R38" s="28">
        <v>-1</v>
      </c>
      <c r="S38" s="28">
        <v>-1</v>
      </c>
      <c r="T38" s="28">
        <v>-2</v>
      </c>
    </row>
    <row r="39" spans="1:20" x14ac:dyDescent="0.25">
      <c r="A39" s="30" t="s">
        <v>20</v>
      </c>
      <c r="B39" s="28">
        <v>0</v>
      </c>
      <c r="C39" s="28">
        <v>0</v>
      </c>
      <c r="D39" s="28">
        <v>0</v>
      </c>
      <c r="E39" s="28">
        <v>0</v>
      </c>
      <c r="F39" s="28">
        <v>-2</v>
      </c>
      <c r="G39" s="28">
        <v>-1</v>
      </c>
      <c r="H39" s="28">
        <v>-1</v>
      </c>
      <c r="I39" s="28">
        <v>0</v>
      </c>
      <c r="J39" s="28">
        <v>0</v>
      </c>
      <c r="K39" s="28">
        <v>0</v>
      </c>
      <c r="L39" s="28">
        <v>0</v>
      </c>
      <c r="M39" s="28">
        <v>-1</v>
      </c>
      <c r="N39" s="28">
        <v>0</v>
      </c>
      <c r="O39" s="28">
        <v>0</v>
      </c>
      <c r="P39" s="28">
        <v>-1</v>
      </c>
      <c r="Q39" s="28">
        <v>0</v>
      </c>
      <c r="R39" s="28">
        <v>0</v>
      </c>
      <c r="S39" s="28">
        <v>0</v>
      </c>
      <c r="T39" s="28">
        <v>-1</v>
      </c>
    </row>
    <row r="40" spans="1:20" x14ac:dyDescent="0.25">
      <c r="A40" s="30" t="s">
        <v>21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</row>
    <row r="41" spans="1:20" x14ac:dyDescent="0.25">
      <c r="A41" s="28" t="s">
        <v>22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spans="1:20" x14ac:dyDescent="0.25">
      <c r="A42" s="30" t="s">
        <v>20</v>
      </c>
      <c r="B42" s="28">
        <v>6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 spans="1:20" x14ac:dyDescent="0.25">
      <c r="A43" s="30" t="s">
        <v>21</v>
      </c>
      <c r="B43" s="28">
        <v>8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spans="1:20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spans="1:20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spans="1:20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spans="1:20" x14ac:dyDescent="0.25">
      <c r="A47" s="28" t="s">
        <v>23</v>
      </c>
      <c r="B47" s="28">
        <f>B2*B32</f>
        <v>332</v>
      </c>
      <c r="C47" s="28">
        <f>B3*C32</f>
        <v>14076</v>
      </c>
      <c r="D47" s="28">
        <f>B4*D32</f>
        <v>12343</v>
      </c>
      <c r="E47" s="28">
        <f>B5*E32</f>
        <v>18034</v>
      </c>
      <c r="F47" s="28">
        <f>B6*F32</f>
        <v>15367</v>
      </c>
      <c r="G47" s="28">
        <f>B7*G32</f>
        <v>10654</v>
      </c>
      <c r="H47" s="28">
        <f t="shared" ref="H47:T47" si="2">D6*H32</f>
        <v>0</v>
      </c>
      <c r="I47" s="28">
        <f t="shared" si="2"/>
        <v>0</v>
      </c>
      <c r="J47" s="28">
        <f t="shared" si="2"/>
        <v>0</v>
      </c>
      <c r="K47" s="28">
        <f t="shared" si="2"/>
        <v>0</v>
      </c>
      <c r="L47" s="28">
        <f t="shared" si="2"/>
        <v>0</v>
      </c>
      <c r="M47" s="28">
        <f t="shared" si="2"/>
        <v>0</v>
      </c>
      <c r="N47" s="28">
        <f t="shared" si="2"/>
        <v>0</v>
      </c>
      <c r="O47" s="28">
        <f t="shared" si="2"/>
        <v>0</v>
      </c>
      <c r="P47" s="28">
        <f t="shared" si="2"/>
        <v>0</v>
      </c>
      <c r="Q47" s="28">
        <f t="shared" si="2"/>
        <v>0</v>
      </c>
      <c r="R47" s="28">
        <f t="shared" si="2"/>
        <v>0</v>
      </c>
      <c r="S47" s="28">
        <f t="shared" si="2"/>
        <v>0</v>
      </c>
      <c r="T47" s="28">
        <f t="shared" si="2"/>
        <v>0</v>
      </c>
    </row>
    <row r="48" spans="1:20" x14ac:dyDescent="0.25">
      <c r="A48" s="30" t="s">
        <v>40</v>
      </c>
      <c r="B48" s="28">
        <v>129628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spans="1:20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spans="1:20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2" spans="1:20" x14ac:dyDescent="0.25">
      <c r="A52" s="16" t="s">
        <v>48</v>
      </c>
      <c r="B52" s="22" t="s">
        <v>41</v>
      </c>
      <c r="C52" s="22" t="s">
        <v>42</v>
      </c>
      <c r="D52" s="31" t="s">
        <v>32</v>
      </c>
    </row>
    <row r="53" spans="1:20" x14ac:dyDescent="0.25">
      <c r="B53" s="22">
        <f>J63*B55</f>
        <v>20650000</v>
      </c>
      <c r="C53" s="22">
        <f>B48*B56</f>
        <v>8070639.2799999993</v>
      </c>
      <c r="D53" s="31">
        <f>SUM(B53:C53)</f>
        <v>28720639.280000001</v>
      </c>
      <c r="E53" s="19"/>
      <c r="F53" s="19"/>
      <c r="G53" s="19"/>
      <c r="H53" s="19"/>
      <c r="I53" s="19"/>
      <c r="J53" s="19"/>
      <c r="K53" s="19"/>
    </row>
    <row r="54" spans="1:20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spans="1:20" x14ac:dyDescent="0.25">
      <c r="A55" s="19" t="s">
        <v>43</v>
      </c>
      <c r="B55" s="19">
        <v>2950000</v>
      </c>
      <c r="C55" s="19"/>
      <c r="D55" s="19"/>
      <c r="E55" s="19"/>
      <c r="F55" s="19"/>
      <c r="G55" s="19"/>
      <c r="H55" s="19"/>
      <c r="I55" s="19"/>
      <c r="J55" s="19"/>
      <c r="K55" s="19"/>
    </row>
    <row r="56" spans="1:20" x14ac:dyDescent="0.25">
      <c r="A56" t="s">
        <v>44</v>
      </c>
      <c r="B56">
        <v>62.26</v>
      </c>
    </row>
    <row r="57" spans="1:20" x14ac:dyDescent="0.25">
      <c r="A57" s="16" t="s">
        <v>45</v>
      </c>
    </row>
    <row r="58" spans="1:20" x14ac:dyDescent="0.25">
      <c r="A58" s="16" t="s">
        <v>25</v>
      </c>
      <c r="B58" s="16">
        <v>1</v>
      </c>
      <c r="C58" s="16">
        <v>2</v>
      </c>
      <c r="D58" s="16">
        <v>3</v>
      </c>
      <c r="E58" s="16">
        <v>4</v>
      </c>
      <c r="F58" s="16">
        <v>5</v>
      </c>
      <c r="G58" s="16">
        <v>6</v>
      </c>
      <c r="H58" s="16">
        <v>7</v>
      </c>
      <c r="I58" s="16">
        <v>8</v>
      </c>
    </row>
    <row r="59" spans="1:20" ht="31.5" customHeight="1" x14ac:dyDescent="0.25">
      <c r="A59" t="s">
        <v>34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</row>
    <row r="60" spans="1:20" x14ac:dyDescent="0.25">
      <c r="A60" t="s">
        <v>26</v>
      </c>
      <c r="B60">
        <v>19743</v>
      </c>
      <c r="C60" s="19">
        <v>19743</v>
      </c>
      <c r="D60" s="19">
        <v>19743</v>
      </c>
      <c r="E60" s="19">
        <v>19743</v>
      </c>
      <c r="F60" s="19">
        <v>19743</v>
      </c>
      <c r="G60" s="19">
        <v>19743</v>
      </c>
      <c r="H60" s="19">
        <v>19743</v>
      </c>
      <c r="I60" s="19">
        <v>19743</v>
      </c>
    </row>
    <row r="61" spans="1:20" x14ac:dyDescent="0.25">
      <c r="A61" t="s">
        <v>27</v>
      </c>
      <c r="B61">
        <v>332</v>
      </c>
      <c r="D61">
        <f>SUM(C47,D47,E47,J47,M47,N47)</f>
        <v>44453</v>
      </c>
      <c r="F61">
        <f>SUM(F47,G47,H47,P47,S47,T47)</f>
        <v>26021</v>
      </c>
      <c r="G61">
        <f>SUM(F47,G47,R47)</f>
        <v>26021</v>
      </c>
      <c r="H61">
        <f>SUM(F47,H47,P47,T47)</f>
        <v>15367</v>
      </c>
      <c r="I61">
        <f>SUM(I47)</f>
        <v>0</v>
      </c>
      <c r="K61" s="19"/>
    </row>
    <row r="62" spans="1:20" x14ac:dyDescent="0.25">
      <c r="A62" t="s">
        <v>28</v>
      </c>
      <c r="B62">
        <f>B61/B60</f>
        <v>1.6816086714278478E-2</v>
      </c>
      <c r="C62" s="21">
        <f t="shared" ref="C62:E62" si="3">C61/C60</f>
        <v>0</v>
      </c>
      <c r="D62" s="21">
        <f t="shared" si="3"/>
        <v>2.2515828394874133</v>
      </c>
      <c r="E62" s="21">
        <f t="shared" si="3"/>
        <v>0</v>
      </c>
      <c r="F62">
        <f>F61/F60</f>
        <v>1.3179861216633744</v>
      </c>
      <c r="G62" s="21">
        <f t="shared" ref="G62:I62" si="4">G61/G60</f>
        <v>1.3179861216633744</v>
      </c>
      <c r="H62" s="21">
        <f t="shared" si="4"/>
        <v>0.77835182089854626</v>
      </c>
      <c r="I62" s="21">
        <f t="shared" si="4"/>
        <v>0</v>
      </c>
      <c r="K62" s="19"/>
    </row>
    <row r="63" spans="1:20" x14ac:dyDescent="0.25">
      <c r="A63" t="s">
        <v>29</v>
      </c>
      <c r="B63">
        <v>1</v>
      </c>
      <c r="C63">
        <v>0</v>
      </c>
      <c r="D63">
        <v>2</v>
      </c>
      <c r="E63">
        <v>0</v>
      </c>
      <c r="F63">
        <v>1</v>
      </c>
      <c r="G63">
        <v>1</v>
      </c>
      <c r="H63">
        <v>1</v>
      </c>
      <c r="I63">
        <v>1</v>
      </c>
      <c r="J63" s="13">
        <f>SUM(B63:I63)</f>
        <v>7</v>
      </c>
      <c r="K63" s="19"/>
    </row>
    <row r="64" spans="1:20" x14ac:dyDescent="0.25">
      <c r="A64" t="s">
        <v>30</v>
      </c>
      <c r="B64">
        <f>B63*B60</f>
        <v>19743</v>
      </c>
      <c r="C64" s="21">
        <f t="shared" ref="C64:I64" si="5">C63*C60</f>
        <v>0</v>
      </c>
      <c r="D64" s="21">
        <f t="shared" si="5"/>
        <v>39486</v>
      </c>
      <c r="E64" s="21">
        <f t="shared" si="5"/>
        <v>0</v>
      </c>
      <c r="F64" s="21">
        <f t="shared" si="5"/>
        <v>19743</v>
      </c>
      <c r="G64" s="21">
        <f t="shared" si="5"/>
        <v>19743</v>
      </c>
      <c r="H64" s="21">
        <f t="shared" si="5"/>
        <v>19743</v>
      </c>
      <c r="I64" s="21">
        <f t="shared" si="5"/>
        <v>19743</v>
      </c>
      <c r="J64" s="14">
        <f>SUM(B64:I64)</f>
        <v>138201</v>
      </c>
      <c r="K64" s="19"/>
    </row>
    <row r="65" spans="1:10" x14ac:dyDescent="0.25">
      <c r="A65" s="14" t="s">
        <v>31</v>
      </c>
      <c r="B65">
        <f>B61/B60*100</f>
        <v>1.6816086714278478</v>
      </c>
      <c r="C65" s="21">
        <f t="shared" ref="C65:I65" si="6">C61/C60*100</f>
        <v>0</v>
      </c>
      <c r="D65" s="17">
        <v>1</v>
      </c>
      <c r="E65" s="21">
        <f t="shared" si="6"/>
        <v>0</v>
      </c>
      <c r="F65" s="17">
        <v>1</v>
      </c>
      <c r="G65" s="17">
        <v>1</v>
      </c>
      <c r="H65" s="17">
        <v>1</v>
      </c>
      <c r="I65" s="21">
        <f t="shared" si="6"/>
        <v>0</v>
      </c>
    </row>
    <row r="66" spans="1:10" x14ac:dyDescent="0.25">
      <c r="A66" s="14" t="s">
        <v>33</v>
      </c>
      <c r="B66">
        <v>129628</v>
      </c>
    </row>
    <row r="67" spans="1:10" x14ac:dyDescent="0.25">
      <c r="A67" s="14" t="s">
        <v>46</v>
      </c>
      <c r="B67">
        <v>138201</v>
      </c>
    </row>
    <row r="68" spans="1:10" x14ac:dyDescent="0.25">
      <c r="A68" s="20" t="s">
        <v>24</v>
      </c>
      <c r="B68" s="20"/>
      <c r="C68" s="20">
        <v>40</v>
      </c>
      <c r="D68" s="19"/>
      <c r="E68" s="14" t="s">
        <v>35</v>
      </c>
      <c r="F68" s="14"/>
      <c r="G68" s="14"/>
      <c r="H68" s="14"/>
      <c r="I68">
        <f>B48/B21*100</f>
        <v>88.895289430191809</v>
      </c>
    </row>
    <row r="69" spans="1:10" x14ac:dyDescent="0.25">
      <c r="A69" s="19">
        <v>1</v>
      </c>
      <c r="B69" s="19">
        <v>10</v>
      </c>
      <c r="C69" s="19"/>
      <c r="D69" s="19"/>
      <c r="E69" s="19"/>
      <c r="F69" s="19"/>
      <c r="G69" s="19"/>
      <c r="H69" s="19"/>
      <c r="I69" s="19"/>
      <c r="J69" s="19"/>
    </row>
    <row r="70" spans="1:10" x14ac:dyDescent="0.25">
      <c r="A70" s="19">
        <v>2</v>
      </c>
      <c r="B70" s="19">
        <v>4</v>
      </c>
      <c r="C70" s="19"/>
      <c r="D70" s="19"/>
      <c r="E70" s="19"/>
      <c r="F70" s="19"/>
      <c r="G70" s="19"/>
      <c r="H70" s="19"/>
      <c r="I70" s="19"/>
      <c r="J70" s="19"/>
    </row>
    <row r="71" spans="1:10" x14ac:dyDescent="0.25">
      <c r="A71" s="19">
        <v>3</v>
      </c>
      <c r="B71" s="19">
        <v>40</v>
      </c>
      <c r="C71" s="19"/>
      <c r="D71" s="19"/>
      <c r="E71" s="19"/>
      <c r="F71" s="19"/>
      <c r="G71" s="19"/>
      <c r="H71" s="19"/>
      <c r="I71" s="19"/>
      <c r="J71" s="19"/>
    </row>
    <row r="72" spans="1:10" x14ac:dyDescent="0.25">
      <c r="A72" s="19">
        <v>4</v>
      </c>
      <c r="B72" s="19">
        <v>32</v>
      </c>
    </row>
    <row r="73" spans="1:10" x14ac:dyDescent="0.25">
      <c r="A73" s="19">
        <v>5</v>
      </c>
      <c r="B73" s="19">
        <v>40</v>
      </c>
      <c r="G73" s="23"/>
    </row>
    <row r="74" spans="1:10" x14ac:dyDescent="0.25">
      <c r="A74" s="19">
        <v>6</v>
      </c>
      <c r="B74" s="19">
        <v>8</v>
      </c>
    </row>
    <row r="75" spans="1:10" x14ac:dyDescent="0.25">
      <c r="A75" s="19">
        <v>7</v>
      </c>
      <c r="B75" s="19">
        <v>40</v>
      </c>
    </row>
    <row r="76" spans="1:10" x14ac:dyDescent="0.25">
      <c r="A76" s="19">
        <v>8</v>
      </c>
      <c r="B76" s="19">
        <v>32</v>
      </c>
    </row>
    <row r="77" spans="1:10" x14ac:dyDescent="0.25">
      <c r="A77" s="19">
        <v>9</v>
      </c>
      <c r="B77" s="19">
        <v>40</v>
      </c>
    </row>
    <row r="78" spans="1:10" x14ac:dyDescent="0.25">
      <c r="A78" s="19">
        <v>10</v>
      </c>
      <c r="B78" s="19">
        <v>12</v>
      </c>
    </row>
    <row r="79" spans="1:10" x14ac:dyDescent="0.25">
      <c r="A79" s="19">
        <v>11</v>
      </c>
      <c r="B79" s="19">
        <v>4</v>
      </c>
    </row>
    <row r="80" spans="1:10" x14ac:dyDescent="0.25">
      <c r="A80" s="19">
        <v>12</v>
      </c>
      <c r="B80" s="19">
        <v>32</v>
      </c>
    </row>
    <row r="81" spans="1:2" x14ac:dyDescent="0.25">
      <c r="A81" s="19">
        <v>13</v>
      </c>
      <c r="B81" s="19">
        <v>8</v>
      </c>
    </row>
    <row r="82" spans="1:2" x14ac:dyDescent="0.25">
      <c r="A82" s="19">
        <v>14</v>
      </c>
      <c r="B82" s="19">
        <v>32</v>
      </c>
    </row>
    <row r="83" spans="1:2" x14ac:dyDescent="0.25">
      <c r="A83" s="19">
        <v>15</v>
      </c>
      <c r="B83" s="19">
        <v>7</v>
      </c>
    </row>
    <row r="84" spans="1:2" x14ac:dyDescent="0.25">
      <c r="A84" s="19">
        <v>16</v>
      </c>
      <c r="B84" s="19">
        <v>8</v>
      </c>
    </row>
    <row r="85" spans="1:2" x14ac:dyDescent="0.25">
      <c r="A85" s="19">
        <v>17</v>
      </c>
      <c r="B85" s="19">
        <v>4</v>
      </c>
    </row>
    <row r="86" spans="1:2" x14ac:dyDescent="0.25">
      <c r="A86" s="19">
        <v>18</v>
      </c>
      <c r="B86" s="19">
        <v>15</v>
      </c>
    </row>
    <row r="87" spans="1:2" x14ac:dyDescent="0.25">
      <c r="A87" s="19">
        <v>19</v>
      </c>
      <c r="B87" s="19">
        <v>24</v>
      </c>
    </row>
    <row r="88" spans="1:2" x14ac:dyDescent="0.25">
      <c r="A88" s="19">
        <v>20</v>
      </c>
      <c r="B88" s="19">
        <v>24</v>
      </c>
    </row>
    <row r="89" spans="1:2" x14ac:dyDescent="0.25">
      <c r="A89" s="19">
        <v>21</v>
      </c>
      <c r="B89" s="19">
        <v>40</v>
      </c>
    </row>
    <row r="90" spans="1:2" x14ac:dyDescent="0.25">
      <c r="A90" s="19">
        <v>22</v>
      </c>
      <c r="B90" s="19">
        <v>32</v>
      </c>
    </row>
    <row r="91" spans="1:2" x14ac:dyDescent="0.25">
      <c r="A91" s="19">
        <v>23</v>
      </c>
      <c r="B91" s="19">
        <v>40</v>
      </c>
    </row>
    <row r="92" spans="1:2" x14ac:dyDescent="0.25">
      <c r="A92" s="19">
        <v>24</v>
      </c>
      <c r="B92" s="19">
        <v>24</v>
      </c>
    </row>
    <row r="93" spans="1:2" x14ac:dyDescent="0.25">
      <c r="A93" s="19">
        <v>25</v>
      </c>
      <c r="B93" s="19">
        <v>24</v>
      </c>
    </row>
    <row r="94" spans="1:2" x14ac:dyDescent="0.25">
      <c r="A94" s="19">
        <v>26</v>
      </c>
      <c r="B94" s="19">
        <v>16</v>
      </c>
    </row>
    <row r="95" spans="1:2" x14ac:dyDescent="0.25">
      <c r="A95" s="19">
        <v>27</v>
      </c>
      <c r="B95" s="19">
        <v>32</v>
      </c>
    </row>
    <row r="96" spans="1:2" x14ac:dyDescent="0.25">
      <c r="A96" s="19">
        <v>28</v>
      </c>
      <c r="B96" s="19">
        <v>32</v>
      </c>
    </row>
    <row r="97" spans="1:2" x14ac:dyDescent="0.25">
      <c r="A97" s="19">
        <v>29</v>
      </c>
      <c r="B97" s="19">
        <v>40</v>
      </c>
    </row>
    <row r="98" spans="1:2" x14ac:dyDescent="0.25">
      <c r="A98" s="19">
        <v>30</v>
      </c>
      <c r="B98" s="19">
        <v>32</v>
      </c>
    </row>
    <row r="99" spans="1:2" x14ac:dyDescent="0.25">
      <c r="A99" s="19">
        <v>31</v>
      </c>
      <c r="B99" s="19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2020-01-22T14:40:28Z</dcterms:created>
  <dcterms:modified xsi:type="dcterms:W3CDTF">2020-01-22T20:03:17Z</dcterms:modified>
</cp:coreProperties>
</file>