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Begum\Desktop\MIE1623Hintroduction to healthcare engineering\4.Assignments\Assignment3\"/>
    </mc:Choice>
  </mc:AlternateContent>
  <bookViews>
    <workbookView xWindow="1785" yWindow="0" windowWidth="25605" windowHeight="16065" tabRatio="500" activeTab="2"/>
  </bookViews>
  <sheets>
    <sheet name="Xena" sheetId="1" r:id="rId1"/>
    <sheet name="Sheet1" sheetId="2" r:id="rId2"/>
    <sheet name="Sheet3" sheetId="4" r:id="rId3"/>
  </sheets>
  <definedNames>
    <definedName name="MaxX">Xena!$B$4</definedName>
    <definedName name="Mean">Xena!$B$1</definedName>
    <definedName name="MinX">Xena!$B$3</definedName>
    <definedName name="solver_adj" localSheetId="1" hidden="1">Sheet1!$B$3:$K$3,Sheet1!$B$5:$K$34</definedName>
    <definedName name="solver_adj" localSheetId="2" hidden="1">Sheet3!$B$5:$C$34</definedName>
    <definedName name="solver_cvg" localSheetId="1" hidden="1">0.0001</definedName>
    <definedName name="solver_cvg" localSheetId="2" hidden="1">0.0001</definedName>
    <definedName name="solver_drv" localSheetId="1" hidden="1">2</definedName>
    <definedName name="solver_drv" localSheetId="2" hidden="1">1</definedName>
    <definedName name="solver_eng" localSheetId="1" hidden="1">1</definedName>
    <definedName name="solver_eng" localSheetId="2" hidden="1">1</definedName>
    <definedName name="solver_est" localSheetId="1" hidden="1">1</definedName>
    <definedName name="solver_est" localSheetId="2" hidden="1">1</definedName>
    <definedName name="solver_itr" localSheetId="1" hidden="1">2147483647</definedName>
    <definedName name="solver_itr" localSheetId="2" hidden="1">2147483647</definedName>
    <definedName name="solver_lhs1" localSheetId="1" hidden="1">Sheet1!$M$5:$M$34</definedName>
    <definedName name="solver_lhs1" localSheetId="2" hidden="1">Sheet3!$B$35</definedName>
    <definedName name="solver_lhs2" localSheetId="1" hidden="1">Sheet1!$N$35</definedName>
    <definedName name="solver_lhs2" localSheetId="2" hidden="1">Sheet3!$B$5:$C$34</definedName>
    <definedName name="solver_lhs3" localSheetId="1" hidden="1">Sheet1!$O$35</definedName>
    <definedName name="solver_lhs3" localSheetId="2" hidden="1">Sheet3!$C$35</definedName>
    <definedName name="solver_lhs4" localSheetId="2" hidden="1">Sheet3!$D$5:$D$34</definedName>
    <definedName name="solver_mip" localSheetId="1" hidden="1">2147483647</definedName>
    <definedName name="solver_mip" localSheetId="2" hidden="1">2147483647</definedName>
    <definedName name="solver_mni" localSheetId="1" hidden="1">30</definedName>
    <definedName name="solver_mni" localSheetId="2" hidden="1">30</definedName>
    <definedName name="solver_mrt" localSheetId="1" hidden="1">0.075</definedName>
    <definedName name="solver_mrt" localSheetId="2" hidden="1">0.075</definedName>
    <definedName name="solver_msl" localSheetId="1" hidden="1">2</definedName>
    <definedName name="solver_msl" localSheetId="2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od" localSheetId="2" hidden="1">2147483647</definedName>
    <definedName name="solver_num" localSheetId="1" hidden="1">3</definedName>
    <definedName name="solver_num" localSheetId="2" hidden="1">4</definedName>
    <definedName name="solver_nwt" localSheetId="1" hidden="1">1</definedName>
    <definedName name="solver_nwt" localSheetId="2" hidden="1">1</definedName>
    <definedName name="solver_opt" localSheetId="1" hidden="1">Sheet1!$N$43</definedName>
    <definedName name="solver_opt" localSheetId="2" hidden="1">Sheet3!$K$35</definedName>
    <definedName name="solver_pre" localSheetId="1" hidden="1">0.000001</definedName>
    <definedName name="solver_pre" localSheetId="2" hidden="1">0.000001</definedName>
    <definedName name="solver_rbv" localSheetId="1" hidden="1">2</definedName>
    <definedName name="solver_rbv" localSheetId="2" hidden="1">1</definedName>
    <definedName name="solver_rel1" localSheetId="1" hidden="1">2</definedName>
    <definedName name="solver_rel1" localSheetId="2" hidden="1">1</definedName>
    <definedName name="solver_rel2" localSheetId="1" hidden="1">1</definedName>
    <definedName name="solver_rel2" localSheetId="2" hidden="1">5</definedName>
    <definedName name="solver_rel3" localSheetId="1" hidden="1">1</definedName>
    <definedName name="solver_rel3" localSheetId="2" hidden="1">1</definedName>
    <definedName name="solver_rel4" localSheetId="2" hidden="1">1</definedName>
    <definedName name="solver_rhs1" localSheetId="1" hidden="1">1</definedName>
    <definedName name="solver_rhs1" localSheetId="2" hidden="1">Sheet3!$B$36</definedName>
    <definedName name="solver_rhs2" localSheetId="1" hidden="1">Sheet1!$N$36</definedName>
    <definedName name="solver_rhs2" localSheetId="2" hidden="1">binary</definedName>
    <definedName name="solver_rhs3" localSheetId="1" hidden="1">Sheet1!$O$37</definedName>
    <definedName name="solver_rhs3" localSheetId="2" hidden="1">Sheet3!$C$36</definedName>
    <definedName name="solver_rhs4" localSheetId="2" hidden="1">1</definedName>
    <definedName name="solver_rlx" localSheetId="1" hidden="1">2</definedName>
    <definedName name="solver_rlx" localSheetId="2" hidden="1">2</definedName>
    <definedName name="solver_rsd" localSheetId="1" hidden="1">0</definedName>
    <definedName name="solver_rsd" localSheetId="2" hidden="1">0</definedName>
    <definedName name="solver_scl" localSheetId="1" hidden="1">2</definedName>
    <definedName name="solver_scl" localSheetId="2" hidden="1">1</definedName>
    <definedName name="solver_sho" localSheetId="1" hidden="1">2</definedName>
    <definedName name="solver_sho" localSheetId="2" hidden="1">2</definedName>
    <definedName name="solver_ssz" localSheetId="1" hidden="1">100</definedName>
    <definedName name="solver_ssz" localSheetId="2" hidden="1">100</definedName>
    <definedName name="solver_tim" localSheetId="1" hidden="1">2147483647</definedName>
    <definedName name="solver_tim" localSheetId="2" hidden="1">2147483647</definedName>
    <definedName name="solver_tol" localSheetId="1" hidden="1">0.01</definedName>
    <definedName name="solver_tol" localSheetId="2" hidden="1">0.01</definedName>
    <definedName name="solver_typ" localSheetId="1" hidden="1">2</definedName>
    <definedName name="solver_typ" localSheetId="2" hidden="1">1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  <definedName name="StDev">Xena!$B$2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5" i="4" l="1"/>
  <c r="I35" i="4"/>
  <c r="B36" i="4"/>
  <c r="C35" i="4"/>
  <c r="B3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5" i="4"/>
  <c r="N43" i="2"/>
  <c r="L43" i="2"/>
  <c r="N6" i="2"/>
  <c r="S4" i="2"/>
  <c r="N5" i="2"/>
  <c r="P5" i="2"/>
  <c r="L42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L41" i="2"/>
  <c r="I41" i="2"/>
  <c r="C41" i="2"/>
  <c r="D41" i="2"/>
  <c r="E41" i="2"/>
  <c r="F41" i="2"/>
  <c r="G41" i="2"/>
  <c r="H41" i="2"/>
  <c r="J41" i="2"/>
  <c r="K41" i="2"/>
  <c r="B41" i="2"/>
  <c r="O37" i="2"/>
  <c r="N36" i="2"/>
  <c r="H37" i="2"/>
  <c r="I37" i="2"/>
  <c r="J37" i="2"/>
  <c r="K37" i="2"/>
  <c r="G37" i="2"/>
  <c r="E36" i="2"/>
  <c r="C36" i="2"/>
  <c r="D36" i="2"/>
  <c r="F36" i="2"/>
  <c r="B36" i="2"/>
  <c r="O35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5" i="2"/>
  <c r="N18" i="2"/>
  <c r="N29" i="2"/>
  <c r="N30" i="2"/>
  <c r="N31" i="2"/>
  <c r="N32" i="2"/>
  <c r="N33" i="2"/>
  <c r="N34" i="2"/>
  <c r="N15" i="2"/>
  <c r="N16" i="2"/>
  <c r="N17" i="2"/>
  <c r="N19" i="2"/>
  <c r="N20" i="2"/>
  <c r="N21" i="2"/>
  <c r="N22" i="2"/>
  <c r="N23" i="2"/>
  <c r="N24" i="2"/>
  <c r="N25" i="2"/>
  <c r="N26" i="2"/>
  <c r="N27" i="2"/>
  <c r="N28" i="2"/>
  <c r="N7" i="2"/>
  <c r="N8" i="2"/>
  <c r="N9" i="2"/>
  <c r="N10" i="2"/>
  <c r="N11" i="2"/>
  <c r="N12" i="2"/>
  <c r="N13" i="2"/>
  <c r="N14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5" i="2"/>
  <c r="K35" i="4" l="1"/>
  <c r="N35" i="2"/>
</calcChain>
</file>

<file path=xl/sharedStrings.xml><?xml version="1.0" encoding="utf-8"?>
<sst xmlns="http://schemas.openxmlformats.org/spreadsheetml/2006/main" count="45" uniqueCount="42">
  <si>
    <t>OR Time</t>
  </si>
  <si>
    <t>Patient ID</t>
  </si>
  <si>
    <t>OR1</t>
  </si>
  <si>
    <t>OR2</t>
  </si>
  <si>
    <t>sugery time</t>
  </si>
  <si>
    <t>OR1-day2</t>
  </si>
  <si>
    <t>(OR1-day1)</t>
  </si>
  <si>
    <t>OR1-day3</t>
  </si>
  <si>
    <t>OR1-day4</t>
  </si>
  <si>
    <t>OR1-day5</t>
  </si>
  <si>
    <t>OR2-day1</t>
  </si>
  <si>
    <t>OR2-day2</t>
  </si>
  <si>
    <t>OR2-day3</t>
  </si>
  <si>
    <t>OR2-day4</t>
  </si>
  <si>
    <t>OR2-day5</t>
  </si>
  <si>
    <t>yrd(OR open on day d)</t>
  </si>
  <si>
    <t>Xprd(p assigned to r on d)</t>
  </si>
  <si>
    <t>Xp11</t>
  </si>
  <si>
    <t>Xp12</t>
  </si>
  <si>
    <t>Xp13</t>
  </si>
  <si>
    <t>Xp14</t>
  </si>
  <si>
    <t>Xp15</t>
  </si>
  <si>
    <t>Xp21</t>
  </si>
  <si>
    <t>Xp22</t>
  </si>
  <si>
    <t>Xp23</t>
  </si>
  <si>
    <t>Xp24</t>
  </si>
  <si>
    <t>Xp25</t>
  </si>
  <si>
    <t>constraint1</t>
  </si>
  <si>
    <t>total</t>
  </si>
  <si>
    <t>constr2-OR1</t>
  </si>
  <si>
    <t>constr2-OR2</t>
  </si>
  <si>
    <t>constr2-RHS-OR1</t>
  </si>
  <si>
    <t>constr2-RHS-OR2</t>
  </si>
  <si>
    <t>Total</t>
  </si>
  <si>
    <t>objective function</t>
  </si>
  <si>
    <t>500/60</t>
  </si>
  <si>
    <t>obj2</t>
  </si>
  <si>
    <t>objective</t>
  </si>
  <si>
    <t>yr</t>
  </si>
  <si>
    <t>Xpr</t>
  </si>
  <si>
    <t>constr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</si>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</sst>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0" fillId="2" borderId="1" xfId="0" applyFill="1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1"/>
  <sheetViews>
    <sheetView topLeftCell="A11" workbookViewId="0">
      <selection activeCell="B2" sqref="B2:B31"/>
    </sheetView>
  </sheetViews>
  <sheetFormatPr defaultColWidth="11" defaultRowHeight="15.75" x14ac:dyDescent="0.25"/>
  <sheetData>
    <row r="1" spans="1:2" x14ac:dyDescent="0.25">
      <c r="A1" s="2" t="s">
        <v>1</v>
      </c>
      <c r="B1" s="3" t="s">
        <v>0</v>
      </c>
    </row>
    <row r="2" spans="1:2" x14ac:dyDescent="0.25">
      <c r="A2">
        <v>1</v>
      </c>
      <c r="B2" s="1">
        <v>169</v>
      </c>
    </row>
    <row r="3" spans="1:2" x14ac:dyDescent="0.25">
      <c r="A3">
        <v>2</v>
      </c>
      <c r="B3" s="1">
        <v>153</v>
      </c>
    </row>
    <row r="4" spans="1:2" x14ac:dyDescent="0.25">
      <c r="A4">
        <v>3</v>
      </c>
      <c r="B4" s="1">
        <v>234</v>
      </c>
    </row>
    <row r="5" spans="1:2" x14ac:dyDescent="0.25">
      <c r="A5">
        <v>4</v>
      </c>
      <c r="B5" s="1">
        <v>178</v>
      </c>
    </row>
    <row r="6" spans="1:2" x14ac:dyDescent="0.25">
      <c r="A6">
        <v>5</v>
      </c>
      <c r="B6" s="1">
        <v>201</v>
      </c>
    </row>
    <row r="7" spans="1:2" x14ac:dyDescent="0.25">
      <c r="A7">
        <v>6</v>
      </c>
      <c r="B7" s="1">
        <v>207</v>
      </c>
    </row>
    <row r="8" spans="1:2" x14ac:dyDescent="0.25">
      <c r="A8">
        <v>7</v>
      </c>
      <c r="B8" s="1">
        <v>197</v>
      </c>
    </row>
    <row r="9" spans="1:2" x14ac:dyDescent="0.25">
      <c r="A9">
        <v>8</v>
      </c>
      <c r="B9" s="1">
        <v>202</v>
      </c>
    </row>
    <row r="10" spans="1:2" x14ac:dyDescent="0.25">
      <c r="A10">
        <v>9</v>
      </c>
      <c r="B10" s="1">
        <v>163</v>
      </c>
    </row>
    <row r="11" spans="1:2" x14ac:dyDescent="0.25">
      <c r="A11">
        <v>10</v>
      </c>
      <c r="B11" s="1">
        <v>171</v>
      </c>
    </row>
    <row r="12" spans="1:2" x14ac:dyDescent="0.25">
      <c r="A12">
        <v>11</v>
      </c>
      <c r="B12" s="1">
        <v>162</v>
      </c>
    </row>
    <row r="13" spans="1:2" x14ac:dyDescent="0.25">
      <c r="A13">
        <v>12</v>
      </c>
      <c r="B13" s="1">
        <v>211</v>
      </c>
    </row>
    <row r="14" spans="1:2" x14ac:dyDescent="0.25">
      <c r="A14">
        <v>13</v>
      </c>
      <c r="B14" s="1">
        <v>142</v>
      </c>
    </row>
    <row r="15" spans="1:2" x14ac:dyDescent="0.25">
      <c r="A15">
        <v>14</v>
      </c>
      <c r="B15" s="1">
        <v>171</v>
      </c>
    </row>
    <row r="16" spans="1:2" x14ac:dyDescent="0.25">
      <c r="A16">
        <v>15</v>
      </c>
      <c r="B16" s="1">
        <v>182</v>
      </c>
    </row>
    <row r="17" spans="1:2" x14ac:dyDescent="0.25">
      <c r="A17">
        <v>16</v>
      </c>
      <c r="B17" s="1">
        <v>176</v>
      </c>
    </row>
    <row r="18" spans="1:2" x14ac:dyDescent="0.25">
      <c r="A18">
        <v>17</v>
      </c>
      <c r="B18" s="1">
        <v>172</v>
      </c>
    </row>
    <row r="19" spans="1:2" x14ac:dyDescent="0.25">
      <c r="A19">
        <v>18</v>
      </c>
      <c r="B19" s="1">
        <v>172</v>
      </c>
    </row>
    <row r="20" spans="1:2" x14ac:dyDescent="0.25">
      <c r="A20">
        <v>19</v>
      </c>
      <c r="B20" s="1">
        <v>190</v>
      </c>
    </row>
    <row r="21" spans="1:2" x14ac:dyDescent="0.25">
      <c r="A21">
        <v>20</v>
      </c>
      <c r="B21" s="1">
        <v>168</v>
      </c>
    </row>
    <row r="22" spans="1:2" x14ac:dyDescent="0.25">
      <c r="A22">
        <v>21</v>
      </c>
      <c r="B22" s="1">
        <v>145</v>
      </c>
    </row>
    <row r="23" spans="1:2" x14ac:dyDescent="0.25">
      <c r="A23">
        <v>22</v>
      </c>
      <c r="B23" s="1">
        <v>177</v>
      </c>
    </row>
    <row r="24" spans="1:2" x14ac:dyDescent="0.25">
      <c r="A24">
        <v>23</v>
      </c>
      <c r="B24" s="1">
        <v>159</v>
      </c>
    </row>
    <row r="25" spans="1:2" x14ac:dyDescent="0.25">
      <c r="A25">
        <v>24</v>
      </c>
      <c r="B25" s="1">
        <v>144</v>
      </c>
    </row>
    <row r="26" spans="1:2" x14ac:dyDescent="0.25">
      <c r="A26">
        <v>25</v>
      </c>
      <c r="B26" s="1">
        <v>194</v>
      </c>
    </row>
    <row r="27" spans="1:2" x14ac:dyDescent="0.25">
      <c r="A27">
        <v>26</v>
      </c>
      <c r="B27" s="1">
        <v>156</v>
      </c>
    </row>
    <row r="28" spans="1:2" x14ac:dyDescent="0.25">
      <c r="A28">
        <v>27</v>
      </c>
      <c r="B28" s="1">
        <v>191</v>
      </c>
    </row>
    <row r="29" spans="1:2" x14ac:dyDescent="0.25">
      <c r="A29">
        <v>28</v>
      </c>
      <c r="B29" s="1">
        <v>239</v>
      </c>
    </row>
    <row r="30" spans="1:2" x14ac:dyDescent="0.25">
      <c r="A30">
        <v>29</v>
      </c>
      <c r="B30" s="1">
        <v>167</v>
      </c>
    </row>
    <row r="31" spans="1:2" x14ac:dyDescent="0.25">
      <c r="A31">
        <v>30</v>
      </c>
      <c r="B31" s="1">
        <v>152</v>
      </c>
    </row>
    <row r="32" spans="1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  <row r="58" spans="2:2" x14ac:dyDescent="0.25">
      <c r="B58" s="1"/>
    </row>
    <row r="59" spans="2:2" x14ac:dyDescent="0.25">
      <c r="B59" s="1"/>
    </row>
    <row r="60" spans="2:2" x14ac:dyDescent="0.25">
      <c r="B60" s="1"/>
    </row>
    <row r="61" spans="2:2" x14ac:dyDescent="0.25">
      <c r="B61" s="1"/>
    </row>
    <row r="62" spans="2:2" x14ac:dyDescent="0.25">
      <c r="B62" s="1"/>
    </row>
    <row r="63" spans="2:2" x14ac:dyDescent="0.25">
      <c r="B63" s="1"/>
    </row>
    <row r="64" spans="2:2" x14ac:dyDescent="0.25">
      <c r="B64" s="1"/>
    </row>
    <row r="65" spans="2:2" x14ac:dyDescent="0.25">
      <c r="B65" s="1"/>
    </row>
    <row r="66" spans="2:2" x14ac:dyDescent="0.25">
      <c r="B66" s="1"/>
    </row>
    <row r="67" spans="2:2" x14ac:dyDescent="0.25">
      <c r="B67" s="1"/>
    </row>
    <row r="68" spans="2:2" x14ac:dyDescent="0.25">
      <c r="B68" s="1"/>
    </row>
    <row r="69" spans="2:2" x14ac:dyDescent="0.25">
      <c r="B69" s="1"/>
    </row>
    <row r="70" spans="2:2" x14ac:dyDescent="0.25">
      <c r="B70" s="1"/>
    </row>
    <row r="71" spans="2:2" x14ac:dyDescent="0.25">
      <c r="B71" s="1"/>
    </row>
    <row r="72" spans="2:2" x14ac:dyDescent="0.25">
      <c r="B72" s="1"/>
    </row>
    <row r="73" spans="2:2" x14ac:dyDescent="0.25">
      <c r="B73" s="1"/>
    </row>
    <row r="74" spans="2:2" x14ac:dyDescent="0.25">
      <c r="B74" s="1"/>
    </row>
    <row r="75" spans="2:2" x14ac:dyDescent="0.25">
      <c r="B75" s="1"/>
    </row>
    <row r="76" spans="2:2" x14ac:dyDescent="0.25">
      <c r="B76" s="1"/>
    </row>
    <row r="77" spans="2:2" x14ac:dyDescent="0.25">
      <c r="B77" s="1"/>
    </row>
    <row r="78" spans="2:2" x14ac:dyDescent="0.25">
      <c r="B78" s="1"/>
    </row>
    <row r="79" spans="2:2" x14ac:dyDescent="0.25">
      <c r="B79" s="1"/>
    </row>
    <row r="80" spans="2:2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88" spans="2:2" x14ac:dyDescent="0.25">
      <c r="B88" s="1"/>
    </row>
    <row r="89" spans="2:2" x14ac:dyDescent="0.25">
      <c r="B89" s="1"/>
    </row>
    <row r="90" spans="2:2" x14ac:dyDescent="0.25">
      <c r="B90" s="1"/>
    </row>
    <row r="91" spans="2:2" x14ac:dyDescent="0.25">
      <c r="B91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3"/>
  <sheetViews>
    <sheetView topLeftCell="A17" workbookViewId="0">
      <selection activeCell="L4" sqref="L4:L34"/>
    </sheetView>
  </sheetViews>
  <sheetFormatPr defaultRowHeight="15.75" x14ac:dyDescent="0.25"/>
  <cols>
    <col min="1" max="1" width="22.5" customWidth="1"/>
    <col min="14" max="14" width="12.375" customWidth="1"/>
    <col min="15" max="15" width="11.375" customWidth="1"/>
  </cols>
  <sheetData>
    <row r="1" spans="1:19" x14ac:dyDescent="0.25">
      <c r="B1" t="s">
        <v>2</v>
      </c>
      <c r="H1" t="s">
        <v>3</v>
      </c>
    </row>
    <row r="2" spans="1:19" x14ac:dyDescent="0.25">
      <c r="B2" t="s">
        <v>6</v>
      </c>
      <c r="C2" t="s">
        <v>5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</row>
    <row r="3" spans="1:19" x14ac:dyDescent="0.25">
      <c r="A3" t="s">
        <v>15</v>
      </c>
    </row>
    <row r="4" spans="1:19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  <c r="K4" t="s">
        <v>26</v>
      </c>
      <c r="L4" t="s">
        <v>4</v>
      </c>
      <c r="M4" t="s">
        <v>27</v>
      </c>
      <c r="N4" t="s">
        <v>29</v>
      </c>
      <c r="O4" t="s">
        <v>30</v>
      </c>
      <c r="P4" t="s">
        <v>36</v>
      </c>
      <c r="S4">
        <f>2*3</f>
        <v>6</v>
      </c>
    </row>
    <row r="5" spans="1:19" x14ac:dyDescent="0.25">
      <c r="A5">
        <v>1</v>
      </c>
      <c r="L5" s="1">
        <v>169</v>
      </c>
      <c r="M5">
        <f>SUM(B5:K5)</f>
        <v>0</v>
      </c>
      <c r="N5">
        <f>SUM(B5:F5)*L5</f>
        <v>0</v>
      </c>
      <c r="O5">
        <f>SUM(G5:K5)*L5</f>
        <v>0</v>
      </c>
      <c r="P5">
        <f>SUM(B5:K5)</f>
        <v>0</v>
      </c>
    </row>
    <row r="6" spans="1:19" x14ac:dyDescent="0.25">
      <c r="A6">
        <v>2</v>
      </c>
      <c r="L6" s="1">
        <v>153</v>
      </c>
      <c r="M6">
        <f t="shared" ref="M6:M34" si="0">SUM(B6:K6)</f>
        <v>0</v>
      </c>
      <c r="N6">
        <f>SUM(B6:F6)*L6</f>
        <v>0</v>
      </c>
      <c r="O6">
        <f t="shared" ref="O6:O34" si="1">SUM(G6:K6)*L6</f>
        <v>0</v>
      </c>
      <c r="P6">
        <f t="shared" ref="P6:P34" si="2">SUM(B6:K6)*L6</f>
        <v>0</v>
      </c>
    </row>
    <row r="7" spans="1:19" x14ac:dyDescent="0.25">
      <c r="A7">
        <v>3</v>
      </c>
      <c r="L7" s="1">
        <v>234</v>
      </c>
      <c r="M7">
        <f t="shared" si="0"/>
        <v>0</v>
      </c>
      <c r="N7">
        <f t="shared" ref="N6:N34" si="3">SUM(B7:F7)*L7</f>
        <v>0</v>
      </c>
      <c r="O7">
        <f t="shared" si="1"/>
        <v>0</v>
      </c>
      <c r="P7">
        <f t="shared" si="2"/>
        <v>0</v>
      </c>
    </row>
    <row r="8" spans="1:19" x14ac:dyDescent="0.25">
      <c r="A8">
        <v>4</v>
      </c>
      <c r="L8" s="1">
        <v>178</v>
      </c>
      <c r="M8">
        <f t="shared" si="0"/>
        <v>0</v>
      </c>
      <c r="N8">
        <f t="shared" si="3"/>
        <v>0</v>
      </c>
      <c r="O8">
        <f t="shared" si="1"/>
        <v>0</v>
      </c>
      <c r="P8">
        <f t="shared" si="2"/>
        <v>0</v>
      </c>
    </row>
    <row r="9" spans="1:19" x14ac:dyDescent="0.25">
      <c r="A9">
        <v>5</v>
      </c>
      <c r="L9" s="1">
        <v>201</v>
      </c>
      <c r="M9">
        <f t="shared" si="0"/>
        <v>0</v>
      </c>
      <c r="N9">
        <f t="shared" si="3"/>
        <v>0</v>
      </c>
      <c r="O9">
        <f t="shared" si="1"/>
        <v>0</v>
      </c>
      <c r="P9">
        <f t="shared" si="2"/>
        <v>0</v>
      </c>
    </row>
    <row r="10" spans="1:19" x14ac:dyDescent="0.25">
      <c r="A10">
        <v>6</v>
      </c>
      <c r="L10" s="1">
        <v>207</v>
      </c>
      <c r="M10">
        <f t="shared" si="0"/>
        <v>0</v>
      </c>
      <c r="N10">
        <f t="shared" si="3"/>
        <v>0</v>
      </c>
      <c r="O10">
        <f t="shared" si="1"/>
        <v>0</v>
      </c>
      <c r="P10">
        <f t="shared" si="2"/>
        <v>0</v>
      </c>
    </row>
    <row r="11" spans="1:19" x14ac:dyDescent="0.25">
      <c r="A11">
        <v>7</v>
      </c>
      <c r="L11" s="1">
        <v>197</v>
      </c>
      <c r="M11">
        <f t="shared" si="0"/>
        <v>0</v>
      </c>
      <c r="N11">
        <f t="shared" si="3"/>
        <v>0</v>
      </c>
      <c r="O11">
        <f t="shared" si="1"/>
        <v>0</v>
      </c>
      <c r="P11">
        <f t="shared" si="2"/>
        <v>0</v>
      </c>
    </row>
    <row r="12" spans="1:19" x14ac:dyDescent="0.25">
      <c r="A12">
        <v>8</v>
      </c>
      <c r="L12" s="1">
        <v>202</v>
      </c>
      <c r="M12">
        <f t="shared" si="0"/>
        <v>0</v>
      </c>
      <c r="N12">
        <f t="shared" si="3"/>
        <v>0</v>
      </c>
      <c r="O12">
        <f t="shared" si="1"/>
        <v>0</v>
      </c>
      <c r="P12">
        <f t="shared" si="2"/>
        <v>0</v>
      </c>
    </row>
    <row r="13" spans="1:19" x14ac:dyDescent="0.25">
      <c r="A13">
        <v>9</v>
      </c>
      <c r="L13" s="1">
        <v>163</v>
      </c>
      <c r="M13">
        <f t="shared" si="0"/>
        <v>0</v>
      </c>
      <c r="N13">
        <f t="shared" si="3"/>
        <v>0</v>
      </c>
      <c r="O13">
        <f t="shared" si="1"/>
        <v>0</v>
      </c>
      <c r="P13">
        <f t="shared" si="2"/>
        <v>0</v>
      </c>
    </row>
    <row r="14" spans="1:19" x14ac:dyDescent="0.25">
      <c r="A14">
        <v>10</v>
      </c>
      <c r="L14" s="1">
        <v>171</v>
      </c>
      <c r="M14">
        <f t="shared" si="0"/>
        <v>0</v>
      </c>
      <c r="N14">
        <f t="shared" si="3"/>
        <v>0</v>
      </c>
      <c r="O14">
        <f t="shared" si="1"/>
        <v>0</v>
      </c>
      <c r="P14">
        <f t="shared" si="2"/>
        <v>0</v>
      </c>
    </row>
    <row r="15" spans="1:19" x14ac:dyDescent="0.25">
      <c r="A15">
        <v>11</v>
      </c>
      <c r="L15" s="1">
        <v>162</v>
      </c>
      <c r="M15">
        <f t="shared" si="0"/>
        <v>0</v>
      </c>
      <c r="N15">
        <f t="shared" si="3"/>
        <v>0</v>
      </c>
      <c r="O15">
        <f t="shared" si="1"/>
        <v>0</v>
      </c>
      <c r="P15">
        <f t="shared" si="2"/>
        <v>0</v>
      </c>
    </row>
    <row r="16" spans="1:19" x14ac:dyDescent="0.25">
      <c r="A16">
        <v>12</v>
      </c>
      <c r="L16" s="1">
        <v>211</v>
      </c>
      <c r="M16">
        <f t="shared" si="0"/>
        <v>0</v>
      </c>
      <c r="N16">
        <f t="shared" si="3"/>
        <v>0</v>
      </c>
      <c r="O16">
        <f t="shared" si="1"/>
        <v>0</v>
      </c>
      <c r="P16">
        <f t="shared" si="2"/>
        <v>0</v>
      </c>
    </row>
    <row r="17" spans="1:16" x14ac:dyDescent="0.25">
      <c r="A17">
        <v>13</v>
      </c>
      <c r="L17" s="1">
        <v>142</v>
      </c>
      <c r="M17">
        <f t="shared" si="0"/>
        <v>0</v>
      </c>
      <c r="N17">
        <f t="shared" si="3"/>
        <v>0</v>
      </c>
      <c r="O17">
        <f t="shared" si="1"/>
        <v>0</v>
      </c>
      <c r="P17">
        <f t="shared" si="2"/>
        <v>0</v>
      </c>
    </row>
    <row r="18" spans="1:16" x14ac:dyDescent="0.25">
      <c r="A18">
        <v>14</v>
      </c>
      <c r="L18" s="1">
        <v>171</v>
      </c>
      <c r="M18">
        <f t="shared" si="0"/>
        <v>0</v>
      </c>
      <c r="N18">
        <f>SUM(B18:F18)*L18</f>
        <v>0</v>
      </c>
      <c r="O18">
        <f t="shared" si="1"/>
        <v>0</v>
      </c>
      <c r="P18">
        <f t="shared" si="2"/>
        <v>0</v>
      </c>
    </row>
    <row r="19" spans="1:16" x14ac:dyDescent="0.25">
      <c r="A19">
        <v>15</v>
      </c>
      <c r="L19" s="1">
        <v>182</v>
      </c>
      <c r="M19">
        <f t="shared" si="0"/>
        <v>0</v>
      </c>
      <c r="N19">
        <f t="shared" si="3"/>
        <v>0</v>
      </c>
      <c r="O19">
        <f t="shared" si="1"/>
        <v>0</v>
      </c>
      <c r="P19">
        <f t="shared" si="2"/>
        <v>0</v>
      </c>
    </row>
    <row r="20" spans="1:16" x14ac:dyDescent="0.25">
      <c r="A20">
        <v>16</v>
      </c>
      <c r="L20" s="1">
        <v>176</v>
      </c>
      <c r="M20">
        <f t="shared" si="0"/>
        <v>0</v>
      </c>
      <c r="N20">
        <f t="shared" si="3"/>
        <v>0</v>
      </c>
      <c r="O20">
        <f t="shared" si="1"/>
        <v>0</v>
      </c>
      <c r="P20">
        <f t="shared" si="2"/>
        <v>0</v>
      </c>
    </row>
    <row r="21" spans="1:16" x14ac:dyDescent="0.25">
      <c r="A21">
        <v>17</v>
      </c>
      <c r="L21" s="1">
        <v>172</v>
      </c>
      <c r="M21">
        <f t="shared" si="0"/>
        <v>0</v>
      </c>
      <c r="N21">
        <f t="shared" si="3"/>
        <v>0</v>
      </c>
      <c r="O21">
        <f>SUM(G21:K21)*L21</f>
        <v>0</v>
      </c>
      <c r="P21">
        <f t="shared" si="2"/>
        <v>0</v>
      </c>
    </row>
    <row r="22" spans="1:16" x14ac:dyDescent="0.25">
      <c r="A22">
        <v>18</v>
      </c>
      <c r="L22" s="1">
        <v>172</v>
      </c>
      <c r="M22">
        <f t="shared" si="0"/>
        <v>0</v>
      </c>
      <c r="N22">
        <f t="shared" si="3"/>
        <v>0</v>
      </c>
      <c r="O22">
        <f t="shared" si="1"/>
        <v>0</v>
      </c>
      <c r="P22">
        <f t="shared" si="2"/>
        <v>0</v>
      </c>
    </row>
    <row r="23" spans="1:16" x14ac:dyDescent="0.25">
      <c r="A23">
        <v>19</v>
      </c>
      <c r="L23" s="1">
        <v>190</v>
      </c>
      <c r="M23">
        <f t="shared" si="0"/>
        <v>0</v>
      </c>
      <c r="N23">
        <f t="shared" si="3"/>
        <v>0</v>
      </c>
      <c r="O23">
        <f t="shared" si="1"/>
        <v>0</v>
      </c>
      <c r="P23">
        <f t="shared" si="2"/>
        <v>0</v>
      </c>
    </row>
    <row r="24" spans="1:16" x14ac:dyDescent="0.25">
      <c r="A24">
        <v>20</v>
      </c>
      <c r="L24" s="1">
        <v>168</v>
      </c>
      <c r="M24">
        <f t="shared" si="0"/>
        <v>0</v>
      </c>
      <c r="N24">
        <f t="shared" si="3"/>
        <v>0</v>
      </c>
      <c r="O24">
        <f t="shared" si="1"/>
        <v>0</v>
      </c>
      <c r="P24">
        <f t="shared" si="2"/>
        <v>0</v>
      </c>
    </row>
    <row r="25" spans="1:16" x14ac:dyDescent="0.25">
      <c r="A25">
        <v>21</v>
      </c>
      <c r="L25" s="1">
        <v>145</v>
      </c>
      <c r="M25">
        <f t="shared" si="0"/>
        <v>0</v>
      </c>
      <c r="N25">
        <f t="shared" si="3"/>
        <v>0</v>
      </c>
      <c r="O25">
        <f t="shared" si="1"/>
        <v>0</v>
      </c>
      <c r="P25">
        <f t="shared" si="2"/>
        <v>0</v>
      </c>
    </row>
    <row r="26" spans="1:16" x14ac:dyDescent="0.25">
      <c r="A26">
        <v>22</v>
      </c>
      <c r="L26" s="1">
        <v>177</v>
      </c>
      <c r="M26">
        <f t="shared" si="0"/>
        <v>0</v>
      </c>
      <c r="N26">
        <f t="shared" si="3"/>
        <v>0</v>
      </c>
      <c r="O26">
        <f t="shared" si="1"/>
        <v>0</v>
      </c>
      <c r="P26">
        <f t="shared" si="2"/>
        <v>0</v>
      </c>
    </row>
    <row r="27" spans="1:16" x14ac:dyDescent="0.25">
      <c r="A27">
        <v>23</v>
      </c>
      <c r="L27" s="1">
        <v>159</v>
      </c>
      <c r="M27">
        <f t="shared" si="0"/>
        <v>0</v>
      </c>
      <c r="N27">
        <f t="shared" si="3"/>
        <v>0</v>
      </c>
      <c r="O27">
        <f t="shared" si="1"/>
        <v>0</v>
      </c>
      <c r="P27">
        <f t="shared" si="2"/>
        <v>0</v>
      </c>
    </row>
    <row r="28" spans="1:16" x14ac:dyDescent="0.25">
      <c r="A28">
        <v>24</v>
      </c>
      <c r="L28" s="1">
        <v>144</v>
      </c>
      <c r="M28">
        <f t="shared" si="0"/>
        <v>0</v>
      </c>
      <c r="N28">
        <f t="shared" si="3"/>
        <v>0</v>
      </c>
      <c r="O28">
        <f t="shared" si="1"/>
        <v>0</v>
      </c>
      <c r="P28">
        <f t="shared" si="2"/>
        <v>0</v>
      </c>
    </row>
    <row r="29" spans="1:16" x14ac:dyDescent="0.25">
      <c r="A29">
        <v>25</v>
      </c>
      <c r="L29" s="1">
        <v>194</v>
      </c>
      <c r="M29">
        <f t="shared" si="0"/>
        <v>0</v>
      </c>
      <c r="N29">
        <f>SUM(B29:F29)*L29</f>
        <v>0</v>
      </c>
      <c r="O29">
        <f t="shared" si="1"/>
        <v>0</v>
      </c>
      <c r="P29">
        <f t="shared" si="2"/>
        <v>0</v>
      </c>
    </row>
    <row r="30" spans="1:16" x14ac:dyDescent="0.25">
      <c r="A30">
        <v>26</v>
      </c>
      <c r="L30" s="1">
        <v>156</v>
      </c>
      <c r="M30">
        <f t="shared" si="0"/>
        <v>0</v>
      </c>
      <c r="N30">
        <f t="shared" si="3"/>
        <v>0</v>
      </c>
      <c r="O30">
        <f t="shared" si="1"/>
        <v>0</v>
      </c>
      <c r="P30">
        <f t="shared" si="2"/>
        <v>0</v>
      </c>
    </row>
    <row r="31" spans="1:16" x14ac:dyDescent="0.25">
      <c r="A31">
        <v>27</v>
      </c>
      <c r="L31" s="1">
        <v>191</v>
      </c>
      <c r="M31">
        <f t="shared" si="0"/>
        <v>0</v>
      </c>
      <c r="N31">
        <f t="shared" si="3"/>
        <v>0</v>
      </c>
      <c r="O31">
        <f t="shared" si="1"/>
        <v>0</v>
      </c>
      <c r="P31">
        <f t="shared" si="2"/>
        <v>0</v>
      </c>
    </row>
    <row r="32" spans="1:16" x14ac:dyDescent="0.25">
      <c r="A32">
        <v>28</v>
      </c>
      <c r="L32" s="1">
        <v>239</v>
      </c>
      <c r="M32">
        <f t="shared" si="0"/>
        <v>0</v>
      </c>
      <c r="N32">
        <f t="shared" si="3"/>
        <v>0</v>
      </c>
      <c r="O32">
        <f t="shared" si="1"/>
        <v>0</v>
      </c>
      <c r="P32">
        <f t="shared" si="2"/>
        <v>0</v>
      </c>
    </row>
    <row r="33" spans="1:16" x14ac:dyDescent="0.25">
      <c r="A33">
        <v>29</v>
      </c>
      <c r="L33" s="1">
        <v>167</v>
      </c>
      <c r="M33">
        <f t="shared" si="0"/>
        <v>0</v>
      </c>
      <c r="N33">
        <f t="shared" si="3"/>
        <v>0</v>
      </c>
      <c r="O33">
        <f t="shared" si="1"/>
        <v>0</v>
      </c>
      <c r="P33">
        <f t="shared" si="2"/>
        <v>0</v>
      </c>
    </row>
    <row r="34" spans="1:16" x14ac:dyDescent="0.25">
      <c r="A34">
        <v>30</v>
      </c>
      <c r="L34" s="1">
        <v>152</v>
      </c>
      <c r="M34">
        <f t="shared" si="0"/>
        <v>0</v>
      </c>
      <c r="N34">
        <f t="shared" si="3"/>
        <v>0</v>
      </c>
      <c r="O34">
        <f t="shared" si="1"/>
        <v>0</v>
      </c>
      <c r="P34">
        <f t="shared" si="2"/>
        <v>0</v>
      </c>
    </row>
    <row r="35" spans="1:16" x14ac:dyDescent="0.25">
      <c r="M35" t="s">
        <v>28</v>
      </c>
      <c r="N35">
        <f>SUM(N5:N34)</f>
        <v>0</v>
      </c>
      <c r="O35">
        <f>SUM(O5:O34)</f>
        <v>0</v>
      </c>
    </row>
    <row r="36" spans="1:16" x14ac:dyDescent="0.25">
      <c r="A36" t="s">
        <v>31</v>
      </c>
      <c r="B36">
        <f>420*B3</f>
        <v>0</v>
      </c>
      <c r="C36">
        <f t="shared" ref="C36:F36" si="4">420*C3</f>
        <v>0</v>
      </c>
      <c r="D36">
        <f t="shared" si="4"/>
        <v>0</v>
      </c>
      <c r="E36">
        <f>420*E3</f>
        <v>0</v>
      </c>
      <c r="F36">
        <f t="shared" si="4"/>
        <v>0</v>
      </c>
      <c r="M36" t="s">
        <v>33</v>
      </c>
      <c r="N36">
        <f>SUM(B36:F36)</f>
        <v>0</v>
      </c>
    </row>
    <row r="37" spans="1:16" x14ac:dyDescent="0.25">
      <c r="A37" t="s">
        <v>32</v>
      </c>
      <c r="G37">
        <f>420*G3</f>
        <v>0</v>
      </c>
      <c r="H37">
        <f t="shared" ref="H37:K37" si="5">420*H3</f>
        <v>0</v>
      </c>
      <c r="I37">
        <f t="shared" si="5"/>
        <v>0</v>
      </c>
      <c r="J37">
        <f t="shared" si="5"/>
        <v>0</v>
      </c>
      <c r="K37">
        <f t="shared" si="5"/>
        <v>0</v>
      </c>
      <c r="O37">
        <f>SUM(G37:K37)</f>
        <v>0</v>
      </c>
    </row>
    <row r="40" spans="1:16" x14ac:dyDescent="0.25">
      <c r="A40" t="s">
        <v>34</v>
      </c>
      <c r="B40">
        <v>1400</v>
      </c>
      <c r="C40" t="s">
        <v>35</v>
      </c>
    </row>
    <row r="41" spans="1:16" x14ac:dyDescent="0.25">
      <c r="A41">
        <v>1</v>
      </c>
      <c r="B41">
        <f>$B$40*B3</f>
        <v>0</v>
      </c>
      <c r="C41">
        <f t="shared" ref="C41:K41" si="6">$B$40*C3</f>
        <v>0</v>
      </c>
      <c r="D41">
        <f t="shared" si="6"/>
        <v>0</v>
      </c>
      <c r="E41">
        <f t="shared" si="6"/>
        <v>0</v>
      </c>
      <c r="F41">
        <f t="shared" si="6"/>
        <v>0</v>
      </c>
      <c r="G41">
        <f t="shared" si="6"/>
        <v>0</v>
      </c>
      <c r="H41">
        <f t="shared" si="6"/>
        <v>0</v>
      </c>
      <c r="I41">
        <f>$B$40*I3</f>
        <v>0</v>
      </c>
      <c r="J41">
        <f t="shared" si="6"/>
        <v>0</v>
      </c>
      <c r="K41">
        <f t="shared" si="6"/>
        <v>0</v>
      </c>
      <c r="L41">
        <f>SUM(B41:K41)</f>
        <v>0</v>
      </c>
    </row>
    <row r="42" spans="1:16" x14ac:dyDescent="0.25">
      <c r="A42">
        <v>2</v>
      </c>
      <c r="L42">
        <f>SUM(P5:P34)</f>
        <v>0</v>
      </c>
    </row>
    <row r="43" spans="1:16" x14ac:dyDescent="0.25">
      <c r="L43">
        <f>PRODUCT(C40,L42)</f>
        <v>0</v>
      </c>
      <c r="N43">
        <f>SUM(L41+L43)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tabSelected="1" topLeftCell="A15" workbookViewId="0">
      <selection activeCell="S26" sqref="R26:S32"/>
    </sheetView>
  </sheetViews>
  <sheetFormatPr defaultRowHeight="15.75" x14ac:dyDescent="0.25"/>
  <sheetData>
    <row r="1" spans="1:6" x14ac:dyDescent="0.25">
      <c r="B1" t="s">
        <v>2</v>
      </c>
      <c r="C1" t="s">
        <v>3</v>
      </c>
    </row>
    <row r="2" spans="1:6" x14ac:dyDescent="0.25">
      <c r="A2" t="s">
        <v>38</v>
      </c>
    </row>
    <row r="4" spans="1:6" x14ac:dyDescent="0.25">
      <c r="A4" t="s">
        <v>39</v>
      </c>
      <c r="D4" t="s">
        <v>40</v>
      </c>
      <c r="E4" t="s">
        <v>4</v>
      </c>
      <c r="F4" t="s">
        <v>41</v>
      </c>
    </row>
    <row r="5" spans="1:6" x14ac:dyDescent="0.25">
      <c r="A5">
        <v>1</v>
      </c>
      <c r="B5">
        <v>1</v>
      </c>
      <c r="C5">
        <v>0</v>
      </c>
      <c r="D5">
        <f>SUM(B5:C5)</f>
        <v>1</v>
      </c>
      <c r="E5" s="1">
        <v>169</v>
      </c>
      <c r="F5">
        <f>E5/60</f>
        <v>2.8166666666666669</v>
      </c>
    </row>
    <row r="6" spans="1:6" x14ac:dyDescent="0.25">
      <c r="A6">
        <v>2</v>
      </c>
      <c r="B6">
        <v>0</v>
      </c>
      <c r="C6">
        <v>0</v>
      </c>
      <c r="D6">
        <f t="shared" ref="D6:D34" si="0">SUM(B6:C6)</f>
        <v>0</v>
      </c>
      <c r="E6" s="1">
        <v>153</v>
      </c>
      <c r="F6">
        <f t="shared" ref="F6:F34" si="1">E6/60</f>
        <v>2.5499999999999998</v>
      </c>
    </row>
    <row r="7" spans="1:6" x14ac:dyDescent="0.25">
      <c r="A7">
        <v>3</v>
      </c>
      <c r="B7">
        <v>0</v>
      </c>
      <c r="C7">
        <v>0</v>
      </c>
      <c r="D7">
        <f t="shared" si="0"/>
        <v>0</v>
      </c>
      <c r="E7" s="1">
        <v>234</v>
      </c>
      <c r="F7">
        <f t="shared" si="1"/>
        <v>3.9</v>
      </c>
    </row>
    <row r="8" spans="1:6" x14ac:dyDescent="0.25">
      <c r="A8">
        <v>4</v>
      </c>
      <c r="B8">
        <v>0</v>
      </c>
      <c r="C8">
        <v>1</v>
      </c>
      <c r="D8">
        <f t="shared" si="0"/>
        <v>1</v>
      </c>
      <c r="E8" s="1">
        <v>178</v>
      </c>
      <c r="F8">
        <f t="shared" si="1"/>
        <v>2.9666666666666668</v>
      </c>
    </row>
    <row r="9" spans="1:6" x14ac:dyDescent="0.25">
      <c r="A9">
        <v>5</v>
      </c>
      <c r="B9">
        <v>0</v>
      </c>
      <c r="C9">
        <v>0</v>
      </c>
      <c r="D9">
        <f t="shared" si="0"/>
        <v>0</v>
      </c>
      <c r="E9" s="1">
        <v>201</v>
      </c>
      <c r="F9">
        <f t="shared" si="1"/>
        <v>3.35</v>
      </c>
    </row>
    <row r="10" spans="1:6" x14ac:dyDescent="0.25">
      <c r="A10">
        <v>6</v>
      </c>
      <c r="B10">
        <v>0</v>
      </c>
      <c r="C10">
        <v>1</v>
      </c>
      <c r="D10">
        <f t="shared" si="0"/>
        <v>1</v>
      </c>
      <c r="E10" s="1">
        <v>207</v>
      </c>
      <c r="F10">
        <f t="shared" si="1"/>
        <v>3.45</v>
      </c>
    </row>
    <row r="11" spans="1:6" x14ac:dyDescent="0.25">
      <c r="A11">
        <v>7</v>
      </c>
      <c r="B11">
        <v>0</v>
      </c>
      <c r="C11">
        <v>1</v>
      </c>
      <c r="D11">
        <f t="shared" si="0"/>
        <v>1</v>
      </c>
      <c r="E11" s="1">
        <v>197</v>
      </c>
      <c r="F11">
        <f t="shared" si="1"/>
        <v>3.2833333333333332</v>
      </c>
    </row>
    <row r="12" spans="1:6" x14ac:dyDescent="0.25">
      <c r="A12">
        <v>8</v>
      </c>
      <c r="B12">
        <v>0</v>
      </c>
      <c r="C12">
        <v>1</v>
      </c>
      <c r="D12">
        <f t="shared" si="0"/>
        <v>1</v>
      </c>
      <c r="E12" s="1">
        <v>202</v>
      </c>
      <c r="F12">
        <f t="shared" si="1"/>
        <v>3.3666666666666667</v>
      </c>
    </row>
    <row r="13" spans="1:6" x14ac:dyDescent="0.25">
      <c r="A13">
        <v>9</v>
      </c>
      <c r="B13">
        <v>0</v>
      </c>
      <c r="C13">
        <v>1</v>
      </c>
      <c r="D13">
        <f t="shared" si="0"/>
        <v>1</v>
      </c>
      <c r="E13" s="1">
        <v>163</v>
      </c>
      <c r="F13">
        <f t="shared" si="1"/>
        <v>2.7166666666666668</v>
      </c>
    </row>
    <row r="14" spans="1:6" x14ac:dyDescent="0.25">
      <c r="A14">
        <v>10</v>
      </c>
      <c r="B14">
        <v>0</v>
      </c>
      <c r="C14">
        <v>1</v>
      </c>
      <c r="D14">
        <f t="shared" si="0"/>
        <v>1</v>
      </c>
      <c r="E14" s="1">
        <v>171</v>
      </c>
      <c r="F14">
        <f t="shared" si="1"/>
        <v>2.85</v>
      </c>
    </row>
    <row r="15" spans="1:6" x14ac:dyDescent="0.25">
      <c r="A15">
        <v>11</v>
      </c>
      <c r="B15">
        <v>0</v>
      </c>
      <c r="C15">
        <v>1</v>
      </c>
      <c r="D15">
        <f t="shared" si="0"/>
        <v>1</v>
      </c>
      <c r="E15" s="1">
        <v>162</v>
      </c>
      <c r="F15">
        <f t="shared" si="1"/>
        <v>2.7</v>
      </c>
    </row>
    <row r="16" spans="1:6" x14ac:dyDescent="0.25">
      <c r="A16">
        <v>12</v>
      </c>
      <c r="B16">
        <v>0</v>
      </c>
      <c r="C16">
        <v>0</v>
      </c>
      <c r="D16">
        <f t="shared" si="0"/>
        <v>0</v>
      </c>
      <c r="E16" s="1">
        <v>211</v>
      </c>
      <c r="F16">
        <f t="shared" si="1"/>
        <v>3.5166666666666666</v>
      </c>
    </row>
    <row r="17" spans="1:6" x14ac:dyDescent="0.25">
      <c r="A17">
        <v>13</v>
      </c>
      <c r="B17">
        <v>0</v>
      </c>
      <c r="C17">
        <v>1</v>
      </c>
      <c r="D17">
        <f t="shared" si="0"/>
        <v>1</v>
      </c>
      <c r="E17" s="1">
        <v>142</v>
      </c>
      <c r="F17">
        <f t="shared" si="1"/>
        <v>2.3666666666666667</v>
      </c>
    </row>
    <row r="18" spans="1:6" x14ac:dyDescent="0.25">
      <c r="A18">
        <v>14</v>
      </c>
      <c r="B18">
        <v>0</v>
      </c>
      <c r="C18">
        <v>0</v>
      </c>
      <c r="D18">
        <f t="shared" si="0"/>
        <v>0</v>
      </c>
      <c r="E18" s="1">
        <v>171</v>
      </c>
      <c r="F18">
        <f t="shared" si="1"/>
        <v>2.85</v>
      </c>
    </row>
    <row r="19" spans="1:6" x14ac:dyDescent="0.25">
      <c r="A19">
        <v>15</v>
      </c>
      <c r="B19">
        <v>0</v>
      </c>
      <c r="C19">
        <v>1</v>
      </c>
      <c r="D19">
        <f t="shared" si="0"/>
        <v>1</v>
      </c>
      <c r="E19" s="1">
        <v>182</v>
      </c>
      <c r="F19">
        <f t="shared" si="1"/>
        <v>3.0333333333333332</v>
      </c>
    </row>
    <row r="20" spans="1:6" x14ac:dyDescent="0.25">
      <c r="A20">
        <v>16</v>
      </c>
      <c r="B20">
        <v>1</v>
      </c>
      <c r="C20">
        <v>0</v>
      </c>
      <c r="D20">
        <f t="shared" si="0"/>
        <v>1</v>
      </c>
      <c r="E20" s="1">
        <v>176</v>
      </c>
      <c r="F20">
        <f t="shared" si="1"/>
        <v>2.9333333333333331</v>
      </c>
    </row>
    <row r="21" spans="1:6" x14ac:dyDescent="0.25">
      <c r="A21">
        <v>17</v>
      </c>
      <c r="B21">
        <v>0</v>
      </c>
      <c r="C21">
        <v>1</v>
      </c>
      <c r="D21">
        <f t="shared" si="0"/>
        <v>1</v>
      </c>
      <c r="E21" s="1">
        <v>172</v>
      </c>
      <c r="F21">
        <f t="shared" si="1"/>
        <v>2.8666666666666667</v>
      </c>
    </row>
    <row r="22" spans="1:6" x14ac:dyDescent="0.25">
      <c r="A22">
        <v>18</v>
      </c>
      <c r="B22">
        <v>0</v>
      </c>
      <c r="C22">
        <v>1</v>
      </c>
      <c r="D22">
        <f t="shared" si="0"/>
        <v>1</v>
      </c>
      <c r="E22" s="1">
        <v>172</v>
      </c>
      <c r="F22">
        <f t="shared" si="1"/>
        <v>2.8666666666666667</v>
      </c>
    </row>
    <row r="23" spans="1:6" x14ac:dyDescent="0.25">
      <c r="A23">
        <v>19</v>
      </c>
      <c r="B23">
        <v>1</v>
      </c>
      <c r="C23">
        <v>0</v>
      </c>
      <c r="D23">
        <f t="shared" si="0"/>
        <v>1</v>
      </c>
      <c r="E23" s="1">
        <v>190</v>
      </c>
      <c r="F23">
        <f t="shared" si="1"/>
        <v>3.1666666666666665</v>
      </c>
    </row>
    <row r="24" spans="1:6" x14ac:dyDescent="0.25">
      <c r="A24">
        <v>20</v>
      </c>
      <c r="B24">
        <v>1</v>
      </c>
      <c r="C24">
        <v>0</v>
      </c>
      <c r="D24">
        <f t="shared" si="0"/>
        <v>1</v>
      </c>
      <c r="E24" s="1">
        <v>168</v>
      </c>
      <c r="F24">
        <f t="shared" si="1"/>
        <v>2.8</v>
      </c>
    </row>
    <row r="25" spans="1:6" x14ac:dyDescent="0.25">
      <c r="A25">
        <v>21</v>
      </c>
      <c r="B25">
        <v>1</v>
      </c>
      <c r="C25">
        <v>0</v>
      </c>
      <c r="D25">
        <f t="shared" si="0"/>
        <v>1</v>
      </c>
      <c r="E25" s="1">
        <v>145</v>
      </c>
      <c r="F25">
        <f t="shared" si="1"/>
        <v>2.4166666666666665</v>
      </c>
    </row>
    <row r="26" spans="1:6" x14ac:dyDescent="0.25">
      <c r="A26">
        <v>22</v>
      </c>
      <c r="B26">
        <v>1</v>
      </c>
      <c r="C26">
        <v>0</v>
      </c>
      <c r="D26">
        <f t="shared" si="0"/>
        <v>1</v>
      </c>
      <c r="E26" s="1">
        <v>177</v>
      </c>
      <c r="F26">
        <f t="shared" si="1"/>
        <v>2.95</v>
      </c>
    </row>
    <row r="27" spans="1:6" x14ac:dyDescent="0.25">
      <c r="A27">
        <v>23</v>
      </c>
      <c r="B27">
        <v>1</v>
      </c>
      <c r="C27">
        <v>0</v>
      </c>
      <c r="D27">
        <f t="shared" si="0"/>
        <v>1</v>
      </c>
      <c r="E27" s="1">
        <v>159</v>
      </c>
      <c r="F27">
        <f t="shared" si="1"/>
        <v>2.65</v>
      </c>
    </row>
    <row r="28" spans="1:6" x14ac:dyDescent="0.25">
      <c r="A28">
        <v>24</v>
      </c>
      <c r="B28">
        <v>1</v>
      </c>
      <c r="C28">
        <v>0</v>
      </c>
      <c r="D28">
        <f t="shared" si="0"/>
        <v>1</v>
      </c>
      <c r="E28" s="1">
        <v>144</v>
      </c>
      <c r="F28">
        <f t="shared" si="1"/>
        <v>2.4</v>
      </c>
    </row>
    <row r="29" spans="1:6" x14ac:dyDescent="0.25">
      <c r="A29">
        <v>25</v>
      </c>
      <c r="B29">
        <v>1</v>
      </c>
      <c r="C29">
        <v>0</v>
      </c>
      <c r="D29">
        <f t="shared" si="0"/>
        <v>1</v>
      </c>
      <c r="E29" s="1">
        <v>194</v>
      </c>
      <c r="F29">
        <f t="shared" si="1"/>
        <v>3.2333333333333334</v>
      </c>
    </row>
    <row r="30" spans="1:6" x14ac:dyDescent="0.25">
      <c r="A30">
        <v>26</v>
      </c>
      <c r="B30">
        <v>1</v>
      </c>
      <c r="C30">
        <v>0</v>
      </c>
      <c r="D30">
        <f t="shared" si="0"/>
        <v>1</v>
      </c>
      <c r="E30" s="1">
        <v>156</v>
      </c>
      <c r="F30">
        <f t="shared" si="1"/>
        <v>2.6</v>
      </c>
    </row>
    <row r="31" spans="1:6" x14ac:dyDescent="0.25">
      <c r="A31">
        <v>27</v>
      </c>
      <c r="B31">
        <v>1</v>
      </c>
      <c r="C31">
        <v>0</v>
      </c>
      <c r="D31">
        <f t="shared" si="0"/>
        <v>1</v>
      </c>
      <c r="E31" s="1">
        <v>191</v>
      </c>
      <c r="F31">
        <f t="shared" si="1"/>
        <v>3.1833333333333331</v>
      </c>
    </row>
    <row r="32" spans="1:6" x14ac:dyDescent="0.25">
      <c r="A32">
        <v>28</v>
      </c>
      <c r="B32">
        <v>0</v>
      </c>
      <c r="C32">
        <v>0</v>
      </c>
      <c r="D32">
        <f t="shared" si="0"/>
        <v>0</v>
      </c>
      <c r="E32" s="1">
        <v>239</v>
      </c>
      <c r="F32">
        <f t="shared" si="1"/>
        <v>3.9833333333333334</v>
      </c>
    </row>
    <row r="33" spans="1:11" x14ac:dyDescent="0.25">
      <c r="A33">
        <v>29</v>
      </c>
      <c r="B33">
        <v>1</v>
      </c>
      <c r="C33">
        <v>0</v>
      </c>
      <c r="D33">
        <f t="shared" si="0"/>
        <v>1</v>
      </c>
      <c r="E33" s="1">
        <v>167</v>
      </c>
      <c r="F33">
        <f t="shared" si="1"/>
        <v>2.7833333333333332</v>
      </c>
    </row>
    <row r="34" spans="1:11" x14ac:dyDescent="0.25">
      <c r="A34">
        <v>30</v>
      </c>
      <c r="B34">
        <v>0</v>
      </c>
      <c r="C34">
        <v>1</v>
      </c>
      <c r="D34">
        <f t="shared" si="0"/>
        <v>1</v>
      </c>
      <c r="E34" s="1">
        <v>152</v>
      </c>
      <c r="F34">
        <f t="shared" si="1"/>
        <v>2.5333333333333332</v>
      </c>
    </row>
    <row r="35" spans="1:11" x14ac:dyDescent="0.25">
      <c r="B35">
        <f>SUMPRODUCT(B5:B34,$F$5:$F$34)</f>
        <v>33.93333333333333</v>
      </c>
      <c r="C35">
        <f>SUMPRODUCT(C5:C34,$F$5:$F$34)</f>
        <v>35</v>
      </c>
      <c r="H35" t="s">
        <v>37</v>
      </c>
      <c r="I35">
        <f>SUM(B5:B34)</f>
        <v>12</v>
      </c>
      <c r="J35">
        <f>SUM(C5:C34)</f>
        <v>12</v>
      </c>
      <c r="K35">
        <f>SUM(I35:J35)</f>
        <v>24</v>
      </c>
    </row>
    <row r="36" spans="1:11" x14ac:dyDescent="0.25">
      <c r="B36">
        <f>35</f>
        <v>35</v>
      </c>
      <c r="C36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Xena</vt:lpstr>
      <vt:lpstr>Sheet1</vt:lpstr>
      <vt:lpstr>Sheet3</vt:lpstr>
      <vt:lpstr>MaxX</vt:lpstr>
      <vt:lpstr>Mean</vt:lpstr>
      <vt:lpstr>MinX</vt:lpstr>
      <vt:lpstr>StDev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Dionne Aleman</dc:creator>
  <cp:lastModifiedBy>Windows User</cp:lastModifiedBy>
  <dcterms:created xsi:type="dcterms:W3CDTF">2014-12-25T22:10:35Z</dcterms:created>
  <dcterms:modified xsi:type="dcterms:W3CDTF">2020-02-20T04:39:53Z</dcterms:modified>
</cp:coreProperties>
</file>